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une 08-Detailed" sheetId="1" r:id="rId1"/>
    <sheet name="June 08-Summary" sheetId="2" r:id="rId2"/>
  </sheets>
  <definedNames>
    <definedName name="_xlnm._FilterDatabase" localSheetId="0" hidden="1">'June 08-Detailed'!$A$1:$IV$3184</definedName>
    <definedName name="_xlnm.Print_Titles" localSheetId="0">'June 08-Detailed'!$1:$4</definedName>
    <definedName name="_xlnm.Print_Titles" localSheetId="1">'June 08-Summary'!$1:$4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OFIR</author>
    <author>Sone</author>
    <author>laga</author>
    <author>HORLINE</author>
    <author>media</author>
  </authors>
  <commentList>
    <comment ref="C29" authorId="0">
      <text>
        <r>
          <rPr>
            <b/>
            <sz val="8"/>
            <rFont val="Tahoma"/>
            <family val="0"/>
          </rPr>
          <t>i25: for more phone calls in Nkoteng</t>
        </r>
        <r>
          <rPr>
            <sz val="8"/>
            <rFont val="Tahoma"/>
            <family val="0"/>
          </rPr>
          <t xml:space="preserve">
</t>
        </r>
      </text>
    </comment>
    <comment ref="C36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7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8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9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62" authorId="1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84" authorId="1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85" authorId="1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86" authorId="1">
      <text>
        <r>
          <rPr>
            <b/>
            <sz val="8"/>
            <rFont val="Tahoma"/>
            <family val="0"/>
          </rPr>
          <t>i35: By private car.</t>
        </r>
        <r>
          <rPr>
            <sz val="8"/>
            <rFont val="Tahoma"/>
            <family val="0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0"/>
          </rPr>
          <t>i33: Paid 500frs each for transport for three dealers.</t>
        </r>
        <r>
          <rPr>
            <sz val="8"/>
            <rFont val="Tahoma"/>
            <family val="0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0"/>
          </rPr>
          <t>i33: Paid 500frs each for transport for three dealers.</t>
        </r>
        <r>
          <rPr>
            <sz val="8"/>
            <rFont val="Tahoma"/>
            <family val="0"/>
          </rPr>
          <t xml:space="preserve">
</t>
        </r>
      </text>
    </comment>
    <comment ref="C126" authorId="1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151" authorId="0">
      <text>
        <r>
          <rPr>
            <b/>
            <sz val="8"/>
            <rFont val="Tahoma"/>
            <family val="0"/>
          </rPr>
          <t>i26: Bafoussam Operation.</t>
        </r>
        <r>
          <rPr>
            <sz val="8"/>
            <rFont val="Tahoma"/>
            <family val="0"/>
          </rPr>
          <t xml:space="preserve">
</t>
        </r>
      </text>
    </comment>
    <comment ref="C20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Photocopies of e-mails, cites permit and Vert certificate for State Counsel</t>
        </r>
      </text>
    </comment>
    <comment ref="C211" authorId="0">
      <text>
        <r>
          <rPr>
            <b/>
            <sz val="8"/>
            <rFont val="Tahoma"/>
            <family val="0"/>
          </rPr>
          <t>i33: Bafoussam Operation.</t>
        </r>
        <r>
          <rPr>
            <sz val="8"/>
            <rFont val="Tahoma"/>
            <family val="0"/>
          </rPr>
          <t xml:space="preserve">
</t>
        </r>
      </text>
    </comment>
    <comment ref="C216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217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218" authorId="1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219" authorId="1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220" authorId="0">
      <text>
        <r>
          <rPr>
            <b/>
            <sz val="8"/>
            <rFont val="Tahoma"/>
            <family val="0"/>
          </rPr>
          <t>i33: Clando i33 Paid transport for two dealers.</t>
        </r>
        <r>
          <rPr>
            <sz val="8"/>
            <rFont val="Tahoma"/>
            <family val="0"/>
          </rPr>
          <t xml:space="preserve">
</t>
        </r>
      </text>
    </comment>
    <comment ref="C221" authorId="0">
      <text>
        <r>
          <rPr>
            <b/>
            <sz val="8"/>
            <rFont val="Tahoma"/>
            <family val="0"/>
          </rPr>
          <t>i33: Clando i33 Paid transport for two dealers.</t>
        </r>
        <r>
          <rPr>
            <sz val="8"/>
            <rFont val="Tahoma"/>
            <family val="0"/>
          </rPr>
          <t xml:space="preserve">
</t>
        </r>
      </text>
    </comment>
    <comment ref="C230" authorId="0">
      <text>
        <r>
          <rPr>
            <b/>
            <sz val="8"/>
            <rFont val="Tahoma"/>
            <family val="0"/>
          </rPr>
          <t>i33: Bafoussam-Baleveng 500, Baleveng-Dschang 500, Dschang -Baleveng 500,  Baleveng-Bafoussam 500.</t>
        </r>
        <r>
          <rPr>
            <sz val="8"/>
            <rFont val="Tahoma"/>
            <family val="0"/>
          </rPr>
          <t xml:space="preserve">
</t>
        </r>
      </text>
    </comment>
    <comment ref="C268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69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0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1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2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3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4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5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6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7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8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59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63" authorId="1">
      <text>
        <r>
          <rPr>
            <b/>
            <sz val="8"/>
            <rFont val="Tahoma"/>
            <family val="0"/>
          </rPr>
          <t>i30: paid for the dealer.</t>
        </r>
        <r>
          <rPr>
            <sz val="8"/>
            <rFont val="Tahoma"/>
            <family val="0"/>
          </rPr>
          <t xml:space="preserve">
</t>
        </r>
      </text>
    </comment>
    <comment ref="C364" authorId="1">
      <text>
        <r>
          <rPr>
            <b/>
            <sz val="8"/>
            <rFont val="Tahoma"/>
            <family val="0"/>
          </rPr>
          <t>i30: paid for the dealer.</t>
        </r>
        <r>
          <rPr>
            <sz val="8"/>
            <rFont val="Tahoma"/>
            <family val="0"/>
          </rPr>
          <t xml:space="preserve">
</t>
        </r>
      </text>
    </comment>
    <comment ref="C367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75" authorId="1">
      <text>
        <r>
          <rPr>
            <b/>
            <sz val="8"/>
            <rFont val="Tahoma"/>
            <family val="0"/>
          </rPr>
          <t>i30: For i30 and 2 dealers.</t>
        </r>
        <r>
          <rPr>
            <sz val="8"/>
            <rFont val="Tahoma"/>
            <family val="0"/>
          </rPr>
          <t xml:space="preserve">
</t>
        </r>
      </text>
    </comment>
    <comment ref="C392" authorId="1">
      <text>
        <r>
          <rPr>
            <b/>
            <sz val="8"/>
            <rFont val="Tahoma"/>
            <family val="0"/>
          </rPr>
          <t>i30: I30 and two dealers from Ngambe titi to delay operation</t>
        </r>
        <r>
          <rPr>
            <sz val="8"/>
            <rFont val="Tahoma"/>
            <family val="0"/>
          </rPr>
          <t xml:space="preserve">
</t>
        </r>
      </text>
    </comment>
    <comment ref="C422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3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4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5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6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52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53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54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55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56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89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0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1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2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3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7" authorId="1">
      <text>
        <r>
          <rPr>
            <b/>
            <sz val="8"/>
            <rFont val="Tahoma"/>
            <family val="0"/>
          </rPr>
          <t>i25: In the town of Yde, Edea and Dla.</t>
        </r>
        <r>
          <rPr>
            <sz val="8"/>
            <rFont val="Tahoma"/>
            <family val="0"/>
          </rPr>
          <t xml:space="preserve">
</t>
        </r>
      </text>
    </comment>
    <comment ref="C525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6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7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8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9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30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31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32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62" authorId="1">
      <text>
        <r>
          <rPr>
            <b/>
            <sz val="8"/>
            <rFont val="Tahoma"/>
            <family val="0"/>
          </rPr>
          <t>i33: Gave 1500 to target to fuel his bike to come down for operation.</t>
        </r>
        <r>
          <rPr>
            <sz val="8"/>
            <rFont val="Tahoma"/>
            <family val="0"/>
          </rPr>
          <t xml:space="preserve">
</t>
        </r>
      </text>
    </comment>
    <comment ref="C571" authorId="0">
      <text>
        <r>
          <rPr>
            <b/>
            <sz val="8"/>
            <rFont val="Tahoma"/>
            <family val="0"/>
          </rPr>
          <t>i26: Taking care of  Bagante.</t>
        </r>
        <r>
          <rPr>
            <sz val="8"/>
            <rFont val="Tahoma"/>
            <family val="0"/>
          </rPr>
          <t xml:space="preserve">
</t>
        </r>
      </text>
    </comment>
    <comment ref="C574" authorId="1">
      <text>
        <r>
          <rPr>
            <b/>
            <sz val="8"/>
            <rFont val="Tahoma"/>
            <family val="0"/>
          </rPr>
          <t>i26: Buea.</t>
        </r>
        <r>
          <rPr>
            <sz val="8"/>
            <rFont val="Tahoma"/>
            <family val="0"/>
          </rPr>
          <t xml:space="preserve">
</t>
        </r>
      </text>
    </comment>
    <comment ref="C660" authorId="1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661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662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9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92" authorId="1">
      <text>
        <r>
          <rPr>
            <b/>
            <sz val="8"/>
            <rFont val="Tahoma"/>
            <family val="0"/>
          </rPr>
          <t xml:space="preserve">
i30: Bought drinks to Bssie and Ngwa.</t>
        </r>
      </text>
    </comment>
    <comment ref="C705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06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07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08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32" authorId="0">
      <text>
        <r>
          <rPr>
            <b/>
            <sz val="8"/>
            <rFont val="Tahoma"/>
            <family val="0"/>
          </rPr>
          <t>i26: Bafoussam Operation.</t>
        </r>
        <r>
          <rPr>
            <sz val="8"/>
            <rFont val="Tahoma"/>
            <family val="0"/>
          </rPr>
          <t xml:space="preserve">
</t>
        </r>
      </text>
    </comment>
    <comment ref="C784" authorId="1">
      <text>
        <r>
          <rPr>
            <b/>
            <sz val="8"/>
            <rFont val="Tahoma"/>
            <family val="0"/>
          </rPr>
          <t>Julius: Hired taxi with 4 elements for 4 hours.</t>
        </r>
        <r>
          <rPr>
            <sz val="8"/>
            <rFont val="Tahoma"/>
            <family val="0"/>
          </rPr>
          <t xml:space="preserve">
</t>
        </r>
      </text>
    </comment>
    <comment ref="C821" authorId="3">
      <text>
        <r>
          <rPr>
            <b/>
            <sz val="8"/>
            <rFont val="Tahoma"/>
            <family val="0"/>
          </rPr>
          <t>Julius: Hired taxi for three hours,</t>
        </r>
        <r>
          <rPr>
            <sz val="8"/>
            <rFont val="Tahoma"/>
            <family val="0"/>
          </rPr>
          <t xml:space="preserve">
</t>
        </r>
      </text>
    </comment>
    <comment ref="C822" authorId="3">
      <text>
        <r>
          <rPr>
            <b/>
            <sz val="8"/>
            <rFont val="Tahoma"/>
            <family val="0"/>
          </rPr>
          <t>julius: Hired bike for undercover,</t>
        </r>
        <r>
          <rPr>
            <sz val="8"/>
            <rFont val="Tahoma"/>
            <family val="0"/>
          </rPr>
          <t xml:space="preserve">
</t>
        </r>
      </text>
    </comment>
    <comment ref="C917" authorId="0">
      <text>
        <r>
          <rPr>
            <b/>
            <sz val="8"/>
            <rFont val="Tahoma"/>
            <family val="0"/>
          </rPr>
          <t>Horline: bafoussam Operation.</t>
        </r>
        <r>
          <rPr>
            <sz val="8"/>
            <rFont val="Tahoma"/>
            <family val="0"/>
          </rPr>
          <t xml:space="preserve">
</t>
        </r>
      </text>
    </comment>
    <comment ref="C954" authorId="0">
      <text>
        <r>
          <rPr>
            <b/>
            <sz val="8"/>
            <rFont val="Tahoma"/>
            <family val="0"/>
          </rPr>
          <t>josias:Op Bagante.</t>
        </r>
        <r>
          <rPr>
            <sz val="8"/>
            <rFont val="Tahoma"/>
            <family val="0"/>
          </rPr>
          <t xml:space="preserve">
</t>
        </r>
      </text>
    </comment>
    <comment ref="C1004" authorId="0">
      <text>
        <r>
          <rPr>
            <b/>
            <sz val="8"/>
            <rFont val="Tahoma"/>
            <family val="0"/>
          </rPr>
          <t>kennedy: Bamenda operation.</t>
        </r>
        <r>
          <rPr>
            <sz val="8"/>
            <rFont val="Tahoma"/>
            <family val="0"/>
          </rPr>
          <t xml:space="preserve">
</t>
        </r>
      </text>
    </comment>
    <comment ref="C1006" authorId="0">
      <text>
        <r>
          <rPr>
            <b/>
            <sz val="8"/>
            <rFont val="Tahoma"/>
            <family val="0"/>
          </rPr>
          <t>Kennedy: Bafoussam operation.</t>
        </r>
        <r>
          <rPr>
            <sz val="8"/>
            <rFont val="Tahoma"/>
            <family val="0"/>
          </rPr>
          <t xml:space="preserve">
</t>
        </r>
      </text>
    </comment>
    <comment ref="C1012" authorId="0">
      <text>
        <r>
          <rPr>
            <b/>
            <sz val="8"/>
            <rFont val="Tahoma"/>
            <family val="0"/>
          </rPr>
          <t>Kennedy: Bafoussam/foumban.</t>
        </r>
        <r>
          <rPr>
            <sz val="8"/>
            <rFont val="Tahoma"/>
            <family val="0"/>
          </rPr>
          <t xml:space="preserve">
</t>
        </r>
      </text>
    </comment>
    <comment ref="C1020" authorId="0">
      <text>
        <r>
          <rPr>
            <b/>
            <sz val="8"/>
            <rFont val="Tahoma"/>
            <family val="0"/>
          </rPr>
          <t>Kennedy: Mamfe.</t>
        </r>
        <r>
          <rPr>
            <sz val="8"/>
            <rFont val="Tahoma"/>
            <family val="0"/>
          </rPr>
          <t xml:space="preserve">
</t>
        </r>
      </text>
    </comment>
    <comment ref="C1024" authorId="0">
      <text>
        <r>
          <rPr>
            <b/>
            <sz val="8"/>
            <rFont val="Tahoma"/>
            <family val="0"/>
          </rPr>
          <t>M. Mbuan: Douala.</t>
        </r>
        <r>
          <rPr>
            <sz val="8"/>
            <rFont val="Tahoma"/>
            <family val="0"/>
          </rPr>
          <t xml:space="preserve">
</t>
        </r>
      </text>
    </comment>
    <comment ref="C1025" authorId="0">
      <text>
        <r>
          <rPr>
            <b/>
            <sz val="8"/>
            <rFont val="Tahoma"/>
            <family val="0"/>
          </rPr>
          <t>M.Mbuan: bafoussam Operation.</t>
        </r>
        <r>
          <rPr>
            <sz val="8"/>
            <rFont val="Tahoma"/>
            <family val="0"/>
          </rPr>
          <t xml:space="preserve">
</t>
        </r>
      </text>
    </comment>
    <comment ref="C1026" authorId="0">
      <text>
        <r>
          <rPr>
            <b/>
            <sz val="8"/>
            <rFont val="Tahoma"/>
            <family val="0"/>
          </rPr>
          <t>M.Mbuan: Bafoussam Operation.</t>
        </r>
        <r>
          <rPr>
            <sz val="8"/>
            <rFont val="Tahoma"/>
            <family val="0"/>
          </rPr>
          <t xml:space="preserve">
</t>
        </r>
      </text>
    </comment>
    <comment ref="C1028" authorId="0">
      <text>
        <r>
          <rPr>
            <b/>
            <sz val="8"/>
            <rFont val="Tahoma"/>
            <family val="0"/>
          </rPr>
          <t>Mbuan: Bafou7ssam Case.</t>
        </r>
        <r>
          <rPr>
            <sz val="8"/>
            <rFont val="Tahoma"/>
            <family val="0"/>
          </rPr>
          <t xml:space="preserve">
</t>
        </r>
      </text>
    </comment>
    <comment ref="C1032" authorId="1">
      <text>
        <r>
          <rPr>
            <b/>
            <sz val="8"/>
            <rFont val="Tahoma"/>
            <family val="0"/>
          </rPr>
          <t>Mbuan: Douala.</t>
        </r>
        <r>
          <rPr>
            <sz val="8"/>
            <rFont val="Tahoma"/>
            <family val="0"/>
          </rPr>
          <t xml:space="preserve">
</t>
        </r>
      </text>
    </comment>
    <comment ref="C1033" authorId="0">
      <text>
        <r>
          <rPr>
            <b/>
            <sz val="8"/>
            <rFont val="Tahoma"/>
            <family val="0"/>
          </rPr>
          <t>M mbuan: Buea.</t>
        </r>
        <r>
          <rPr>
            <sz val="8"/>
            <rFont val="Tahoma"/>
            <family val="0"/>
          </rPr>
          <t xml:space="preserve">
</t>
        </r>
      </text>
    </comment>
    <comment ref="C1036" authorId="0">
      <text>
        <r>
          <rPr>
            <b/>
            <sz val="8"/>
            <rFont val="Tahoma"/>
            <family val="0"/>
          </rPr>
          <t>Mbuan: Bagante.</t>
        </r>
        <r>
          <rPr>
            <sz val="8"/>
            <rFont val="Tahoma"/>
            <family val="0"/>
          </rPr>
          <t xml:space="preserve">
</t>
        </r>
      </text>
    </comment>
    <comment ref="C1038" authorId="0">
      <text>
        <r>
          <rPr>
            <b/>
            <sz val="8"/>
            <rFont val="Tahoma"/>
            <family val="0"/>
          </rPr>
          <t>Muma: Bafoussam operation.</t>
        </r>
        <r>
          <rPr>
            <sz val="8"/>
            <rFont val="Tahoma"/>
            <family val="0"/>
          </rPr>
          <t xml:space="preserve">
</t>
        </r>
      </text>
    </comment>
    <comment ref="C10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Ofir. No credit in the Office</t>
        </r>
      </text>
    </comment>
    <comment ref="C10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Ofir. No credit in the Office</t>
        </r>
      </text>
    </comment>
    <comment ref="C10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Ofir. No credit in the Office</t>
        </r>
      </text>
    </comment>
    <comment ref="C10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Ofir. No credit in the Office</t>
        </r>
      </text>
    </comment>
    <comment ref="C10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 box - No credit in the Office</t>
        </r>
      </text>
    </comment>
    <comment ref="C10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 box to call Horline and Me Mbuan</t>
        </r>
      </text>
    </comment>
    <comment ref="C10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recieve documents from Congo</t>
        </r>
      </text>
    </comment>
    <comment ref="C10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receive the mail sent by Luc</t>
        </r>
      </text>
    </comment>
    <comment ref="C10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reply the mail sent by Luc from Congo</t>
        </r>
      </text>
    </comment>
    <comment ref="C10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collect the mail sent by Luc</t>
        </r>
      </text>
    </comment>
    <comment ref="C10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reply the mail sent by Luc from Congo</t>
        </r>
      </text>
    </comment>
    <comment ref="C10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send a mail to Luc in Congo</t>
        </r>
      </text>
    </comment>
    <comment ref="C10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reply the mail sent by Luc from Congo</t>
        </r>
      </text>
    </comment>
    <comment ref="C10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collect the e-mail sent by Luc</t>
        </r>
      </text>
    </comment>
    <comment ref="C10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buea, to send draft of work contract to ofir</t>
        </r>
      </text>
    </comment>
    <comment ref="C10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dla to receive pv form</t>
        </r>
      </text>
    </comment>
    <comment ref="C10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0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0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Foumban for the case of Pouamou and Kouongni</t>
        </r>
      </text>
    </comment>
    <comment ref="C10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Foumban for the case of Pouamou and Kouongni</t>
        </r>
      </text>
    </comment>
    <comment ref="C10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Foumban for te case of Pouamou and Kouongni</t>
        </r>
      </text>
    </comment>
    <comment ref="C10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Foumban for the case of Pouamou and Kouongni</t>
        </r>
      </text>
    </comment>
    <comment ref="C10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Foumban for the case of Pouamou and Kouongni</t>
        </r>
      </text>
    </comment>
    <comment ref="C10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Foumban for the case of Pouamou and Kouongni</t>
        </r>
      </text>
    </comment>
    <comment ref="C10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Foumban for the case of Pouamou and Kouongni</t>
        </r>
      </text>
    </comment>
    <comment ref="C10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Bangangté for the case of Kegoum</t>
        </r>
      </text>
    </comment>
    <comment ref="C10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Bangangté for the case of Kegoum</t>
        </r>
      </text>
    </comment>
    <comment ref="C10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Bangangté for the case of Kegoum</t>
        </r>
      </text>
    </comment>
    <comment ref="C1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paid 3000 for ticket and they gave me back 2000 and retained the ticket after mission was cancelled</t>
        </r>
      </text>
    </comment>
    <comment ref="C11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 and Bafoussam</t>
        </r>
      </text>
    </comment>
    <comment ref="C11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Bafoussam, Dschang and Yaoundé</t>
        </r>
      </text>
    </comment>
    <comment ref="C1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Yaounde before leaving and local transport in Bafoussam</t>
        </r>
      </text>
    </comment>
    <comment ref="C1191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dépôt to olembe because arriving in yaoundé late in the evening</t>
        </r>
      </text>
    </comment>
    <comment ref="C12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 to deal with cnps issue and find a lawyer</t>
        </r>
      </text>
    </comment>
    <comment ref="C1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 </t>
        </r>
      </text>
    </comment>
    <comment ref="C12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12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12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</t>
        </r>
      </text>
    </comment>
    <comment ref="C12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12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dla</t>
        </r>
      </text>
    </comment>
    <comment ref="C12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dla, day of operation</t>
        </r>
      </text>
    </comment>
    <comment ref="C12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yde</t>
        </r>
      </text>
    </comment>
    <comment ref="C1239" authorId="4">
      <text>
        <r>
          <rPr>
            <b/>
            <sz val="8"/>
            <rFont val="Tahoma"/>
            <family val="2"/>
          </rPr>
          <t xml:space="preserve">HORLINE: 
</t>
        </r>
        <r>
          <rPr>
            <sz val="8"/>
            <rFont val="Tahoma"/>
            <family val="2"/>
          </rPr>
          <t xml:space="preserve">local transport in buea
</t>
        </r>
      </text>
    </comment>
    <comment ref="C1240" authorId="4">
      <text>
        <r>
          <rPr>
            <b/>
            <sz val="8"/>
            <rFont val="Tahoma"/>
            <family val="2"/>
          </rPr>
          <t>HORLINE:</t>
        </r>
        <r>
          <rPr>
            <sz val="8"/>
            <rFont val="Tahoma"/>
            <family val="2"/>
          </rPr>
          <t xml:space="preserve">
local transport in dla</t>
        </r>
      </text>
    </comment>
    <comment ref="C1241" authorId="4">
      <text>
        <r>
          <rPr>
            <b/>
            <sz val="8"/>
            <rFont val="Tahoma"/>
            <family val="2"/>
          </rPr>
          <t>HORLINE:</t>
        </r>
        <r>
          <rPr>
            <sz val="8"/>
            <rFont val="Tahoma"/>
            <family val="2"/>
          </rPr>
          <t xml:space="preserve">
local transport in yde</t>
        </r>
      </text>
    </comment>
    <comment ref="C1242" authorId="4">
      <text>
        <r>
          <rPr>
            <b/>
            <sz val="8"/>
            <rFont val="Tahoma"/>
            <family val="2"/>
          </rPr>
          <t>HORLINE:</t>
        </r>
        <r>
          <rPr>
            <sz val="8"/>
            <rFont val="Tahoma"/>
            <family val="2"/>
          </rPr>
          <t xml:space="preserve">
taxi in dla</t>
        </r>
      </text>
    </comment>
    <comment ref="C1246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local transport in buea before going to kumba</t>
        </r>
      </text>
    </comment>
    <comment ref="C1247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local transport in kumba</t>
        </r>
      </text>
    </comment>
    <comment ref="C1248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local transport in mamfé</t>
        </r>
      </text>
    </comment>
    <comment ref="C1250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local transport in kumba</t>
        </r>
      </text>
    </comment>
    <comment ref="C130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paid half of the price because past time to leave</t>
        </r>
      </text>
    </comment>
    <comment ref="C13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minaral water</t>
        </r>
      </text>
    </comment>
    <comment ref="C13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80" authorId="0">
      <text>
        <r>
          <rPr>
            <b/>
            <sz val="8"/>
            <rFont val="Tahoma"/>
            <family val="0"/>
          </rPr>
          <t>Alain: mineral water</t>
        </r>
        <r>
          <rPr>
            <sz val="8"/>
            <rFont val="Tahoma"/>
            <family val="0"/>
          </rPr>
          <t xml:space="preserve">
</t>
        </r>
      </text>
    </comment>
    <comment ref="C1382" authorId="0">
      <text>
        <r>
          <rPr>
            <b/>
            <sz val="8"/>
            <rFont val="Tahoma"/>
            <family val="0"/>
          </rPr>
          <t>Alain: mineral water</t>
        </r>
        <r>
          <rPr>
            <sz val="8"/>
            <rFont val="Tahoma"/>
            <family val="0"/>
          </rPr>
          <t xml:space="preserve">
</t>
        </r>
      </text>
    </comment>
    <comment ref="C1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Kang Ruffin </t>
        </r>
      </text>
    </comment>
    <comment ref="C13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empty PV for Bafoussam operation</t>
        </r>
      </text>
    </comment>
    <comment ref="C13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order of mission of Djeumeli</t>
        </r>
      </text>
    </comment>
    <comment ref="C13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Maha</t>
        </r>
      </text>
    </comment>
    <comment ref="C13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Fotso</t>
        </r>
      </text>
    </comment>
    <comment ref="C13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soit transmis</t>
        </r>
      </text>
    </comment>
    <comment ref="C13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police custody</t>
        </r>
      </text>
    </comment>
    <comment ref="C13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seizure</t>
        </r>
      </text>
    </comment>
    <comment ref="C13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copies of police custody extention</t>
        </r>
      </text>
    </comment>
    <comment ref="C13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Pouamou Ahidjo</t>
        </r>
      </text>
    </comment>
    <comment ref="C13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Kouongni Diffo</t>
        </r>
      </text>
    </comment>
    <comment ref="C13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documents from Congo</t>
        </r>
      </text>
    </comment>
    <comment ref="C14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photocopy sama memorandum</t>
        </r>
      </text>
    </comment>
    <comment ref="C14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to bind sama memorandum</t>
        </r>
      </text>
    </comment>
    <comment ref="C140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dla, printing of pv</t>
        </r>
      </text>
    </comment>
    <comment ref="C1403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 buea, printing of CITES permit</t>
        </r>
      </text>
    </comment>
    <comment ref="C1404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 buea, printing of veterinary certificate and health certificate</t>
        </r>
      </text>
    </comment>
    <comment ref="C1405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 buea, printing of mails buea operation</t>
        </r>
      </text>
    </comment>
    <comment ref="C1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to MINFOF</t>
        </r>
      </text>
    </comment>
    <comment ref="C14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financial file</t>
        </r>
      </text>
    </comment>
    <comment ref="C1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 exemplary of MOU</t>
        </r>
      </text>
    </comment>
    <comment ref="C1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banding of 4 exemplary of MOU</t>
        </r>
      </text>
    </comment>
    <comment ref="C1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to MINFOF</t>
        </r>
      </text>
    </comment>
    <comment ref="C14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to MINFOF</t>
        </r>
      </text>
    </comment>
    <comment ref="C14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appeal fees paid at the registry of first instance in Nang-Eboko concerning the case of Pashalidis </t>
        </r>
      </text>
    </comment>
    <comment ref="C14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Mamfe for the case of Eyong Mbi and others</t>
        </r>
      </text>
    </comment>
    <comment ref="C14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Abong-Mbang for the case of Mvondo and Elama</t>
        </r>
      </text>
    </comment>
    <comment ref="C14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Abong-Mbang for the case of Akoul Dagobert</t>
        </r>
      </text>
    </comment>
    <comment ref="C14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transportfor the case of Maha Jean and Fotso in Bafoussam, Pouamou and Kouongni in Fomban and Donfack in Douala</t>
        </r>
      </text>
    </comment>
    <comment ref="C14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Buea for the case of Selekwe</t>
        </r>
      </text>
    </comment>
    <comment ref="C14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Mamfe for the case ofAgbor and Belta</t>
        </r>
      </text>
    </comment>
    <comment ref="C14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Buea for the case of Selekwe</t>
        </r>
      </text>
    </comment>
    <comment ref="C14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Bfsam for the case of Pouamou and Kouongni</t>
        </r>
      </text>
    </comment>
    <comment ref="C1485" authorId="1">
      <text>
        <r>
          <rPr>
            <b/>
            <sz val="8"/>
            <rFont val="Tahoma"/>
            <family val="0"/>
          </rPr>
          <t>Eric: Airtime to call protocol at the minister's cabinet in order to collect  'note of service' of  wildlife law enforcement.</t>
        </r>
      </text>
    </comment>
    <comment ref="C1519" authorId="5">
      <text>
        <r>
          <rPr>
            <b/>
            <sz val="8"/>
            <rFont val="Tahoma"/>
            <family val="0"/>
          </rPr>
          <t>Anna: 1h 15mins internet to send a mail to Dr. Chamba and Laurent Some (WWF), checking and reading mails in interval from laga box to ofir. This because there wasn't internet connection in office.</t>
        </r>
        <r>
          <rPr>
            <sz val="8"/>
            <rFont val="Tahoma"/>
            <family val="0"/>
          </rPr>
          <t xml:space="preserve">
</t>
        </r>
      </text>
    </comment>
    <comment ref="C1520" authorId="5">
      <text>
        <r>
          <rPr>
            <b/>
            <sz val="8"/>
            <rFont val="Tahoma"/>
            <family val="0"/>
          </rPr>
          <t xml:space="preserve">Anna: Working on laga e-mail box, attachment  of newspaper that carried ADDEC story to well wishers. </t>
        </r>
        <r>
          <rPr>
            <sz val="8"/>
            <rFont val="Tahoma"/>
            <family val="0"/>
          </rPr>
          <t xml:space="preserve">
</t>
        </r>
      </text>
    </comment>
    <comment ref="C1521" authorId="0">
      <text>
        <r>
          <rPr>
            <b/>
            <sz val="8"/>
            <rFont val="Tahoma"/>
            <family val="0"/>
          </rPr>
          <t>Eric: project work</t>
        </r>
        <r>
          <rPr>
            <sz val="8"/>
            <rFont val="Tahoma"/>
            <family val="0"/>
          </rPr>
          <t xml:space="preserve">
</t>
        </r>
      </text>
    </comment>
    <comment ref="C1522" authorId="0">
      <text>
        <r>
          <rPr>
            <b/>
            <sz val="8"/>
            <rFont val="Tahoma"/>
            <family val="0"/>
          </rPr>
          <t>Eric: project work</t>
        </r>
        <r>
          <rPr>
            <sz val="8"/>
            <rFont val="Tahoma"/>
            <family val="0"/>
          </rPr>
          <t xml:space="preserve">
</t>
        </r>
      </text>
    </comment>
    <comment ref="C1523" authorId="0">
      <text>
        <r>
          <rPr>
            <b/>
            <sz val="8"/>
            <rFont val="Tahoma"/>
            <family val="0"/>
          </rPr>
          <t>Eric: project work</t>
        </r>
        <r>
          <rPr>
            <sz val="8"/>
            <rFont val="Tahoma"/>
            <family val="0"/>
          </rPr>
          <t xml:space="preserve">
</t>
        </r>
      </text>
    </comment>
    <comment ref="C1524" authorId="0">
      <text>
        <r>
          <rPr>
            <b/>
            <sz val="8"/>
            <rFont val="Tahoma"/>
            <family val="0"/>
          </rPr>
          <t>Eric: project work</t>
        </r>
        <r>
          <rPr>
            <sz val="8"/>
            <rFont val="Tahoma"/>
            <family val="0"/>
          </rPr>
          <t xml:space="preserve">
</t>
        </r>
      </text>
    </comment>
    <comment ref="C1525" authorId="5">
      <text>
        <r>
          <rPr>
            <b/>
            <sz val="8"/>
            <rFont val="Tahoma"/>
            <family val="0"/>
          </rPr>
          <t>Irene: 1hour 20 mins to send article to the Herald newspaper.</t>
        </r>
        <r>
          <rPr>
            <sz val="8"/>
            <rFont val="Tahoma"/>
            <family val="0"/>
          </rPr>
          <t xml:space="preserve">
</t>
        </r>
      </text>
    </comment>
    <comment ref="C1526" authorId="0">
      <text>
        <r>
          <rPr>
            <b/>
            <sz val="8"/>
            <rFont val="Tahoma"/>
            <family val="0"/>
          </rPr>
          <t>Irene:To send article to the Herald newspaper for publication.</t>
        </r>
        <r>
          <rPr>
            <sz val="8"/>
            <rFont val="Tahoma"/>
            <family val="0"/>
          </rPr>
          <t xml:space="preserve">
</t>
        </r>
      </text>
    </comment>
    <comment ref="C1611" authorId="5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619" authorId="5">
      <text>
        <r>
          <rPr>
            <b/>
            <sz val="8"/>
            <rFont val="Tahoma"/>
            <family val="0"/>
          </rPr>
          <t xml:space="preserve">Vincent: </t>
        </r>
        <r>
          <rPr>
            <b/>
            <sz val="8"/>
            <rFont val="Tahoma"/>
            <family val="2"/>
          </rPr>
          <t>special taxi at 5 am to radio to present environment tit bit.</t>
        </r>
      </text>
    </comment>
    <comment ref="C1627" authorId="5">
      <text>
        <r>
          <rPr>
            <b/>
            <sz val="8"/>
            <rFont val="Tahoma"/>
            <family val="0"/>
          </rPr>
          <t xml:space="preserve">Vincent: </t>
        </r>
        <r>
          <rPr>
            <b/>
            <sz val="8"/>
            <rFont val="Tahoma"/>
            <family val="2"/>
          </rPr>
          <t>special taxi at 5 am to radio to present environment tit bit.</t>
        </r>
      </text>
    </comment>
    <comment ref="C1635" authorId="5">
      <text>
        <r>
          <rPr>
            <b/>
            <sz val="8"/>
            <rFont val="Tahoma"/>
            <family val="0"/>
          </rPr>
          <t xml:space="preserve">Vincent: </t>
        </r>
        <r>
          <rPr>
            <b/>
            <sz val="8"/>
            <rFont val="Tahoma"/>
            <family val="2"/>
          </rPr>
          <t>special taxi at 5 am to radio to present environment tit bit.</t>
        </r>
      </text>
    </comment>
    <comment ref="C1721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1722" authorId="5">
      <text>
        <r>
          <rPr>
            <b/>
            <sz val="8"/>
            <rFont val="Tahoma"/>
            <family val="0"/>
          </rPr>
          <t>Eric: pictures on leopard and caracal operation Bafoussam.</t>
        </r>
        <r>
          <rPr>
            <sz val="8"/>
            <rFont val="Tahoma"/>
            <family val="0"/>
          </rPr>
          <t xml:space="preserve">
</t>
        </r>
      </text>
    </comment>
    <comment ref="C1724" authorId="5">
      <text>
        <r>
          <rPr>
            <b/>
            <sz val="8"/>
            <rFont val="Tahoma"/>
            <family val="0"/>
          </rPr>
          <t>Anna: Converting vhs into dvd (Programmes from bbc and arte)</t>
        </r>
        <r>
          <rPr>
            <sz val="8"/>
            <rFont val="Tahoma"/>
            <family val="0"/>
          </rPr>
          <t xml:space="preserve">
</t>
        </r>
      </text>
    </comment>
    <comment ref="C1725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1727" authorId="5">
      <text>
        <r>
          <rPr>
            <b/>
            <sz val="8"/>
            <rFont val="Tahoma"/>
            <family val="0"/>
          </rPr>
          <t>Eric: pictures on leopard skin operation Douala.</t>
        </r>
        <r>
          <rPr>
            <sz val="8"/>
            <rFont val="Tahoma"/>
            <family val="0"/>
          </rPr>
          <t xml:space="preserve">
</t>
        </r>
      </text>
    </comment>
    <comment ref="C1728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1729" authorId="5">
      <text>
        <r>
          <rPr>
            <b/>
            <sz val="8"/>
            <rFont val="Tahoma"/>
            <family val="0"/>
          </rPr>
          <t>Anna: photocopy of e-mails from Ofir's e-mail box on wwf.</t>
        </r>
        <r>
          <rPr>
            <sz val="8"/>
            <rFont val="Tahoma"/>
            <family val="0"/>
          </rPr>
          <t xml:space="preserve">
</t>
        </r>
      </text>
    </comment>
    <comment ref="C1731" authorId="5">
      <text>
        <r>
          <rPr>
            <b/>
            <sz val="8"/>
            <rFont val="Tahoma"/>
            <family val="0"/>
          </rPr>
          <t>Anna: Small size</t>
        </r>
        <r>
          <rPr>
            <sz val="8"/>
            <rFont val="Tahoma"/>
            <family val="0"/>
          </rPr>
          <t xml:space="preserve">
</t>
        </r>
      </text>
    </comment>
    <comment ref="C1732" authorId="5">
      <text>
        <r>
          <rPr>
            <b/>
            <sz val="8"/>
            <rFont val="Tahoma"/>
            <family val="0"/>
          </rPr>
          <t>Anna: photocopy of letter (wwf)</t>
        </r>
        <r>
          <rPr>
            <sz val="8"/>
            <rFont val="Tahoma"/>
            <family val="0"/>
          </rPr>
          <t xml:space="preserve">
</t>
        </r>
      </text>
    </comment>
    <comment ref="C1733" authorId="5">
      <text>
        <r>
          <rPr>
            <b/>
            <sz val="8"/>
            <rFont val="Tahoma"/>
            <family val="0"/>
          </rPr>
          <t>Anna: weekly review of newspapers.</t>
        </r>
        <r>
          <rPr>
            <sz val="8"/>
            <rFont val="Tahoma"/>
            <family val="0"/>
          </rPr>
          <t xml:space="preserve">
</t>
        </r>
      </text>
    </comment>
    <comment ref="C1735" authorId="1">
      <text>
        <r>
          <rPr>
            <b/>
            <sz val="8"/>
            <rFont val="Tahoma"/>
            <family val="0"/>
          </rPr>
          <t>Eric: photocopy of information kits.</t>
        </r>
        <r>
          <rPr>
            <sz val="8"/>
            <rFont val="Tahoma"/>
            <family val="0"/>
          </rPr>
          <t xml:space="preserve">
</t>
        </r>
      </text>
    </comment>
    <comment ref="C1736" authorId="5">
      <text>
        <r>
          <rPr>
            <b/>
            <sz val="8"/>
            <rFont val="Tahoma"/>
            <family val="0"/>
          </rPr>
          <t>Eric: translation of the article that appeared in Le Point newspaper.</t>
        </r>
        <r>
          <rPr>
            <sz val="8"/>
            <rFont val="Tahoma"/>
            <family val="0"/>
          </rPr>
          <t xml:space="preserve">
</t>
        </r>
      </text>
    </comment>
    <comment ref="C1745" authorId="5">
      <text>
        <r>
          <rPr>
            <b/>
            <sz val="8"/>
            <rFont val="Tahoma"/>
            <family val="0"/>
          </rPr>
          <t xml:space="preserve">Irene: photocopy of information kits (English). </t>
        </r>
        <r>
          <rPr>
            <sz val="8"/>
            <rFont val="Tahoma"/>
            <family val="0"/>
          </rPr>
          <t xml:space="preserve">
</t>
        </r>
      </text>
    </comment>
    <comment ref="C1746" authorId="5">
      <text>
        <r>
          <rPr>
            <b/>
            <sz val="8"/>
            <rFont val="Tahoma"/>
            <family val="0"/>
          </rPr>
          <t>Irene: Photocopy of press release copy of request for media coverage in english and french for radio broadcast, TV and written press.</t>
        </r>
        <r>
          <rPr>
            <sz val="8"/>
            <rFont val="Tahoma"/>
            <family val="0"/>
          </rPr>
          <t xml:space="preserve">
</t>
        </r>
      </text>
    </comment>
    <comment ref="C1747" authorId="5">
      <text>
        <r>
          <rPr>
            <b/>
            <sz val="8"/>
            <rFont val="Tahoma"/>
            <family val="0"/>
          </rPr>
          <t>Irene: photocopy of press release-caracal and leopard skin dealer arrest bafoussam.</t>
        </r>
        <r>
          <rPr>
            <sz val="8"/>
            <rFont val="Tahoma"/>
            <family val="0"/>
          </rPr>
          <t xml:space="preserve">
</t>
        </r>
      </text>
    </comment>
    <comment ref="C1751" authorId="0">
      <text>
        <r>
          <rPr>
            <b/>
            <sz val="8"/>
            <rFont val="Tahoma"/>
            <family val="0"/>
          </rPr>
          <t>Eric: capacity building on video shooting.</t>
        </r>
        <r>
          <rPr>
            <sz val="8"/>
            <rFont val="Tahoma"/>
            <family val="0"/>
          </rPr>
          <t xml:space="preserve">
For 45 minutes</t>
        </r>
      </text>
    </comment>
    <comment ref="C1752" authorId="0">
      <text>
        <r>
          <rPr>
            <b/>
            <sz val="8"/>
            <rFont val="Tahoma"/>
            <family val="0"/>
          </rPr>
          <t>Eric: capacity building on video shooting.</t>
        </r>
        <r>
          <rPr>
            <sz val="8"/>
            <rFont val="Tahoma"/>
            <family val="0"/>
          </rPr>
          <t xml:space="preserve">
For 1hour 30minutes</t>
        </r>
      </text>
    </comment>
    <comment ref="C1757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769" authorId="0">
      <text>
        <r>
          <rPr>
            <b/>
            <sz val="8"/>
            <rFont val="Tahoma"/>
            <family val="0"/>
          </rPr>
          <t>Ofir: Ofir Call Cynthia in Uk.</t>
        </r>
        <r>
          <rPr>
            <sz val="8"/>
            <rFont val="Tahoma"/>
            <family val="0"/>
          </rPr>
          <t xml:space="preserve">
</t>
        </r>
      </text>
    </comment>
    <comment ref="C1770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771" authorId="0">
      <text>
        <r>
          <rPr>
            <b/>
            <sz val="8"/>
            <rFont val="Tahoma"/>
            <family val="0"/>
          </rPr>
          <t>Ofir: Called  USA.</t>
        </r>
        <r>
          <rPr>
            <sz val="8"/>
            <rFont val="Tahoma"/>
            <family val="0"/>
          </rPr>
          <t xml:space="preserve">
</t>
        </r>
      </text>
    </comment>
    <comment ref="C1772" authorId="0">
      <text>
        <r>
          <rPr>
            <b/>
            <sz val="8"/>
            <rFont val="Tahoma"/>
            <family val="0"/>
          </rPr>
          <t>Ofir: Called Uk and USA.</t>
        </r>
        <r>
          <rPr>
            <sz val="8"/>
            <rFont val="Tahoma"/>
            <family val="0"/>
          </rPr>
          <t xml:space="preserve">
</t>
        </r>
      </text>
    </comment>
    <comment ref="C1780" authorId="1">
      <text>
        <r>
          <rPr>
            <b/>
            <sz val="8"/>
            <rFont val="Tahoma"/>
            <family val="0"/>
          </rPr>
          <t>Arrey: Posted a letter to Summerville in USA. IPPL</t>
        </r>
        <r>
          <rPr>
            <sz val="8"/>
            <rFont val="Tahoma"/>
            <family val="0"/>
          </rPr>
          <t xml:space="preserve">
</t>
        </r>
      </text>
    </comment>
    <comment ref="C1805" authorId="0">
      <text>
        <r>
          <rPr>
            <b/>
            <sz val="8"/>
            <rFont val="Tahoma"/>
            <family val="0"/>
          </rPr>
          <t>Ofir: Bafoussam Operation.</t>
        </r>
        <r>
          <rPr>
            <sz val="8"/>
            <rFont val="Tahoma"/>
            <family val="0"/>
          </rPr>
          <t xml:space="preserve">
</t>
        </r>
      </text>
    </comment>
    <comment ref="C1826" authorId="0">
      <text>
        <r>
          <rPr>
            <b/>
            <sz val="8"/>
            <rFont val="Tahoma"/>
            <family val="0"/>
          </rPr>
          <t>Ofir: WWF</t>
        </r>
        <r>
          <rPr>
            <sz val="8"/>
            <rFont val="Tahoma"/>
            <family val="0"/>
          </rPr>
          <t xml:space="preserve">
</t>
        </r>
      </text>
    </comment>
    <comment ref="C1830" authorId="1">
      <text>
        <r>
          <rPr>
            <b/>
            <sz val="8"/>
            <rFont val="Tahoma"/>
            <family val="0"/>
          </rPr>
          <t>ofri: WWF</t>
        </r>
        <r>
          <rPr>
            <sz val="8"/>
            <rFont val="Tahoma"/>
            <family val="0"/>
          </rPr>
          <t xml:space="preserve">
</t>
        </r>
      </text>
    </comment>
    <comment ref="C1857" authorId="0">
      <text>
        <r>
          <rPr>
            <b/>
            <sz val="8"/>
            <rFont val="Tahoma"/>
            <family val="0"/>
          </rPr>
          <t>Ofir: office-Afriland-office</t>
        </r>
        <r>
          <rPr>
            <sz val="8"/>
            <rFont val="Tahoma"/>
            <family val="0"/>
          </rPr>
          <t xml:space="preserve">
</t>
        </r>
      </text>
    </comment>
    <comment ref="C1969" authorId="1">
      <text>
        <r>
          <rPr>
            <b/>
            <sz val="8"/>
            <rFont val="Tahoma"/>
            <family val="0"/>
          </rPr>
          <t>Arrey: Took hired taxi for one hour to unics.</t>
        </r>
        <r>
          <rPr>
            <sz val="8"/>
            <rFont val="Tahoma"/>
            <family val="0"/>
          </rPr>
          <t xml:space="preserve">
</t>
        </r>
      </text>
    </comment>
    <comment ref="C1992" authorId="5">
      <text>
        <r>
          <rPr>
            <b/>
            <sz val="8"/>
            <rFont val="Tahoma"/>
            <family val="0"/>
          </rPr>
          <t>eric: payment for the repairs of broken sink in the bathroom.</t>
        </r>
        <r>
          <rPr>
            <sz val="8"/>
            <rFont val="Tahoma"/>
            <family val="0"/>
          </rPr>
          <t xml:space="preserve">
</t>
        </r>
      </text>
    </comment>
    <comment ref="C1993" authorId="5">
      <text>
        <r>
          <rPr>
            <b/>
            <sz val="8"/>
            <rFont val="Tahoma"/>
            <family val="0"/>
          </rPr>
          <t>eric: 1 tap to replace the bad one in the bathroom.</t>
        </r>
        <r>
          <rPr>
            <sz val="8"/>
            <rFont val="Tahoma"/>
            <family val="0"/>
          </rPr>
          <t xml:space="preserve">
</t>
        </r>
      </text>
    </comment>
    <comment ref="C1995" authorId="1">
      <text>
        <r>
          <rPr>
            <b/>
            <sz val="8"/>
            <rFont val="Tahoma"/>
            <family val="0"/>
          </rPr>
          <t>Arrey: Financial Field report 40x25=1000 and Financial report 30x25=750frs.</t>
        </r>
        <r>
          <rPr>
            <sz val="8"/>
            <rFont val="Tahoma"/>
            <family val="0"/>
          </rPr>
          <t xml:space="preserve">
</t>
        </r>
      </text>
    </comment>
    <comment ref="C1996" authorId="1">
      <text>
        <r>
          <rPr>
            <b/>
            <sz val="8"/>
            <rFont val="Tahoma"/>
            <family val="0"/>
          </rPr>
          <t>Arrey: 250x4=1000fcfa</t>
        </r>
        <r>
          <rPr>
            <sz val="8"/>
            <rFont val="Tahoma"/>
            <family val="0"/>
          </rPr>
          <t xml:space="preserve">
</t>
        </r>
      </text>
    </comment>
    <comment ref="C1997" authorId="1">
      <text>
        <r>
          <rPr>
            <b/>
            <sz val="8"/>
            <rFont val="Tahoma"/>
            <family val="0"/>
          </rPr>
          <t>Arrey: 4x450=1800fcfa.</t>
        </r>
        <r>
          <rPr>
            <sz val="8"/>
            <rFont val="Tahoma"/>
            <family val="0"/>
          </rPr>
          <t xml:space="preserve">
</t>
        </r>
      </text>
    </comment>
    <comment ref="C1999" authorId="1">
      <text>
        <r>
          <rPr>
            <b/>
            <sz val="8"/>
            <rFont val="Tahoma"/>
            <family val="0"/>
          </rPr>
          <t>Arrey: x8 copies of House Contract.</t>
        </r>
        <r>
          <rPr>
            <sz val="8"/>
            <rFont val="Tahoma"/>
            <family val="0"/>
          </rPr>
          <t xml:space="preserve">
</t>
        </r>
      </text>
    </comment>
    <comment ref="C2000" authorId="1">
      <text>
        <r>
          <rPr>
            <b/>
            <sz val="8"/>
            <rFont val="Tahoma"/>
            <family val="0"/>
          </rPr>
          <t>Arrey: A4 hard papers for the printing of Ofir Complementary Card.</t>
        </r>
        <r>
          <rPr>
            <sz val="8"/>
            <rFont val="Tahoma"/>
            <family val="0"/>
          </rPr>
          <t xml:space="preserve">
</t>
        </r>
      </text>
    </comment>
    <comment ref="C2001" authorId="1">
      <text>
        <r>
          <rPr>
            <b/>
            <sz val="8"/>
            <rFont val="Tahoma"/>
            <family val="0"/>
          </rPr>
          <t>Arrey: x20 copies of financial report.</t>
        </r>
        <r>
          <rPr>
            <sz val="8"/>
            <rFont val="Tahoma"/>
            <family val="0"/>
          </rPr>
          <t xml:space="preserve">
</t>
        </r>
      </text>
    </comment>
    <comment ref="C2002" authorId="1">
      <text>
        <r>
          <rPr>
            <b/>
            <sz val="8"/>
            <rFont val="Tahoma"/>
            <family val="0"/>
          </rPr>
          <t>Arrey: x40 copies of financial report.</t>
        </r>
        <r>
          <rPr>
            <sz val="8"/>
            <rFont val="Tahoma"/>
            <family val="0"/>
          </rPr>
          <t xml:space="preserve">
</t>
        </r>
      </text>
    </comment>
    <comment ref="C2009" authorId="1">
      <text>
        <r>
          <rPr>
            <b/>
            <sz val="8"/>
            <rFont val="Tahoma"/>
            <family val="0"/>
          </rPr>
          <t>Arrey: Transferred 35,000f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010" authorId="1">
      <text>
        <r>
          <rPr>
            <b/>
            <sz val="8"/>
            <rFont val="Tahoma"/>
            <family val="0"/>
          </rPr>
          <t>Arrey: Transferred 30,000f cfa to Tambe Tanyi in Mamfe.</t>
        </r>
        <r>
          <rPr>
            <sz val="8"/>
            <rFont val="Tahoma"/>
            <family val="0"/>
          </rPr>
          <t xml:space="preserve">
</t>
        </r>
      </text>
    </comment>
    <comment ref="C2011" authorId="1">
      <text>
        <r>
          <rPr>
            <b/>
            <sz val="8"/>
            <rFont val="Tahoma"/>
            <family val="0"/>
          </rPr>
          <t>Arrey: Transferred 12,000f cfa to kennedy in bamenda.</t>
        </r>
        <r>
          <rPr>
            <sz val="8"/>
            <rFont val="Tahoma"/>
            <family val="0"/>
          </rPr>
          <t xml:space="preserve">
</t>
        </r>
      </text>
    </comment>
    <comment ref="C2012" authorId="1">
      <text>
        <r>
          <rPr>
            <b/>
            <sz val="8"/>
            <rFont val="Tahoma"/>
            <family val="0"/>
          </rPr>
          <t>Arrey: Transferred 65,000f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13" authorId="1">
      <text>
        <r>
          <rPr>
            <b/>
            <sz val="8"/>
            <rFont val="Tahoma"/>
            <family val="0"/>
          </rPr>
          <t>Arrey: transferred 50,000f cfa to M. Mbuan in Bamenda.</t>
        </r>
        <r>
          <rPr>
            <sz val="8"/>
            <rFont val="Tahoma"/>
            <family val="0"/>
          </rPr>
          <t xml:space="preserve">
</t>
        </r>
      </text>
    </comment>
    <comment ref="C2014" authorId="1">
      <text>
        <r>
          <rPr>
            <b/>
            <sz val="8"/>
            <rFont val="Tahoma"/>
            <family val="0"/>
          </rPr>
          <t>Arrey: Transferred 8,000 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15" authorId="1">
      <text>
        <r>
          <rPr>
            <b/>
            <sz val="8"/>
            <rFont val="Tahoma"/>
            <family val="0"/>
          </rPr>
          <t>Arrey: Transferred 30,000f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16" authorId="1">
      <text>
        <r>
          <rPr>
            <b/>
            <sz val="8"/>
            <rFont val="Tahoma"/>
            <family val="0"/>
          </rPr>
          <t>Arrey: Transferred 20,000f cfa to i30 in Baham.</t>
        </r>
        <r>
          <rPr>
            <sz val="8"/>
            <rFont val="Tahoma"/>
            <family val="0"/>
          </rPr>
          <t xml:space="preserve">
</t>
        </r>
      </text>
    </comment>
    <comment ref="C2017" authorId="1">
      <text>
        <r>
          <rPr>
            <b/>
            <sz val="8"/>
            <rFont val="Tahoma"/>
            <family val="0"/>
          </rPr>
          <t>Arrey: Transferred 20,000f cfa to i33 in Bafoussam.</t>
        </r>
        <r>
          <rPr>
            <sz val="8"/>
            <rFont val="Tahoma"/>
            <family val="0"/>
          </rPr>
          <t xml:space="preserve">
</t>
        </r>
      </text>
    </comment>
    <comment ref="C2018" authorId="1">
      <text>
        <r>
          <rPr>
            <b/>
            <sz val="8"/>
            <rFont val="Tahoma"/>
            <family val="0"/>
          </rPr>
          <t>Arrey: Transferred 40,000f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19" authorId="1">
      <text>
        <r>
          <rPr>
            <b/>
            <sz val="8"/>
            <rFont val="Tahoma"/>
            <family val="0"/>
          </rPr>
          <t>Arrey:Transferred 7,000f cfa to kenneth in Bafoussam.</t>
        </r>
        <r>
          <rPr>
            <sz val="8"/>
            <rFont val="Tahoma"/>
            <family val="0"/>
          </rPr>
          <t xml:space="preserve">
</t>
        </r>
      </text>
    </comment>
    <comment ref="C2020" authorId="1">
      <text>
        <r>
          <rPr>
            <b/>
            <sz val="8"/>
            <rFont val="Tahoma"/>
            <family val="0"/>
          </rPr>
          <t>Arrey:Transferred 30,000f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21" authorId="1">
      <text>
        <r>
          <rPr>
            <b/>
            <sz val="8"/>
            <rFont val="Tahoma"/>
            <family val="0"/>
          </rPr>
          <t>Arrey: Transferred 20,000f cfa to Josias in Garoua.</t>
        </r>
        <r>
          <rPr>
            <sz val="8"/>
            <rFont val="Tahoma"/>
            <family val="0"/>
          </rPr>
          <t xml:space="preserve">
</t>
        </r>
      </text>
    </comment>
    <comment ref="C2022" authorId="1">
      <text>
        <r>
          <rPr>
            <b/>
            <sz val="8"/>
            <rFont val="Tahoma"/>
            <family val="0"/>
          </rPr>
          <t>Arrey: Transferred 37,000f cfa to josias in Ngoundere.</t>
        </r>
        <r>
          <rPr>
            <sz val="8"/>
            <rFont val="Tahoma"/>
            <family val="0"/>
          </rPr>
          <t xml:space="preserve">
</t>
        </r>
      </text>
    </comment>
    <comment ref="C2023" authorId="1">
      <text>
        <r>
          <rPr>
            <b/>
            <sz val="8"/>
            <rFont val="Tahoma"/>
            <family val="0"/>
          </rPr>
          <t>Arrey: Transferred 6,000f cga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24" authorId="1">
      <text>
        <r>
          <rPr>
            <b/>
            <sz val="8"/>
            <rFont val="Tahoma"/>
            <family val="0"/>
          </rPr>
          <t>Arrey: Transferred 77,000f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25" authorId="1">
      <text>
        <r>
          <rPr>
            <b/>
            <sz val="8"/>
            <rFont val="Tahoma"/>
            <family val="0"/>
          </rPr>
          <t>Arrey: Transferred 24,000f cfa to Alain in Douala.</t>
        </r>
        <r>
          <rPr>
            <sz val="8"/>
            <rFont val="Tahoma"/>
            <family val="0"/>
          </rPr>
          <t xml:space="preserve">
</t>
        </r>
      </text>
    </comment>
    <comment ref="C2026" authorId="1">
      <text>
        <r>
          <rPr>
            <b/>
            <sz val="8"/>
            <rFont val="Tahoma"/>
            <family val="0"/>
          </rPr>
          <t>Arrey: Transferred 10,000f cfa to Mbuan in Bamenda.</t>
        </r>
        <r>
          <rPr>
            <sz val="8"/>
            <rFont val="Tahoma"/>
            <family val="0"/>
          </rPr>
          <t xml:space="preserve">
</t>
        </r>
      </text>
    </comment>
    <comment ref="C2027" authorId="1">
      <text>
        <r>
          <rPr>
            <b/>
            <sz val="8"/>
            <rFont val="Tahoma"/>
            <family val="0"/>
          </rPr>
          <t>Arrey: Transferred 8,500f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30" authorId="1">
      <text>
        <r>
          <rPr>
            <b/>
            <sz val="8"/>
            <rFont val="Tahoma"/>
            <family val="0"/>
          </rPr>
          <t>Arrey: Transferred 15,000f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31" authorId="1">
      <text>
        <r>
          <rPr>
            <b/>
            <sz val="8"/>
            <rFont val="Tahoma"/>
            <family val="0"/>
          </rPr>
          <t>Arrey: Transferred 5,000f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32" authorId="1">
      <text>
        <r>
          <rPr>
            <b/>
            <sz val="8"/>
            <rFont val="Tahoma"/>
            <family val="0"/>
          </rPr>
          <t>Arrey: Transferred 20.000f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33" authorId="1">
      <text>
        <r>
          <rPr>
            <b/>
            <sz val="8"/>
            <rFont val="Tahoma"/>
            <family val="0"/>
          </rPr>
          <t xml:space="preserve">Arrey: Transferred </t>
        </r>
        <r>
          <rPr>
            <sz val="8"/>
            <rFont val="Tahoma"/>
            <family val="0"/>
          </rPr>
          <t xml:space="preserve">
27,000f cfa to Alain in Douala.</t>
        </r>
      </text>
    </comment>
    <comment ref="C2034" authorId="1">
      <text>
        <r>
          <rPr>
            <b/>
            <sz val="8"/>
            <rFont val="Tahoma"/>
            <family val="0"/>
          </rPr>
          <t>Arrey: Transferred 58,000f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35" authorId="1">
      <text>
        <r>
          <rPr>
            <b/>
            <sz val="8"/>
            <rFont val="Tahoma"/>
            <family val="0"/>
          </rPr>
          <t>Arrey: Transferred 36,500f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36" authorId="1">
      <text>
        <r>
          <rPr>
            <b/>
            <sz val="8"/>
            <rFont val="Tahoma"/>
            <family val="0"/>
          </rPr>
          <t>Arrey: Transferred 10,000f cfa to i33 in Bagante.</t>
        </r>
        <r>
          <rPr>
            <sz val="8"/>
            <rFont val="Tahoma"/>
            <family val="0"/>
          </rPr>
          <t xml:space="preserve">
</t>
        </r>
      </text>
    </comment>
    <comment ref="C2037" authorId="1">
      <text>
        <r>
          <rPr>
            <b/>
            <sz val="8"/>
            <rFont val="Tahoma"/>
            <family val="0"/>
          </rPr>
          <t>Arrey:Transferred 3,500f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038" authorId="1">
      <text>
        <r>
          <rPr>
            <b/>
            <sz val="8"/>
            <rFont val="Tahoma"/>
            <family val="0"/>
          </rPr>
          <t>Arrey: Transferred 23,700f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39" authorId="1">
      <text>
        <r>
          <rPr>
            <b/>
            <sz val="8"/>
            <rFont val="Tahoma"/>
            <family val="0"/>
          </rPr>
          <t>Arrey: Transferred 20,000f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40" authorId="1">
      <text>
        <r>
          <rPr>
            <b/>
            <sz val="8"/>
            <rFont val="Tahoma"/>
            <family val="0"/>
          </rPr>
          <t>Arrey: Transferred 30,000f cfa to i30 in foumban.</t>
        </r>
        <r>
          <rPr>
            <sz val="8"/>
            <rFont val="Tahoma"/>
            <family val="0"/>
          </rPr>
          <t xml:space="preserve">
</t>
        </r>
      </text>
    </comment>
    <comment ref="C2041" authorId="1">
      <text>
        <r>
          <rPr>
            <b/>
            <sz val="8"/>
            <rFont val="Tahoma"/>
            <family val="0"/>
          </rPr>
          <t>Arrey: Transferred 35,000f cfa to Ekwala in Nanga Eboko.</t>
        </r>
        <r>
          <rPr>
            <sz val="8"/>
            <rFont val="Tahoma"/>
            <family val="0"/>
          </rPr>
          <t xml:space="preserve">
</t>
        </r>
      </text>
    </comment>
    <comment ref="C2042" authorId="1">
      <text>
        <r>
          <rPr>
            <b/>
            <sz val="8"/>
            <rFont val="Tahoma"/>
            <family val="0"/>
          </rPr>
          <t>Arrey: Transferred 10,000f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043" authorId="1">
      <text>
        <r>
          <rPr>
            <b/>
            <sz val="8"/>
            <rFont val="Tahoma"/>
            <family val="0"/>
          </rPr>
          <t>Arrey: Transferred 40,000f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44" authorId="1">
      <text>
        <r>
          <rPr>
            <b/>
            <sz val="8"/>
            <rFont val="Tahoma"/>
            <family val="0"/>
          </rPr>
          <t>Arrey: Transferred 80,000f cfa to Mbuan in Bamenda.</t>
        </r>
        <r>
          <rPr>
            <sz val="8"/>
            <rFont val="Tahoma"/>
            <family val="0"/>
          </rPr>
          <t xml:space="preserve">
</t>
        </r>
      </text>
    </comment>
    <comment ref="C2045" authorId="1">
      <text>
        <r>
          <rPr>
            <b/>
            <sz val="8"/>
            <rFont val="Tahoma"/>
            <family val="0"/>
          </rPr>
          <t>Arrey Transferred 13,000fcfa to Laurent in Nanga Eboko.:</t>
        </r>
        <r>
          <rPr>
            <sz val="8"/>
            <rFont val="Tahoma"/>
            <family val="0"/>
          </rPr>
          <t xml:space="preserve">
</t>
        </r>
      </text>
    </comment>
    <comment ref="C2046" authorId="1">
      <text>
        <r>
          <rPr>
            <b/>
            <sz val="8"/>
            <rFont val="Tahoma"/>
            <family val="0"/>
          </rPr>
          <t>Arrey: Transferred 36,000f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47" authorId="1">
      <text>
        <r>
          <rPr>
            <b/>
            <sz val="8"/>
            <rFont val="Tahoma"/>
            <family val="0"/>
          </rPr>
          <t>Arrey:Transferred 18,000f cfa to i33 in Bagante.</t>
        </r>
        <r>
          <rPr>
            <sz val="8"/>
            <rFont val="Tahoma"/>
            <family val="0"/>
          </rPr>
          <t xml:space="preserve">
</t>
        </r>
      </text>
    </comment>
    <comment ref="C2048" authorId="1">
      <text>
        <r>
          <rPr>
            <b/>
            <sz val="8"/>
            <rFont val="Tahoma"/>
            <family val="0"/>
          </rPr>
          <t>Arrey: Transferred 20,000f cfa to i26 in Buea.</t>
        </r>
        <r>
          <rPr>
            <sz val="8"/>
            <rFont val="Tahoma"/>
            <family val="0"/>
          </rPr>
          <t xml:space="preserve">
</t>
        </r>
      </text>
    </comment>
    <comment ref="C2049" authorId="1">
      <text>
        <r>
          <rPr>
            <b/>
            <sz val="8"/>
            <rFont val="Tahoma"/>
            <family val="0"/>
          </rPr>
          <t>Arrey: Transferred 16,500f cfa to Josias in Bafoussam.</t>
        </r>
        <r>
          <rPr>
            <sz val="8"/>
            <rFont val="Tahoma"/>
            <family val="0"/>
          </rPr>
          <t xml:space="preserve">
</t>
        </r>
      </text>
    </comment>
    <comment ref="C2050" authorId="1">
      <text>
        <r>
          <rPr>
            <b/>
            <sz val="8"/>
            <rFont val="Tahoma"/>
            <family val="0"/>
          </rPr>
          <t>Arrey: Transferred 13,500f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051" authorId="1">
      <text>
        <r>
          <rPr>
            <b/>
            <sz val="8"/>
            <rFont val="Tahoma"/>
            <family val="0"/>
          </rPr>
          <t>Arrey: Transferred 12,000f cfa to Ngwane in Bagante.</t>
        </r>
        <r>
          <rPr>
            <sz val="8"/>
            <rFont val="Tahoma"/>
            <family val="0"/>
          </rPr>
          <t xml:space="preserve">
</t>
        </r>
      </text>
    </comment>
    <comment ref="C2052" authorId="1">
      <text>
        <r>
          <rPr>
            <b/>
            <sz val="8"/>
            <rFont val="Tahoma"/>
            <family val="0"/>
          </rPr>
          <t>Arrey: Transferred 41,000f cfa to sone in Buea.</t>
        </r>
        <r>
          <rPr>
            <sz val="8"/>
            <rFont val="Tahoma"/>
            <family val="0"/>
          </rPr>
          <t xml:space="preserve">
</t>
        </r>
      </text>
    </comment>
    <comment ref="C2053" authorId="0">
      <text>
        <r>
          <rPr>
            <b/>
            <sz val="8"/>
            <rFont val="Tahoma"/>
            <family val="0"/>
          </rPr>
          <t>Emeline: 75.000frs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54" authorId="1">
      <text>
        <r>
          <rPr>
            <b/>
            <sz val="8"/>
            <rFont val="Tahoma"/>
            <family val="0"/>
          </rPr>
          <t>Arrey: Transferred 57,000f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055" authorId="1">
      <text>
        <r>
          <rPr>
            <b/>
            <sz val="8"/>
            <rFont val="Tahoma"/>
            <family val="0"/>
          </rPr>
          <t>Arrey: transferred 50,000f cfa to M. Tambe in Mamfe.</t>
        </r>
        <r>
          <rPr>
            <sz val="8"/>
            <rFont val="Tahoma"/>
            <family val="0"/>
          </rPr>
          <t xml:space="preserve">
</t>
        </r>
      </text>
    </comment>
    <comment ref="C2056" authorId="1">
      <text>
        <r>
          <rPr>
            <b/>
            <sz val="8"/>
            <rFont val="Tahoma"/>
            <family val="0"/>
          </rPr>
          <t>Arrey: Transferred 100,000f cfa to M. Mbuan in Bamenda.</t>
        </r>
        <r>
          <rPr>
            <sz val="8"/>
            <rFont val="Tahoma"/>
            <family val="0"/>
          </rPr>
          <t xml:space="preserve">
</t>
        </r>
      </text>
    </comment>
    <comment ref="C2057" authorId="1">
      <text>
        <r>
          <rPr>
            <b/>
            <sz val="8"/>
            <rFont val="Tahoma"/>
            <family val="0"/>
          </rPr>
          <t>Arrey:transferred 23,000f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990" authorId="0">
      <text>
        <r>
          <rPr>
            <b/>
            <sz val="8"/>
            <rFont val="Tahoma"/>
            <family val="0"/>
          </rPr>
          <t>user: one year subscription in The Quail newspaper</t>
        </r>
        <r>
          <rPr>
            <sz val="8"/>
            <rFont val="Tahoma"/>
            <family val="0"/>
          </rPr>
          <t xml:space="preserve">
</t>
        </r>
      </text>
    </comment>
    <comment ref="C1982" authorId="0">
      <text>
        <r>
          <rPr>
            <b/>
            <sz val="8"/>
            <rFont val="Tahoma"/>
            <family val="0"/>
          </rPr>
          <t>user: to poison rats in office</t>
        </r>
        <r>
          <rPr>
            <sz val="8"/>
            <rFont val="Tahoma"/>
            <family val="0"/>
          </rPr>
          <t xml:space="preserve">
</t>
        </r>
      </text>
    </comment>
    <comment ref="C1437" authorId="0">
      <text>
        <r>
          <rPr>
            <b/>
            <sz val="8"/>
            <rFont val="Tahoma"/>
            <family val="0"/>
          </rPr>
          <t>user: for training Josias on his mission to congo brassaville</t>
        </r>
        <r>
          <rPr>
            <sz val="8"/>
            <rFont val="Tahoma"/>
            <family val="0"/>
          </rPr>
          <t xml:space="preserve">
</t>
        </r>
      </text>
    </comment>
    <comment ref="C883" authorId="1">
      <text>
        <r>
          <rPr>
            <b/>
            <sz val="8"/>
            <rFont val="Tahoma"/>
            <family val="0"/>
          </rPr>
          <t>julius: Hired car from Bafoussam to Bagante and back to Bafoussam.</t>
        </r>
        <r>
          <rPr>
            <sz val="8"/>
            <rFont val="Tahoma"/>
            <family val="0"/>
          </rPr>
          <t xml:space="preserve">
</t>
        </r>
      </text>
    </comment>
    <comment ref="C888" authorId="1">
      <text>
        <r>
          <rPr>
            <b/>
            <sz val="8"/>
            <rFont val="Tahoma"/>
            <family val="0"/>
          </rPr>
          <t>Julius: hired bike for undercover.</t>
        </r>
        <r>
          <rPr>
            <sz val="8"/>
            <rFont val="Tahoma"/>
            <family val="0"/>
          </rPr>
          <t xml:space="preserve">
</t>
        </r>
      </text>
    </comment>
    <comment ref="C898" authorId="1">
      <text>
        <r>
          <rPr>
            <b/>
            <sz val="8"/>
            <rFont val="Tahoma"/>
            <family val="0"/>
          </rPr>
          <t>julius: Mr Djeumeli.</t>
        </r>
        <r>
          <rPr>
            <sz val="8"/>
            <rFont val="Tahoma"/>
            <family val="0"/>
          </rPr>
          <t xml:space="preserve">
</t>
        </r>
      </text>
    </comment>
    <comment ref="C368" authorId="1">
      <text>
        <r>
          <rPr>
            <b/>
            <sz val="8"/>
            <rFont val="Tahoma"/>
            <family val="0"/>
          </rPr>
          <t>Julius: Hired car.</t>
        </r>
        <r>
          <rPr>
            <sz val="8"/>
            <rFont val="Tahoma"/>
            <family val="0"/>
          </rPr>
          <t xml:space="preserve">
</t>
        </r>
      </text>
    </comment>
    <comment ref="C377" authorId="1">
      <text>
        <r>
          <rPr>
            <b/>
            <sz val="8"/>
            <rFont val="Tahoma"/>
            <family val="0"/>
          </rPr>
          <t>julius: Hired bike for undercover.</t>
        </r>
        <r>
          <rPr>
            <sz val="8"/>
            <rFont val="Tahoma"/>
            <family val="0"/>
          </rPr>
          <t xml:space="preserve">
</t>
        </r>
      </text>
    </comment>
    <comment ref="C406" authorId="1">
      <text>
        <r>
          <rPr>
            <b/>
            <sz val="8"/>
            <rFont val="Tahoma"/>
            <family val="0"/>
          </rPr>
          <t>julius: Mr Djeumeli.</t>
        </r>
        <r>
          <rPr>
            <sz val="8"/>
            <rFont val="Tahoma"/>
            <family val="0"/>
          </rPr>
          <t xml:space="preserve">
</t>
        </r>
      </text>
    </comment>
    <comment ref="C816" authorId="0">
      <text>
        <r>
          <rPr>
            <b/>
            <sz val="8"/>
            <rFont val="Tahoma"/>
            <family val="0"/>
          </rPr>
          <t>user: Bafoussam operation</t>
        </r>
        <r>
          <rPr>
            <sz val="8"/>
            <rFont val="Tahoma"/>
            <family val="0"/>
          </rPr>
          <t xml:space="preserve">
</t>
        </r>
      </text>
    </comment>
    <comment ref="C1607" authorId="0">
      <text>
        <r>
          <rPr>
            <b/>
            <sz val="8"/>
            <rFont val="Tahoma"/>
            <family val="0"/>
          </rPr>
          <t>VINCENT: hiring of taxi to Mvogbesti zoo to attain meeting on anti-poaching organised by MINFOF</t>
        </r>
        <r>
          <rPr>
            <sz val="8"/>
            <rFont val="Tahoma"/>
            <family val="0"/>
          </rPr>
          <t xml:space="preserve">
</t>
        </r>
      </text>
    </comment>
    <comment ref="C1608" authorId="0">
      <text>
        <r>
          <rPr>
            <b/>
            <sz val="8"/>
            <rFont val="Tahoma"/>
            <family val="0"/>
          </rPr>
          <t xml:space="preserve">VINCENT: hiring of taxi to Mvogbesti zoo to attain meeting on anti-poaching organised by MINFOF
</t>
        </r>
      </text>
    </comment>
    <comment ref="C382" authorId="0">
      <text>
        <r>
          <rPr>
            <b/>
            <sz val="8"/>
            <rFont val="Tahoma"/>
            <family val="0"/>
          </rPr>
          <t>i30: was in a remote area and there were no receipts</t>
        </r>
        <r>
          <rPr>
            <sz val="8"/>
            <rFont val="Tahoma"/>
            <family val="0"/>
          </rPr>
          <t xml:space="preserve">
</t>
        </r>
      </text>
    </comment>
    <comment ref="C384" authorId="0">
      <text>
        <r>
          <rPr>
            <b/>
            <sz val="8"/>
            <rFont val="Tahoma"/>
            <family val="0"/>
          </rPr>
          <t>i30: was in a remote area and there were no receipts</t>
        </r>
        <r>
          <rPr>
            <sz val="8"/>
            <rFont val="Tahoma"/>
            <family val="0"/>
          </rPr>
          <t xml:space="preserve">
</t>
        </r>
      </text>
    </comment>
    <comment ref="C1723" authorId="0">
      <text>
        <r>
          <rPr>
            <b/>
            <sz val="8"/>
            <rFont val="Tahoma"/>
            <family val="0"/>
          </rPr>
          <t>Julius: pictures of Dschang operations</t>
        </r>
        <r>
          <rPr>
            <sz val="8"/>
            <rFont val="Tahoma"/>
            <family val="0"/>
          </rPr>
          <t xml:space="preserve">
</t>
        </r>
      </text>
    </comment>
    <comment ref="C149" authorId="0">
      <text>
        <r>
          <rPr>
            <b/>
            <sz val="8"/>
            <rFont val="Tahoma"/>
            <family val="0"/>
          </rPr>
          <t>user: Buea and coordination of Bafoussam mission</t>
        </r>
        <r>
          <rPr>
            <sz val="8"/>
            <rFont val="Tahoma"/>
            <family val="0"/>
          </rPr>
          <t xml:space="preserve">
</t>
        </r>
      </text>
    </comment>
    <comment ref="C150" authorId="0">
      <text>
        <r>
          <rPr>
            <b/>
            <sz val="8"/>
            <rFont val="Tahoma"/>
            <family val="0"/>
          </rPr>
          <t>user: Buea and coordination of Bafoussam mission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>user: Buea investigations</t>
        </r>
        <r>
          <rPr>
            <sz val="8"/>
            <rFont val="Tahoma"/>
            <family val="0"/>
          </rPr>
          <t xml:space="preserve">
</t>
        </r>
      </text>
    </comment>
    <comment ref="C572" authorId="0">
      <text>
        <r>
          <rPr>
            <b/>
            <sz val="8"/>
            <rFont val="Tahoma"/>
            <family val="0"/>
          </rPr>
          <t>i26: Taking care of  Bagante.</t>
        </r>
        <r>
          <rPr>
            <sz val="8"/>
            <rFont val="Tahoma"/>
            <family val="0"/>
          </rPr>
          <t xml:space="preserve">
</t>
        </r>
      </text>
    </comment>
    <comment ref="C663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4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5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6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7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8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1734" authorId="0">
      <text>
        <r>
          <rPr>
            <b/>
            <sz val="8"/>
            <rFont val="Tahoma"/>
            <family val="0"/>
          </rPr>
          <t>user: Bagante operation pictures</t>
        </r>
        <r>
          <rPr>
            <sz val="8"/>
            <rFont val="Tahoma"/>
            <family val="0"/>
          </rPr>
          <t xml:space="preserve">
</t>
        </r>
      </text>
    </comment>
    <comment ref="C738" authorId="0">
      <text>
        <r>
          <rPr>
            <b/>
            <sz val="8"/>
            <rFont val="Tahoma"/>
            <family val="0"/>
          </rPr>
          <t>user:Ngambe tika</t>
        </r>
        <r>
          <rPr>
            <sz val="8"/>
            <rFont val="Tahoma"/>
            <family val="0"/>
          </rPr>
          <t xml:space="preserve">
</t>
        </r>
      </text>
    </comment>
    <comment ref="C731" authorId="0">
      <text>
        <r>
          <rPr>
            <b/>
            <sz val="8"/>
            <rFont val="Tahoma"/>
            <family val="0"/>
          </rPr>
          <t>user: Dschang operation</t>
        </r>
        <r>
          <rPr>
            <sz val="8"/>
            <rFont val="Tahoma"/>
            <family val="0"/>
          </rPr>
          <t xml:space="preserve">
</t>
        </r>
      </text>
    </comment>
    <comment ref="C730" authorId="0">
      <text>
        <r>
          <rPr>
            <b/>
            <sz val="8"/>
            <rFont val="Tahoma"/>
            <family val="0"/>
          </rPr>
          <t>user: Bafoussam operation</t>
        </r>
        <r>
          <rPr>
            <sz val="8"/>
            <rFont val="Tahoma"/>
            <family val="0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0"/>
          </rPr>
          <t>Julius: Bafoussam Operation.</t>
        </r>
        <r>
          <rPr>
            <sz val="8"/>
            <rFont val="Tahoma"/>
            <family val="0"/>
          </rPr>
          <t xml:space="preserve">
</t>
        </r>
      </text>
    </comment>
    <comment ref="C855" authorId="1">
      <text>
        <r>
          <rPr>
            <b/>
            <sz val="8"/>
            <rFont val="Tahoma"/>
            <family val="0"/>
          </rPr>
          <t>Julius: Hired taxi for 4 hours. Bafoussam Operation.</t>
        </r>
        <r>
          <rPr>
            <sz val="8"/>
            <rFont val="Tahoma"/>
            <family val="0"/>
          </rPr>
          <t xml:space="preserve">
</t>
        </r>
      </text>
    </comment>
    <comment ref="C1039" authorId="0">
      <text>
        <r>
          <rPr>
            <b/>
            <sz val="8"/>
            <rFont val="Tahoma"/>
            <family val="0"/>
          </rPr>
          <t>user: Bagante operation</t>
        </r>
        <r>
          <rPr>
            <sz val="8"/>
            <rFont val="Tahoma"/>
            <family val="0"/>
          </rPr>
          <t xml:space="preserve">
</t>
        </r>
      </text>
    </comment>
    <comment ref="C1040" authorId="0">
      <text>
        <r>
          <rPr>
            <b/>
            <sz val="8"/>
            <rFont val="Tahoma"/>
            <family val="0"/>
          </rPr>
          <t>user:Bafoussam operation</t>
        </r>
        <r>
          <rPr>
            <sz val="8"/>
            <rFont val="Tahoma"/>
            <family val="0"/>
          </rPr>
          <t xml:space="preserve">
</t>
        </r>
      </text>
    </comment>
    <comment ref="C1034" authorId="0">
      <text>
        <r>
          <rPr>
            <b/>
            <sz val="8"/>
            <rFont val="Tahoma"/>
            <family val="0"/>
          </rPr>
          <t>user: Foumban</t>
        </r>
        <r>
          <rPr>
            <sz val="8"/>
            <rFont val="Tahoma"/>
            <family val="0"/>
          </rPr>
          <t xml:space="preserve">
</t>
        </r>
      </text>
    </comment>
    <comment ref="C1035" authorId="0">
      <text>
        <r>
          <rPr>
            <b/>
            <sz val="8"/>
            <rFont val="Tahoma"/>
            <family val="0"/>
          </rPr>
          <t>user: Foumban</t>
        </r>
        <r>
          <rPr>
            <sz val="8"/>
            <rFont val="Tahoma"/>
            <family val="0"/>
          </rPr>
          <t xml:space="preserve">
</t>
        </r>
      </text>
    </comment>
    <comment ref="C1030" authorId="0">
      <text>
        <r>
          <rPr>
            <b/>
            <sz val="8"/>
            <rFont val="Tahoma"/>
            <family val="0"/>
          </rPr>
          <t>user: Buea</t>
        </r>
        <r>
          <rPr>
            <sz val="8"/>
            <rFont val="Tahoma"/>
            <family val="0"/>
          </rPr>
          <t xml:space="preserve">
</t>
        </r>
      </text>
    </comment>
    <comment ref="C1027" authorId="0">
      <text>
        <r>
          <rPr>
            <b/>
            <sz val="8"/>
            <rFont val="Tahoma"/>
            <family val="0"/>
          </rPr>
          <t>user: Bafoussam operation</t>
        </r>
        <r>
          <rPr>
            <sz val="8"/>
            <rFont val="Tahoma"/>
            <family val="0"/>
          </rPr>
          <t xml:space="preserve">
</t>
        </r>
      </text>
    </comment>
    <comment ref="C1031" authorId="0">
      <text>
        <r>
          <rPr>
            <b/>
            <sz val="8"/>
            <rFont val="Tahoma"/>
            <family val="0"/>
          </rPr>
          <t>user: Foumban</t>
        </r>
        <r>
          <rPr>
            <sz val="8"/>
            <rFont val="Tahoma"/>
            <family val="0"/>
          </rPr>
          <t xml:space="preserve">
</t>
        </r>
      </text>
    </comment>
    <comment ref="C1029" authorId="0">
      <text>
        <r>
          <rPr>
            <b/>
            <sz val="8"/>
            <rFont val="Tahoma"/>
            <family val="0"/>
          </rPr>
          <t>user: Foumban</t>
        </r>
        <r>
          <rPr>
            <sz val="8"/>
            <rFont val="Tahoma"/>
            <family val="0"/>
          </rPr>
          <t xml:space="preserve">
</t>
        </r>
      </text>
    </comment>
    <comment ref="C1023" authorId="0">
      <text>
        <r>
          <rPr>
            <b/>
            <sz val="8"/>
            <rFont val="Tahoma"/>
            <family val="0"/>
          </rPr>
          <t xml:space="preserve">user: Bamenda operation </t>
        </r>
        <r>
          <rPr>
            <sz val="8"/>
            <rFont val="Tahoma"/>
            <family val="0"/>
          </rPr>
          <t xml:space="preserve">
</t>
        </r>
      </text>
    </comment>
    <comment ref="C1022" authorId="0">
      <text>
        <r>
          <rPr>
            <b/>
            <sz val="8"/>
            <rFont val="Tahoma"/>
            <family val="0"/>
          </rPr>
          <t xml:space="preserve">user: Bamenda operation </t>
        </r>
        <r>
          <rPr>
            <sz val="8"/>
            <rFont val="Tahoma"/>
            <family val="0"/>
          </rPr>
          <t xml:space="preserve">
</t>
        </r>
      </text>
    </comment>
    <comment ref="C1491" authorId="0">
      <text>
        <r>
          <rPr>
            <b/>
            <sz val="8"/>
            <rFont val="Tahoma"/>
            <family val="0"/>
          </rPr>
          <t>user: Website</t>
        </r>
        <r>
          <rPr>
            <sz val="8"/>
            <rFont val="Tahoma"/>
            <family val="0"/>
          </rPr>
          <t xml:space="preserve">
</t>
        </r>
      </text>
    </comment>
    <comment ref="C1980" authorId="5">
      <text>
        <r>
          <rPr>
            <b/>
            <sz val="8"/>
            <rFont val="Tahoma"/>
            <family val="0"/>
          </rPr>
          <t>Eric: Renting of projector for presentation of paper and film show in the office.</t>
        </r>
        <r>
          <rPr>
            <sz val="8"/>
            <rFont val="Tahoma"/>
            <family val="0"/>
          </rPr>
          <t xml:space="preserve">
</t>
        </r>
      </text>
    </comment>
    <comment ref="C1985" authorId="5">
      <text>
        <r>
          <rPr>
            <b/>
            <sz val="8"/>
            <rFont val="Tahoma"/>
            <family val="0"/>
          </rPr>
          <t>Eric: Renting of projector for presentation of paper and film show in the office.</t>
        </r>
        <r>
          <rPr>
            <sz val="8"/>
            <rFont val="Tahoma"/>
            <family val="0"/>
          </rPr>
          <t xml:space="preserve">
</t>
        </r>
      </text>
    </comment>
    <comment ref="C1991" authorId="5">
      <text>
        <r>
          <rPr>
            <b/>
            <sz val="8"/>
            <rFont val="Tahoma"/>
            <family val="0"/>
          </rPr>
          <t>Eric: Renting of projector for presentation of paper and film show in the office.</t>
        </r>
        <r>
          <rPr>
            <sz val="8"/>
            <rFont val="Tahoma"/>
            <family val="0"/>
          </rPr>
          <t xml:space="preserve">
</t>
        </r>
      </text>
    </comment>
    <comment ref="C953" authorId="0">
      <text>
        <r>
          <rPr>
            <b/>
            <sz val="8"/>
            <rFont val="Tahoma"/>
            <family val="0"/>
          </rPr>
          <t>josias:Op Bagante.</t>
        </r>
        <r>
          <rPr>
            <sz val="8"/>
            <rFont val="Tahoma"/>
            <family val="0"/>
          </rPr>
          <t xml:space="preserve">
</t>
        </r>
      </text>
    </comment>
    <comment ref="C152" authorId="0">
      <text>
        <r>
          <rPr>
            <b/>
            <sz val="8"/>
            <rFont val="Tahoma"/>
            <family val="0"/>
          </rPr>
          <t>i26: Bafoussam Operation.</t>
        </r>
        <r>
          <rPr>
            <sz val="8"/>
            <rFont val="Tahoma"/>
            <family val="0"/>
          </rPr>
          <t xml:space="preserve">
</t>
        </r>
      </text>
    </comment>
    <comment ref="C262" authorId="0">
      <text>
        <r>
          <rPr>
            <b/>
            <sz val="8"/>
            <rFont val="Tahoma"/>
            <family val="0"/>
          </rPr>
          <t>user: Galim investigations</t>
        </r>
        <r>
          <rPr>
            <sz val="8"/>
            <rFont val="Tahoma"/>
            <family val="0"/>
          </rPr>
          <t xml:space="preserve">
</t>
        </r>
      </text>
    </comment>
    <comment ref="C14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trasport to Buea for the caseof Silakwe </t>
        </r>
      </text>
    </comment>
    <comment ref="F803" authorId="0">
      <text>
        <r>
          <rPr>
            <b/>
            <sz val="8"/>
            <rFont val="Tahoma"/>
            <family val="0"/>
          </rPr>
          <t xml:space="preserve">i33:30.000frs to Dschang operation, 20.000frs for Bafoussam operation, 30.000frs for Bagante operation
</t>
        </r>
        <r>
          <rPr>
            <sz val="8"/>
            <rFont val="Tahoma"/>
            <family val="0"/>
          </rPr>
          <t xml:space="preserve">
</t>
        </r>
      </text>
    </comment>
    <comment ref="C849" authorId="0">
      <text>
        <r>
          <rPr>
            <b/>
            <sz val="8"/>
            <rFont val="Tahoma"/>
            <family val="0"/>
          </rPr>
          <t>Jul: hired car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user: Pay 2.500frs and vehicle got bad on the road so I paid 1.000frs to continue in another car</t>
        </r>
        <r>
          <rPr>
            <sz val="8"/>
            <rFont val="Tahoma"/>
            <family val="0"/>
          </rPr>
          <t xml:space="preserve">
</t>
        </r>
      </text>
    </comment>
    <comment ref="C17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conference documents of Horline to Swisse</t>
        </r>
      </text>
    </comment>
    <comment ref="C2028" authorId="0">
      <text>
        <r>
          <rPr>
            <b/>
            <sz val="8"/>
            <rFont val="Tahoma"/>
            <family val="0"/>
          </rPr>
          <t>Arrey: Transferred 51200 fcfa to i30 in baham.</t>
        </r>
        <r>
          <rPr>
            <sz val="8"/>
            <rFont val="Tahoma"/>
            <family val="0"/>
          </rPr>
          <t xml:space="preserve">
</t>
        </r>
      </text>
    </comment>
    <comment ref="C2029" authorId="0">
      <text>
        <r>
          <rPr>
            <b/>
            <sz val="8"/>
            <rFont val="Tahoma"/>
            <family val="0"/>
          </rPr>
          <t>Arrey: transferred 70,000 fcfa to Mbuan in Buea.</t>
        </r>
        <r>
          <rPr>
            <sz val="8"/>
            <rFont val="Tahoma"/>
            <family val="0"/>
          </rPr>
          <t xml:space="preserve">
</t>
        </r>
      </text>
    </comment>
    <comment ref="C1791" authorId="0">
      <text>
        <r>
          <rPr>
            <b/>
            <sz val="8"/>
            <rFont val="Tahoma"/>
            <family val="0"/>
          </rPr>
          <t>i26: certification of Birth certificate 1000. ID 1000, Professional card 1.000frs, x2 forms 2000frs, pictures 2500</t>
        </r>
        <r>
          <rPr>
            <sz val="8"/>
            <rFont val="Tahoma"/>
            <family val="0"/>
          </rPr>
          <t xml:space="preserve">
</t>
        </r>
      </text>
    </comment>
    <comment ref="C174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in Buea an Limbe on the same day.</t>
        </r>
      </text>
    </comment>
  </commentList>
</comments>
</file>

<file path=xl/sharedStrings.xml><?xml version="1.0" encoding="utf-8"?>
<sst xmlns="http://schemas.openxmlformats.org/spreadsheetml/2006/main" count="9463" uniqueCount="1245">
  <si>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</si>
  <si>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</si>
  <si>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</si>
  <si>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</si>
  <si>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</si>
  <si>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</si>
  <si>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</si>
  <si>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</si>
  <si>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</si>
  <si>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</si>
  <si>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</si>
  <si>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</si>
  <si>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</si>
  <si>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</si>
  <si>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</si>
  <si>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</si>
  <si>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</si>
  <si>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 xml:space="preserve">18 inv,6 provinces </t>
  </si>
  <si>
    <t>Operations</t>
  </si>
  <si>
    <t>3 Operations, against 5 subjects</t>
  </si>
  <si>
    <t>legal</t>
  </si>
  <si>
    <t>follow up 34 cases 16 locked subjects</t>
  </si>
  <si>
    <t>Media</t>
  </si>
  <si>
    <t xml:space="preserve">35 media pieces </t>
  </si>
  <si>
    <t>Policy &amp; External Relations</t>
  </si>
  <si>
    <t>Management</t>
  </si>
  <si>
    <t>Coordination</t>
  </si>
  <si>
    <t>Office</t>
  </si>
  <si>
    <t>total exp</t>
  </si>
  <si>
    <t>investigations</t>
  </si>
  <si>
    <t>Mission 1</t>
  </si>
  <si>
    <t>31-5/06/2008</t>
  </si>
  <si>
    <t>Center</t>
  </si>
  <si>
    <t>Nkoteng/Nanga</t>
  </si>
  <si>
    <t>Apes</t>
  </si>
  <si>
    <t>Phone</t>
  </si>
  <si>
    <t>Investiogations</t>
  </si>
  <si>
    <t>i25</t>
  </si>
  <si>
    <t>1-Phone-16</t>
  </si>
  <si>
    <t>2/6</t>
  </si>
  <si>
    <t>1-Phone-36</t>
  </si>
  <si>
    <t>3/6</t>
  </si>
  <si>
    <t>1-Phone-57-57a</t>
  </si>
  <si>
    <t>4/6</t>
  </si>
  <si>
    <t>1-Phone-87</t>
  </si>
  <si>
    <t>5/6</t>
  </si>
  <si>
    <t>Yde-Dla</t>
  </si>
  <si>
    <t>Travelling Expenses</t>
  </si>
  <si>
    <t>1-i25-1</t>
  </si>
  <si>
    <t>31/5</t>
  </si>
  <si>
    <t>Dla-Yde</t>
  </si>
  <si>
    <t>1-i25-2</t>
  </si>
  <si>
    <t>Yde-Obala</t>
  </si>
  <si>
    <t>1-i25-r</t>
  </si>
  <si>
    <t>Obala-Nanga eboko</t>
  </si>
  <si>
    <t>Nanga-Nkoteng</t>
  </si>
  <si>
    <t>Nkoteng-Nanga</t>
  </si>
  <si>
    <t>Nanga-Yde</t>
  </si>
  <si>
    <t>1-i25-5</t>
  </si>
  <si>
    <t>1-i25-6</t>
  </si>
  <si>
    <t>Inter-City Transport</t>
  </si>
  <si>
    <t>Transport</t>
  </si>
  <si>
    <t>Local Transport</t>
  </si>
  <si>
    <t>Lodging</t>
  </si>
  <si>
    <t>1-i25-3</t>
  </si>
  <si>
    <t>1-i25-4</t>
  </si>
  <si>
    <t>Feeding</t>
  </si>
  <si>
    <t>Drinks with informer</t>
  </si>
  <si>
    <t>Trust Building</t>
  </si>
  <si>
    <t>Mission 2</t>
  </si>
  <si>
    <t>03-06/06/2008</t>
  </si>
  <si>
    <t>East</t>
  </si>
  <si>
    <t>Mindourou</t>
  </si>
  <si>
    <t>Ivory</t>
  </si>
  <si>
    <t>i35</t>
  </si>
  <si>
    <t>2-Phone-32</t>
  </si>
  <si>
    <t>Yde-Mindourou</t>
  </si>
  <si>
    <t>2-i35-1</t>
  </si>
  <si>
    <t>Mindourou-Edene</t>
  </si>
  <si>
    <t>2-i35-r</t>
  </si>
  <si>
    <t>Eden-Mindourou</t>
  </si>
  <si>
    <t>Mindourou-Abongbang</t>
  </si>
  <si>
    <t>6/6</t>
  </si>
  <si>
    <t>Abongbang-Yde</t>
  </si>
  <si>
    <t>2-i35-2</t>
  </si>
  <si>
    <t>2-i35-3</t>
  </si>
  <si>
    <t>Drinks With Informer</t>
  </si>
  <si>
    <t>Mission 3</t>
  </si>
  <si>
    <t>02-06/06/2008</t>
  </si>
  <si>
    <t>West</t>
  </si>
  <si>
    <t>Bafoussam</t>
  </si>
  <si>
    <t xml:space="preserve"> Leopard skins</t>
  </si>
  <si>
    <t>Julius</t>
  </si>
  <si>
    <t>3-Phone-15</t>
  </si>
  <si>
    <t>i33</t>
  </si>
  <si>
    <t>3-Phone-33</t>
  </si>
  <si>
    <t>3-Phone-34</t>
  </si>
  <si>
    <t>3-Phone-58</t>
  </si>
  <si>
    <t>3-Phone-79</t>
  </si>
  <si>
    <t>Yde-Bafoussam</t>
  </si>
  <si>
    <t>Travavelling Expenses</t>
  </si>
  <si>
    <t>3-i33-1</t>
  </si>
  <si>
    <t>Bangoua-banjoun</t>
  </si>
  <si>
    <t>3-i33-r</t>
  </si>
  <si>
    <t>Banjoun-Bangoa</t>
  </si>
  <si>
    <t>bangoua-Bafoussam</t>
  </si>
  <si>
    <t>inter-city transport</t>
  </si>
  <si>
    <t>3-i33-2</t>
  </si>
  <si>
    <t>3-i33-3</t>
  </si>
  <si>
    <t>3-i33-4</t>
  </si>
  <si>
    <t>Mission 4</t>
  </si>
  <si>
    <t>03-08/06/2008</t>
  </si>
  <si>
    <t>South West</t>
  </si>
  <si>
    <t>Buea</t>
  </si>
  <si>
    <t>Internet Fraud</t>
  </si>
  <si>
    <t>i26</t>
  </si>
  <si>
    <t>4-Phone-37-38</t>
  </si>
  <si>
    <t>4-Phone-55-56</t>
  </si>
  <si>
    <t>4-Phone-83,84,85-86.</t>
  </si>
  <si>
    <t>4-Phone-104-105</t>
  </si>
  <si>
    <t>4-phone-120</t>
  </si>
  <si>
    <t>7/6</t>
  </si>
  <si>
    <t>4-phone-123</t>
  </si>
  <si>
    <t>8/6</t>
  </si>
  <si>
    <t>x4 Hrs Internet</t>
  </si>
  <si>
    <t>Communication</t>
  </si>
  <si>
    <t>4-i26-r</t>
  </si>
  <si>
    <t>03/06</t>
  </si>
  <si>
    <t>x6 Hrs Intenet</t>
  </si>
  <si>
    <t>04/06</t>
  </si>
  <si>
    <t>x5 Hrs Internet</t>
  </si>
  <si>
    <t>05/06</t>
  </si>
  <si>
    <t>06/06</t>
  </si>
  <si>
    <t xml:space="preserve">Yaounde-Mutengene </t>
  </si>
  <si>
    <t>Internet Investigations</t>
  </si>
  <si>
    <t>4-i26-1</t>
  </si>
  <si>
    <t>Buea -Limbe</t>
  </si>
  <si>
    <t>4-i26-3</t>
  </si>
  <si>
    <t>Limbe-Buea</t>
  </si>
  <si>
    <t>4-i26-4</t>
  </si>
  <si>
    <t>Buea-Douala</t>
  </si>
  <si>
    <t>07/06</t>
  </si>
  <si>
    <t>Douala - Yaounde</t>
  </si>
  <si>
    <t>4-i26-5</t>
  </si>
  <si>
    <t>08/06</t>
  </si>
  <si>
    <t>4-i26-2</t>
  </si>
  <si>
    <t>Photocopies</t>
  </si>
  <si>
    <t>Mission 5</t>
  </si>
  <si>
    <t>05-12/06/2008</t>
  </si>
  <si>
    <t>Dschang/Baleveng</t>
  </si>
  <si>
    <t>Skins</t>
  </si>
  <si>
    <t>5-Phone-78</t>
  </si>
  <si>
    <t>5-Phone-110-111</t>
  </si>
  <si>
    <t>5-phone-129</t>
  </si>
  <si>
    <t>9/6</t>
  </si>
  <si>
    <t>5-Phone-159,160-161</t>
  </si>
  <si>
    <t>10/6</t>
  </si>
  <si>
    <t>5-Phone-169</t>
  </si>
  <si>
    <t>11/6</t>
  </si>
  <si>
    <t>5-Phone-191</t>
  </si>
  <si>
    <t>12/6</t>
  </si>
  <si>
    <t>Bafoussam-Dschang</t>
  </si>
  <si>
    <t>5-i33-r</t>
  </si>
  <si>
    <t>Dschang-Bafoussam</t>
  </si>
  <si>
    <t>Bafoussam-Baleng</t>
  </si>
  <si>
    <t>Baleng-Bafoussam</t>
  </si>
  <si>
    <t>Dschang-Baoussam</t>
  </si>
  <si>
    <t>Bafoussam-Yde</t>
  </si>
  <si>
    <t>5-i33-5</t>
  </si>
  <si>
    <t>5-i33-4</t>
  </si>
  <si>
    <t>Mission 6</t>
  </si>
  <si>
    <t>03-18/06/2008</t>
  </si>
  <si>
    <t>Mbouda</t>
  </si>
  <si>
    <t>Leopard Skins</t>
  </si>
  <si>
    <t>i30</t>
  </si>
  <si>
    <t>6-Phone-35</t>
  </si>
  <si>
    <t>6-Phone-80</t>
  </si>
  <si>
    <t>6-phone-121</t>
  </si>
  <si>
    <t>6-Phone-164</t>
  </si>
  <si>
    <t>6-Phone-174</t>
  </si>
  <si>
    <t>6-Phone-190</t>
  </si>
  <si>
    <t>6-Phone-213-214</t>
  </si>
  <si>
    <t>13/6</t>
  </si>
  <si>
    <t>6-phone-254</t>
  </si>
  <si>
    <t>17/6</t>
  </si>
  <si>
    <t>6-phone-272-273</t>
  </si>
  <si>
    <t>18/6</t>
  </si>
  <si>
    <t>Batie-Baf</t>
  </si>
  <si>
    <t>6-i30-r</t>
  </si>
  <si>
    <t>Baf-Mbounda</t>
  </si>
  <si>
    <t>Mbouda-Bagnte</t>
  </si>
  <si>
    <t>Bagante-Mbouda</t>
  </si>
  <si>
    <t>Mbouda-Galim</t>
  </si>
  <si>
    <t>Galim-Mbouda</t>
  </si>
  <si>
    <t>Mbouda-Belepo</t>
  </si>
  <si>
    <t>14/6</t>
  </si>
  <si>
    <t>belepo-Mbouda</t>
  </si>
  <si>
    <t>Mbouda-Bagang</t>
  </si>
  <si>
    <t>Bangang-Mbouda</t>
  </si>
  <si>
    <t>mbouda-Batie</t>
  </si>
  <si>
    <t>6-i30-1</t>
  </si>
  <si>
    <t>Trust Builbing</t>
  </si>
  <si>
    <t>Mission 7</t>
  </si>
  <si>
    <t>17-19/06/2008</t>
  </si>
  <si>
    <t>Bagante</t>
  </si>
  <si>
    <t>7-phone-255</t>
  </si>
  <si>
    <t>Yde-Bagante</t>
  </si>
  <si>
    <t>7-i33-6</t>
  </si>
  <si>
    <t>Bagante-Yde</t>
  </si>
  <si>
    <t>7-i33-8</t>
  </si>
  <si>
    <t>19/6</t>
  </si>
  <si>
    <t>7-i33-r</t>
  </si>
  <si>
    <t>7-i33-7</t>
  </si>
  <si>
    <t>Mission 8</t>
  </si>
  <si>
    <t>Ngambe Tika</t>
  </si>
  <si>
    <t>8-Phone-283</t>
  </si>
  <si>
    <t>8-Phone-291</t>
  </si>
  <si>
    <t>20/6</t>
  </si>
  <si>
    <t>8-Phone-295</t>
  </si>
  <si>
    <t>22/6</t>
  </si>
  <si>
    <t>8-i30-r</t>
  </si>
  <si>
    <t>Baf-Ngambe</t>
  </si>
  <si>
    <t>8-i30-4</t>
  </si>
  <si>
    <t>Ngambe-Foumban</t>
  </si>
  <si>
    <t>8-i30-5</t>
  </si>
  <si>
    <t>Foumban-Ngambe</t>
  </si>
  <si>
    <t>8-i30-6</t>
  </si>
  <si>
    <t>21/6</t>
  </si>
  <si>
    <t>8-i30-8</t>
  </si>
  <si>
    <t>Foumban-Baf</t>
  </si>
  <si>
    <t>8-i30-7</t>
  </si>
  <si>
    <t>Baf-Batie</t>
  </si>
  <si>
    <t>8-i30-2</t>
  </si>
  <si>
    <t>Mission 9</t>
  </si>
  <si>
    <t>11-19/06/2008</t>
  </si>
  <si>
    <t>Littoral</t>
  </si>
  <si>
    <t>Edea</t>
  </si>
  <si>
    <t>Chimps</t>
  </si>
  <si>
    <t>9-Phone-173</t>
  </si>
  <si>
    <t>9-Phone-192</t>
  </si>
  <si>
    <t>9-Phone-212</t>
  </si>
  <si>
    <t>9-Phone-222-223</t>
  </si>
  <si>
    <t>9-phone-269</t>
  </si>
  <si>
    <t>Yde-Edea</t>
  </si>
  <si>
    <t>9-i25-r</t>
  </si>
  <si>
    <t>Edea-Pongo Tongo</t>
  </si>
  <si>
    <t>Pongo songo-Ember</t>
  </si>
  <si>
    <t>Marie Ember-Edea</t>
  </si>
  <si>
    <t>Edea-Dla</t>
  </si>
  <si>
    <t>Mission 10</t>
  </si>
  <si>
    <t>17-24/06/2008</t>
  </si>
  <si>
    <t>Nanga Eboko</t>
  </si>
  <si>
    <t>Protected Species</t>
  </si>
  <si>
    <t>i38</t>
  </si>
  <si>
    <t>10-phone-271</t>
  </si>
  <si>
    <t>Yaounde-Nanga</t>
  </si>
  <si>
    <t>10-i38-1</t>
  </si>
  <si>
    <t>Nanga-Sanaga</t>
  </si>
  <si>
    <t>10-i38-r</t>
  </si>
  <si>
    <t>Sanaga-Young</t>
  </si>
  <si>
    <t>Young-mokoto</t>
  </si>
  <si>
    <t>Mokoto-Bord Sannga</t>
  </si>
  <si>
    <t>23/6</t>
  </si>
  <si>
    <t>Bord Sanaga-Nanga</t>
  </si>
  <si>
    <t>24/6</t>
  </si>
  <si>
    <t>Mission 11</t>
  </si>
  <si>
    <t>24-25/06/2008</t>
  </si>
  <si>
    <t>11-Phone-317</t>
  </si>
  <si>
    <t>11-Phone-336</t>
  </si>
  <si>
    <t>25/6</t>
  </si>
  <si>
    <t>Dla-Edea</t>
  </si>
  <si>
    <t>11-i25-r</t>
  </si>
  <si>
    <t>Edea-Dizangue</t>
  </si>
  <si>
    <t>Dizangue-Edea</t>
  </si>
  <si>
    <t>Edea-Yde</t>
  </si>
  <si>
    <t>11-i25-8</t>
  </si>
  <si>
    <t>Mission 12</t>
  </si>
  <si>
    <t>24-27/06/2008</t>
  </si>
  <si>
    <t>12-Phone-319</t>
  </si>
  <si>
    <t>12-Phone-380</t>
  </si>
  <si>
    <t>27/6</t>
  </si>
  <si>
    <t>12-i33-9</t>
  </si>
  <si>
    <t>Bagante-Minja</t>
  </si>
  <si>
    <t>12-i33-r</t>
  </si>
  <si>
    <t>Minja-Bagante</t>
  </si>
  <si>
    <t>Bagante-Babou</t>
  </si>
  <si>
    <t>Babou-Bagante</t>
  </si>
  <si>
    <t>Bgante-Kafeng</t>
  </si>
  <si>
    <t>26/6</t>
  </si>
  <si>
    <t>Kafeng-Bagante</t>
  </si>
  <si>
    <t>Bagant-Bamena</t>
  </si>
  <si>
    <t>Bamena-Bagante</t>
  </si>
  <si>
    <t>12-i33-11</t>
  </si>
  <si>
    <t>12-i33-10</t>
  </si>
  <si>
    <t>Informer Fees</t>
  </si>
  <si>
    <t>External Assistance</t>
  </si>
  <si>
    <t>Mission 13</t>
  </si>
  <si>
    <t>24-29/06/2008</t>
  </si>
  <si>
    <t>13-Phone-318</t>
  </si>
  <si>
    <t>13-Phone-337-338</t>
  </si>
  <si>
    <t>13-phone-358-359</t>
  </si>
  <si>
    <t>13-Phone-381</t>
  </si>
  <si>
    <t>13-Phone-386-386a</t>
  </si>
  <si>
    <t>28/6</t>
  </si>
  <si>
    <t>13-Phone-403</t>
  </si>
  <si>
    <t>29/6</t>
  </si>
  <si>
    <t>13-i26-7</t>
  </si>
  <si>
    <t>24/06</t>
  </si>
  <si>
    <t>Mutengene-Yaounde</t>
  </si>
  <si>
    <t>13-i26-9</t>
  </si>
  <si>
    <t>29/06</t>
  </si>
  <si>
    <t xml:space="preserve"> Investigations</t>
  </si>
  <si>
    <t>13-i26-r</t>
  </si>
  <si>
    <t>25/06</t>
  </si>
  <si>
    <t>26/06</t>
  </si>
  <si>
    <t>27/06</t>
  </si>
  <si>
    <t>28/06</t>
  </si>
  <si>
    <t>13-i26-8</t>
  </si>
  <si>
    <t>x6 Hrs Internet</t>
  </si>
  <si>
    <t>x7 Hrs Internet</t>
  </si>
  <si>
    <t>Other</t>
  </si>
  <si>
    <t>Mission 14</t>
  </si>
  <si>
    <t>25-26/06/2008</t>
  </si>
  <si>
    <t xml:space="preserve">Center </t>
  </si>
  <si>
    <t>Mbandjock</t>
  </si>
  <si>
    <t>14-Phone-339</t>
  </si>
  <si>
    <t>Nanga-Mbanjock</t>
  </si>
  <si>
    <t>14-i38-2</t>
  </si>
  <si>
    <t>Mbanjock-Nanga</t>
  </si>
  <si>
    <t>14-i38-3</t>
  </si>
  <si>
    <t>14-i38-r</t>
  </si>
  <si>
    <t>Mission 15</t>
  </si>
  <si>
    <t xml:space="preserve">North West </t>
  </si>
  <si>
    <t>Santa/Bamenda</t>
  </si>
  <si>
    <t>16/6</t>
  </si>
  <si>
    <t>julius</t>
  </si>
  <si>
    <t>15-phone-357</t>
  </si>
  <si>
    <t>15-Phone-379</t>
  </si>
  <si>
    <t>15-Phone-384</t>
  </si>
  <si>
    <t>30/6</t>
  </si>
  <si>
    <t>15-i30-r</t>
  </si>
  <si>
    <t>Baf-Bamenda</t>
  </si>
  <si>
    <t>Bda-Santa</t>
  </si>
  <si>
    <t>Santa-Bda</t>
  </si>
  <si>
    <t>Bda-Bamili</t>
  </si>
  <si>
    <t>Bamili-Bda</t>
  </si>
  <si>
    <t>Bda-Babili-Bda</t>
  </si>
  <si>
    <t>Bda-Batie</t>
  </si>
  <si>
    <t>Baf-Foumban-Baf</t>
  </si>
  <si>
    <t>Baf-Bagante-Baf</t>
  </si>
  <si>
    <t>15-i30-3</t>
  </si>
  <si>
    <t>x3 Police</t>
  </si>
  <si>
    <t>x1under cover</t>
  </si>
  <si>
    <t>MINFOF</t>
  </si>
  <si>
    <t>Pictures</t>
  </si>
  <si>
    <t>Mission 16</t>
  </si>
  <si>
    <t>27-30/06/2008</t>
  </si>
  <si>
    <t>Nanga-Mengang</t>
  </si>
  <si>
    <t>16-i38-r</t>
  </si>
  <si>
    <t>Mengang-Nanga</t>
  </si>
  <si>
    <t>Nanga-Yaounde</t>
  </si>
  <si>
    <t>16-i38-4</t>
  </si>
  <si>
    <t>Mission 17</t>
  </si>
  <si>
    <t>2-30/06/2008</t>
  </si>
  <si>
    <t>Yaounde</t>
  </si>
  <si>
    <t>17-Phone-17-18</t>
  </si>
  <si>
    <t>17-phone-132-133</t>
  </si>
  <si>
    <t>17-Phone-162-163-163a</t>
  </si>
  <si>
    <t>17-Phone-172</t>
  </si>
  <si>
    <t>17-Phone-193</t>
  </si>
  <si>
    <t>17-Phone-211</t>
  </si>
  <si>
    <t>17-Phone-224</t>
  </si>
  <si>
    <t>17-Phone-241</t>
  </si>
  <si>
    <t>17-Phone-251-252</t>
  </si>
  <si>
    <t>17-phone-270</t>
  </si>
  <si>
    <t>17-Phone-284</t>
  </si>
  <si>
    <t>17-Phone-287</t>
  </si>
  <si>
    <t>17-Phone-298</t>
  </si>
  <si>
    <t>17-Phone-302</t>
  </si>
  <si>
    <t>17-Phone-412</t>
  </si>
  <si>
    <t>x1.5 Hrs Internet</t>
  </si>
  <si>
    <t>17-i26-6</t>
  </si>
  <si>
    <t>18/06</t>
  </si>
  <si>
    <t xml:space="preserve">x0.5 Hrs Internet </t>
  </si>
  <si>
    <t>17-i26-r</t>
  </si>
  <si>
    <t>19/06</t>
  </si>
  <si>
    <t>02/06</t>
  </si>
  <si>
    <t>09/06</t>
  </si>
  <si>
    <t>10/06</t>
  </si>
  <si>
    <t>11/06</t>
  </si>
  <si>
    <t>12/06</t>
  </si>
  <si>
    <t>13/06</t>
  </si>
  <si>
    <t>14/06</t>
  </si>
  <si>
    <t>16/06</t>
  </si>
  <si>
    <t>17/06</t>
  </si>
  <si>
    <t>20/06</t>
  </si>
  <si>
    <t>23/06</t>
  </si>
  <si>
    <t>30/06</t>
  </si>
  <si>
    <t>Passport</t>
  </si>
  <si>
    <t>Mission 18</t>
  </si>
  <si>
    <t>13-14/06/2008</t>
  </si>
  <si>
    <t>Douala</t>
  </si>
  <si>
    <t>Failed Operation</t>
  </si>
  <si>
    <t>18-Phone-225</t>
  </si>
  <si>
    <t>Baf-Dla</t>
  </si>
  <si>
    <t>18-Jul-20</t>
  </si>
  <si>
    <t>Dla-Bafoussam</t>
  </si>
  <si>
    <t>18-Jul-27</t>
  </si>
  <si>
    <t>18-Jul-r</t>
  </si>
  <si>
    <t>18-Jul-21</t>
  </si>
  <si>
    <t>x4 Police</t>
  </si>
  <si>
    <t>18-Jul-22-25</t>
  </si>
  <si>
    <t>x1 undercover</t>
  </si>
  <si>
    <t>18-Jul-26</t>
  </si>
  <si>
    <t>bank file</t>
  </si>
  <si>
    <t>Bonus</t>
  </si>
  <si>
    <t>salaries</t>
  </si>
  <si>
    <t>operations</t>
  </si>
  <si>
    <t xml:space="preserve"> Leopard Skins</t>
  </si>
  <si>
    <t>3-Phone-106</t>
  </si>
  <si>
    <t>x3 hrs taxi</t>
  </si>
  <si>
    <t>3-Jul-1</t>
  </si>
  <si>
    <t>x2 hrs bike</t>
  </si>
  <si>
    <t>3-Jul-r</t>
  </si>
  <si>
    <t>3-Jul-2-5</t>
  </si>
  <si>
    <t>3-Jul-6</t>
  </si>
  <si>
    <t>3-Jul-7</t>
  </si>
  <si>
    <t>5-Phone-215-216</t>
  </si>
  <si>
    <t>Baf-Dschang-Baf</t>
  </si>
  <si>
    <t>5-Jul-8</t>
  </si>
  <si>
    <t>5-Jul-r</t>
  </si>
  <si>
    <t>5-Jul-13</t>
  </si>
  <si>
    <t>media</t>
  </si>
  <si>
    <t>5-Jul-9-11</t>
  </si>
  <si>
    <t>5-Jul-12</t>
  </si>
  <si>
    <t>5-Jul-15</t>
  </si>
  <si>
    <t>5-Jul-16-18</t>
  </si>
  <si>
    <t>5-Jul-19</t>
  </si>
  <si>
    <t>x1Police</t>
  </si>
  <si>
    <t>5-Jul-28</t>
  </si>
  <si>
    <t>Sam Mumah</t>
  </si>
  <si>
    <t>Salaries</t>
  </si>
  <si>
    <t>Legal</t>
  </si>
  <si>
    <t>Horline</t>
  </si>
  <si>
    <t>Phone-22-23</t>
  </si>
  <si>
    <t>Phone-28</t>
  </si>
  <si>
    <t>Phone-50</t>
  </si>
  <si>
    <t>Phone-61-62</t>
  </si>
  <si>
    <t>Phone-102-103</t>
  </si>
  <si>
    <t>phone-116</t>
  </si>
  <si>
    <t>Phone-144-145</t>
  </si>
  <si>
    <t>Phone-157-158</t>
  </si>
  <si>
    <t>Phone-171</t>
  </si>
  <si>
    <t>Phone-196</t>
  </si>
  <si>
    <t>Phone-200</t>
  </si>
  <si>
    <t>Phone-229</t>
  </si>
  <si>
    <t>Phone-235</t>
  </si>
  <si>
    <t>Phone-248-249</t>
  </si>
  <si>
    <t>Phone-282</t>
  </si>
  <si>
    <t>Phone-289</t>
  </si>
  <si>
    <t>Phone-301</t>
  </si>
  <si>
    <t>Phone-309</t>
  </si>
  <si>
    <t>Phone-325</t>
  </si>
  <si>
    <t>phone-351</t>
  </si>
  <si>
    <t>Phone-370</t>
  </si>
  <si>
    <t>Phone-397</t>
  </si>
  <si>
    <t>Phone-414</t>
  </si>
  <si>
    <t>Josias</t>
  </si>
  <si>
    <t>Phone-30</t>
  </si>
  <si>
    <t>Phone-52</t>
  </si>
  <si>
    <t>Phone-68</t>
  </si>
  <si>
    <t>Phone-95</t>
  </si>
  <si>
    <t>phone-114</t>
  </si>
  <si>
    <t>phone-125</t>
  </si>
  <si>
    <t>Phone-139</t>
  </si>
  <si>
    <t>Phone-153</t>
  </si>
  <si>
    <t>Phone-166</t>
  </si>
  <si>
    <t>Phone-199</t>
  </si>
  <si>
    <t>Phone-203</t>
  </si>
  <si>
    <t>Phone-238</t>
  </si>
  <si>
    <t>phone-260</t>
  </si>
  <si>
    <t>Phone-280</t>
  </si>
  <si>
    <t>Phone-299</t>
  </si>
  <si>
    <t>Phone-310</t>
  </si>
  <si>
    <t>Phone-331</t>
  </si>
  <si>
    <t>phone-348</t>
  </si>
  <si>
    <t>Phone-375-377</t>
  </si>
  <si>
    <t>Phone-398</t>
  </si>
  <si>
    <t>Phone-402</t>
  </si>
  <si>
    <t>Phone-410</t>
  </si>
  <si>
    <t>Phone-416</t>
  </si>
  <si>
    <t>Alain</t>
  </si>
  <si>
    <t>Phone-9</t>
  </si>
  <si>
    <t>Phone-24-25</t>
  </si>
  <si>
    <t>Phone-48</t>
  </si>
  <si>
    <t>Phone-63</t>
  </si>
  <si>
    <t>Phone-93</t>
  </si>
  <si>
    <t>phone-117</t>
  </si>
  <si>
    <t>Phone-141</t>
  </si>
  <si>
    <t>Phone-155</t>
  </si>
  <si>
    <t>Phone-167</t>
  </si>
  <si>
    <t>Phone-197</t>
  </si>
  <si>
    <t>Phone-205</t>
  </si>
  <si>
    <t>Phone-230</t>
  </si>
  <si>
    <t>Phone-236</t>
  </si>
  <si>
    <t>phone-263</t>
  </si>
  <si>
    <t>phone-267</t>
  </si>
  <si>
    <t>Phone-281</t>
  </si>
  <si>
    <t>Phone-288</t>
  </si>
  <si>
    <t>Phone-308</t>
  </si>
  <si>
    <t>Phone-323</t>
  </si>
  <si>
    <t>Phone-330</t>
  </si>
  <si>
    <t>phone-349</t>
  </si>
  <si>
    <t>Phone-369</t>
  </si>
  <si>
    <t>Phone-395</t>
  </si>
  <si>
    <t>Phone-401</t>
  </si>
  <si>
    <t>Phone-417</t>
  </si>
  <si>
    <t>Aime</t>
  </si>
  <si>
    <t>Phone-7</t>
  </si>
  <si>
    <t>Phone-31</t>
  </si>
  <si>
    <t>Phone-49</t>
  </si>
  <si>
    <t>Phone-67</t>
  </si>
  <si>
    <t>Phone-94</t>
  </si>
  <si>
    <t>Phone-154</t>
  </si>
  <si>
    <t>Phone-170</t>
  </si>
  <si>
    <t>Phone-198</t>
  </si>
  <si>
    <t>Phone-201</t>
  </si>
  <si>
    <t>Phone-237</t>
  </si>
  <si>
    <t>phone-259</t>
  </si>
  <si>
    <t>Phone-307</t>
  </si>
  <si>
    <t>Phone-329</t>
  </si>
  <si>
    <t>Phone-372</t>
  </si>
  <si>
    <t>Phone-394</t>
  </si>
  <si>
    <t>Phone-418</t>
  </si>
  <si>
    <t>Kennedy</t>
  </si>
  <si>
    <t>Phone-3</t>
  </si>
  <si>
    <t>1/6</t>
  </si>
  <si>
    <t>Phone-6</t>
  </si>
  <si>
    <t>Phone-29</t>
  </si>
  <si>
    <t>Phone-51</t>
  </si>
  <si>
    <t>Phone-64-65</t>
  </si>
  <si>
    <t>Phone-69</t>
  </si>
  <si>
    <t>Phone-96,97-98</t>
  </si>
  <si>
    <t>phone-115</t>
  </si>
  <si>
    <t>phone-126</t>
  </si>
  <si>
    <t>Phone-140</t>
  </si>
  <si>
    <t>Phone-156</t>
  </si>
  <si>
    <t>Phone-168</t>
  </si>
  <si>
    <t>Phone-194-194a</t>
  </si>
  <si>
    <t>Phone-204</t>
  </si>
  <si>
    <t>Phone-231</t>
  </si>
  <si>
    <t>15/6</t>
  </si>
  <si>
    <t>Phone-234</t>
  </si>
  <si>
    <t>phone-262</t>
  </si>
  <si>
    <t>Phone-306</t>
  </si>
  <si>
    <t>Phone-332</t>
  </si>
  <si>
    <t>Phone-371</t>
  </si>
  <si>
    <t>Phone-396-396a</t>
  </si>
  <si>
    <t>Phone-409</t>
  </si>
  <si>
    <t>M.Mbuan</t>
  </si>
  <si>
    <t>Phone-5</t>
  </si>
  <si>
    <t>Phone-26-27</t>
  </si>
  <si>
    <t>Phone-53-54</t>
  </si>
  <si>
    <t>Phone-66</t>
  </si>
  <si>
    <t>Phone-99-100</t>
  </si>
  <si>
    <t>Phone-142</t>
  </si>
  <si>
    <t>Phone-180-181</t>
  </si>
  <si>
    <t>Phone-195</t>
  </si>
  <si>
    <t>Phone-202</t>
  </si>
  <si>
    <t>phone-261</t>
  </si>
  <si>
    <t>Phone-290</t>
  </si>
  <si>
    <t>Phone-324</t>
  </si>
  <si>
    <t>Phone-341-342</t>
  </si>
  <si>
    <t>phone-350</t>
  </si>
  <si>
    <t>Phone-374</t>
  </si>
  <si>
    <t>Phone-415</t>
  </si>
  <si>
    <t>Sam Muma</t>
  </si>
  <si>
    <t>Phone-101</t>
  </si>
  <si>
    <t>Phone-373</t>
  </si>
  <si>
    <t>Phone-143</t>
  </si>
  <si>
    <t>communication</t>
  </si>
  <si>
    <t>jos-17</t>
  </si>
  <si>
    <t>josias</t>
  </si>
  <si>
    <t>jos-18</t>
  </si>
  <si>
    <t>jos-19</t>
  </si>
  <si>
    <t>jos-20</t>
  </si>
  <si>
    <t>jos-r</t>
  </si>
  <si>
    <t>al-r</t>
  </si>
  <si>
    <t>alain</t>
  </si>
  <si>
    <t>jos-1</t>
  </si>
  <si>
    <t>jos-7</t>
  </si>
  <si>
    <t>jos-13</t>
  </si>
  <si>
    <t>jos-14</t>
  </si>
  <si>
    <t>1/7</t>
  </si>
  <si>
    <t>al-5</t>
  </si>
  <si>
    <t>al-9</t>
  </si>
  <si>
    <t>x 4 fax</t>
  </si>
  <si>
    <t>ken-17</t>
  </si>
  <si>
    <t>kennedy</t>
  </si>
  <si>
    <t>Yde-Bfsam</t>
  </si>
  <si>
    <t>travelling expensive</t>
  </si>
  <si>
    <t>ken-1</t>
  </si>
  <si>
    <t>Bfsam-Bamenda</t>
  </si>
  <si>
    <t>ken-2</t>
  </si>
  <si>
    <t>Bamenda-Bfsam</t>
  </si>
  <si>
    <t>ken-4</t>
  </si>
  <si>
    <t>Bfsam-Yde</t>
  </si>
  <si>
    <t>ken-5</t>
  </si>
  <si>
    <t>ken-6</t>
  </si>
  <si>
    <t>ken-8</t>
  </si>
  <si>
    <t>ken-9</t>
  </si>
  <si>
    <t>Bfsam-Dschang</t>
  </si>
  <si>
    <t>ken-r</t>
  </si>
  <si>
    <t>Dschang-Bfsam</t>
  </si>
  <si>
    <t>ken-11</t>
  </si>
  <si>
    <t>ken-12</t>
  </si>
  <si>
    <t>Bfsam-Fban-Bfsam</t>
  </si>
  <si>
    <t>ken-14</t>
  </si>
  <si>
    <t>toll gate</t>
  </si>
  <si>
    <t>ken-15</t>
  </si>
  <si>
    <t>Fban-Bfsam</t>
  </si>
  <si>
    <t>ken-14a</t>
  </si>
  <si>
    <t>ken-16</t>
  </si>
  <si>
    <t>ken-18</t>
  </si>
  <si>
    <t>ken-20</t>
  </si>
  <si>
    <t>ken-22</t>
  </si>
  <si>
    <t>Yde-Abg-Mbg</t>
  </si>
  <si>
    <t>jos-3</t>
  </si>
  <si>
    <t>Abg-Mbg-Yde</t>
  </si>
  <si>
    <t>jos-5</t>
  </si>
  <si>
    <t>Yde-Ngdere</t>
  </si>
  <si>
    <t>jos-6</t>
  </si>
  <si>
    <t>Ngdere-Garoua</t>
  </si>
  <si>
    <t>jos-8</t>
  </si>
  <si>
    <t>Garoua-Ngdere</t>
  </si>
  <si>
    <t>jos-10</t>
  </si>
  <si>
    <t>Ngdere-Yde</t>
  </si>
  <si>
    <t>jos-12</t>
  </si>
  <si>
    <t>jos-15</t>
  </si>
  <si>
    <t>jos-21</t>
  </si>
  <si>
    <t>jos-22</t>
  </si>
  <si>
    <t>jos-24</t>
  </si>
  <si>
    <t>jos-25</t>
  </si>
  <si>
    <t>travelling expnsive</t>
  </si>
  <si>
    <t>jos-26</t>
  </si>
  <si>
    <t>Bgté-Bfsam</t>
  </si>
  <si>
    <t>jos-27</t>
  </si>
  <si>
    <t>jos-28</t>
  </si>
  <si>
    <t>Bfsam-Bgté-Bfsam</t>
  </si>
  <si>
    <t>jos-30</t>
  </si>
  <si>
    <t>jos-31</t>
  </si>
  <si>
    <t>jos-32</t>
  </si>
  <si>
    <t>Bfsam-Bgté</t>
  </si>
  <si>
    <t>jos-33</t>
  </si>
  <si>
    <t>ydé-kribi</t>
  </si>
  <si>
    <t>travelling expenses</t>
  </si>
  <si>
    <t>hor-1</t>
  </si>
  <si>
    <t>horline</t>
  </si>
  <si>
    <t>kribi-yde</t>
  </si>
  <si>
    <t>hor-3</t>
  </si>
  <si>
    <t>al-2</t>
  </si>
  <si>
    <t>Dla-Buea</t>
  </si>
  <si>
    <t>Buea-Dla</t>
  </si>
  <si>
    <t>al-6</t>
  </si>
  <si>
    <t>al-7</t>
  </si>
  <si>
    <t>al-11</t>
  </si>
  <si>
    <t>Yde-Bfssam</t>
  </si>
  <si>
    <t>al-12</t>
  </si>
  <si>
    <t>al-14</t>
  </si>
  <si>
    <t>al-15</t>
  </si>
  <si>
    <t>al-18</t>
  </si>
  <si>
    <t>al-19</t>
  </si>
  <si>
    <t>Buea-Kumba</t>
  </si>
  <si>
    <t>al-23</t>
  </si>
  <si>
    <t>Kumba-Mamfé</t>
  </si>
  <si>
    <t>al-24</t>
  </si>
  <si>
    <t>Mamfé-Kumba</t>
  </si>
  <si>
    <t>al-26</t>
  </si>
  <si>
    <t>transport</t>
  </si>
  <si>
    <t>local transport</t>
  </si>
  <si>
    <t>hor-r</t>
  </si>
  <si>
    <t xml:space="preserve">al-r </t>
  </si>
  <si>
    <t>aim-r</t>
  </si>
  <si>
    <t>aimé</t>
  </si>
  <si>
    <t>lodging</t>
  </si>
  <si>
    <t>ken-3</t>
  </si>
  <si>
    <t>ken-7</t>
  </si>
  <si>
    <t>ken-10</t>
  </si>
  <si>
    <t>ken-13</t>
  </si>
  <si>
    <t>ken-19</t>
  </si>
  <si>
    <t>ke-19</t>
  </si>
  <si>
    <t>jos-4</t>
  </si>
  <si>
    <t>jos-9</t>
  </si>
  <si>
    <t>jos-11</t>
  </si>
  <si>
    <t>jos-16</t>
  </si>
  <si>
    <t>jos-23</t>
  </si>
  <si>
    <t>jos-29</t>
  </si>
  <si>
    <t>hor-2</t>
  </si>
  <si>
    <t xml:space="preserve"> </t>
  </si>
  <si>
    <t>al-3</t>
  </si>
  <si>
    <t>al-4</t>
  </si>
  <si>
    <t>al-8</t>
  </si>
  <si>
    <t>al-13</t>
  </si>
  <si>
    <t>al-16</t>
  </si>
  <si>
    <t>al-20</t>
  </si>
  <si>
    <t>al-21</t>
  </si>
  <si>
    <t>al-25</t>
  </si>
  <si>
    <t>al-27</t>
  </si>
  <si>
    <t>feeding</t>
  </si>
  <si>
    <t>x 12 photocopy</t>
  </si>
  <si>
    <t>office</t>
  </si>
  <si>
    <t>x 16 photocopy</t>
  </si>
  <si>
    <t>x 8 photocopy</t>
  </si>
  <si>
    <t>x 9 photocopy</t>
  </si>
  <si>
    <t>x 10 photocopy</t>
  </si>
  <si>
    <t>x 6 photocopy</t>
  </si>
  <si>
    <t>jos-13a</t>
  </si>
  <si>
    <t>x 150photocopy</t>
  </si>
  <si>
    <t>al-1</t>
  </si>
  <si>
    <t>x3 binding</t>
  </si>
  <si>
    <t>x7printing</t>
  </si>
  <si>
    <t>al-10</t>
  </si>
  <si>
    <t>x1printing colour</t>
  </si>
  <si>
    <t>al-17</t>
  </si>
  <si>
    <t>x2printing</t>
  </si>
  <si>
    <t>x6 printing</t>
  </si>
  <si>
    <t>al-22</t>
  </si>
  <si>
    <t>x 4 photopcopy</t>
  </si>
  <si>
    <t>key board</t>
  </si>
  <si>
    <t>aim-2</t>
  </si>
  <si>
    <t>x 40 photocopy</t>
  </si>
  <si>
    <t>aim-3</t>
  </si>
  <si>
    <t>x 20 phocotopy</t>
  </si>
  <si>
    <t>aim-5</t>
  </si>
  <si>
    <t>x 4 binding</t>
  </si>
  <si>
    <t>aim-6</t>
  </si>
  <si>
    <t>court fees</t>
  </si>
  <si>
    <t>appeal fees</t>
  </si>
  <si>
    <t>hor-6</t>
  </si>
  <si>
    <t>lawyer fees</t>
  </si>
  <si>
    <t>Me Tambe</t>
  </si>
  <si>
    <t>tam-1</t>
  </si>
  <si>
    <t>Me Mbuan</t>
  </si>
  <si>
    <t>mb-1</t>
  </si>
  <si>
    <t>mb-2</t>
  </si>
  <si>
    <t>mb-3</t>
  </si>
  <si>
    <t>mb-4</t>
  </si>
  <si>
    <t>tam-2</t>
  </si>
  <si>
    <t>mb-5</t>
  </si>
  <si>
    <t>aim-1</t>
  </si>
  <si>
    <t>aim-4</t>
  </si>
  <si>
    <t>Nya Aime</t>
  </si>
  <si>
    <t>bonus</t>
  </si>
  <si>
    <t>Alain bernard</t>
  </si>
  <si>
    <t>Marius</t>
  </si>
  <si>
    <t>Vincent</t>
  </si>
  <si>
    <t>Phone-1</t>
  </si>
  <si>
    <t>Phone-11</t>
  </si>
  <si>
    <t>Phone-40</t>
  </si>
  <si>
    <t>Phone-46</t>
  </si>
  <si>
    <t>Phone-72</t>
  </si>
  <si>
    <t>Phone-89</t>
  </si>
  <si>
    <t>phone-118</t>
  </si>
  <si>
    <t>Phone-136</t>
  </si>
  <si>
    <t>Phone-148</t>
  </si>
  <si>
    <t>Phone-177</t>
  </si>
  <si>
    <t>phone-182</t>
  </si>
  <si>
    <t>Phone-207</t>
  </si>
  <si>
    <t>Phone-218</t>
  </si>
  <si>
    <t>Phone-226</t>
  </si>
  <si>
    <t>Phone-232</t>
  </si>
  <si>
    <t>Phone-244</t>
  </si>
  <si>
    <t>phone-257</t>
  </si>
  <si>
    <t>phone-268</t>
  </si>
  <si>
    <t>Phone-279</t>
  </si>
  <si>
    <t>Phone-311</t>
  </si>
  <si>
    <t>Phone-320</t>
  </si>
  <si>
    <t>Phone-335</t>
  </si>
  <si>
    <t>phone-355</t>
  </si>
  <si>
    <t>Phone-368</t>
  </si>
  <si>
    <t>Phone-389</t>
  </si>
  <si>
    <t>Phone-392</t>
  </si>
  <si>
    <t>Phone-404</t>
  </si>
  <si>
    <t>Eric</t>
  </si>
  <si>
    <t>Phone-12</t>
  </si>
  <si>
    <t>Phone-39</t>
  </si>
  <si>
    <t>Phone-47</t>
  </si>
  <si>
    <t>Phone-71</t>
  </si>
  <si>
    <t>Phone-90</t>
  </si>
  <si>
    <t>Phone-137</t>
  </si>
  <si>
    <t>Phone-149</t>
  </si>
  <si>
    <t>Phone-175</t>
  </si>
  <si>
    <t>phone-183</t>
  </si>
  <si>
    <t>Phone-208</t>
  </si>
  <si>
    <t>Phone-246</t>
  </si>
  <si>
    <t>Phone-276</t>
  </si>
  <si>
    <t>eri-13</t>
  </si>
  <si>
    <t>Phone-313</t>
  </si>
  <si>
    <t>phone-354</t>
  </si>
  <si>
    <t>Phone-366</t>
  </si>
  <si>
    <t>Phone-391</t>
  </si>
  <si>
    <t>Phone-406</t>
  </si>
  <si>
    <t>Anna</t>
  </si>
  <si>
    <t>Phone-13</t>
  </si>
  <si>
    <t>Phone-41</t>
  </si>
  <si>
    <t>Phone-45</t>
  </si>
  <si>
    <t>Phone-70</t>
  </si>
  <si>
    <t>Phone-92</t>
  </si>
  <si>
    <t>Phone-138</t>
  </si>
  <si>
    <t>Phone-150</t>
  </si>
  <si>
    <t>Phone-176</t>
  </si>
  <si>
    <t>phone-185</t>
  </si>
  <si>
    <t>Phone-217</t>
  </si>
  <si>
    <t>Phone-227</t>
  </si>
  <si>
    <t>Phone-245</t>
  </si>
  <si>
    <t>phone-258</t>
  </si>
  <si>
    <t>Phone-275</t>
  </si>
  <si>
    <t>Phone-314</t>
  </si>
  <si>
    <t>Phone-322</t>
  </si>
  <si>
    <t>Phone-367</t>
  </si>
  <si>
    <t>Phone-405</t>
  </si>
  <si>
    <t>Irene</t>
  </si>
  <si>
    <t>Phone-14</t>
  </si>
  <si>
    <t>irene</t>
  </si>
  <si>
    <t>Phone-91</t>
  </si>
  <si>
    <t>Phone-151</t>
  </si>
  <si>
    <t>phone-184</t>
  </si>
  <si>
    <t>Phone-247</t>
  </si>
  <si>
    <t>Phone-312</t>
  </si>
  <si>
    <t>Phone-390</t>
  </si>
  <si>
    <t>x1h15mins internet</t>
  </si>
  <si>
    <t>ann-6</t>
  </si>
  <si>
    <t>ann-9</t>
  </si>
  <si>
    <t>eri-1</t>
  </si>
  <si>
    <t>eri-3</t>
  </si>
  <si>
    <t>eri-8</t>
  </si>
  <si>
    <t>eri-12</t>
  </si>
  <si>
    <t>ire-4</t>
  </si>
  <si>
    <t>x1hour internet</t>
  </si>
  <si>
    <t>ire-5</t>
  </si>
  <si>
    <t>ann-r</t>
  </si>
  <si>
    <t>eri-r</t>
  </si>
  <si>
    <t>ire-r</t>
  </si>
  <si>
    <t>vin-r</t>
  </si>
  <si>
    <t>special taxi</t>
  </si>
  <si>
    <t>Bonuses scaled to results</t>
  </si>
  <si>
    <t>radio talk show E</t>
  </si>
  <si>
    <t xml:space="preserve">Another Buea wildlife internet scammer </t>
  </si>
  <si>
    <t>TV news feature E</t>
  </si>
  <si>
    <t>Cameroon Tribune newspaper E</t>
  </si>
  <si>
    <t>radio news flash E</t>
  </si>
  <si>
    <t>Bafoussam arrest of leopard and caracal skin</t>
  </si>
  <si>
    <t>radio news flash F</t>
  </si>
  <si>
    <t>The Herald newspaper</t>
  </si>
  <si>
    <t>Le liberal newspaper F</t>
  </si>
  <si>
    <t>Bamenda arrest in leopard and caracal skins</t>
  </si>
  <si>
    <t xml:space="preserve">meeting on anti-poaching -Yaounde </t>
  </si>
  <si>
    <t>TV news feature F</t>
  </si>
  <si>
    <t>minister's instruction to economic operator</t>
  </si>
  <si>
    <t>prosecution of dealers in douala high court</t>
  </si>
  <si>
    <t>Editing cost</t>
  </si>
  <si>
    <t>x1 cd production</t>
  </si>
  <si>
    <t>anti-poaching meeting</t>
  </si>
  <si>
    <t>vin-1</t>
  </si>
  <si>
    <t>x1cd production</t>
  </si>
  <si>
    <t>internet wildlife scammer</t>
  </si>
  <si>
    <t>vin-2</t>
  </si>
  <si>
    <t>June recordings</t>
  </si>
  <si>
    <t>recording of radio news flashes, features and talk shows</t>
  </si>
  <si>
    <t>vin-3</t>
  </si>
  <si>
    <t>x1 cd</t>
  </si>
  <si>
    <t>ann-1</t>
  </si>
  <si>
    <t>x20 newspaper</t>
  </si>
  <si>
    <t>ann-2</t>
  </si>
  <si>
    <t>x5 pictures</t>
  </si>
  <si>
    <t>eri-5</t>
  </si>
  <si>
    <t>x5 dvd transfer</t>
  </si>
  <si>
    <t>ann-3</t>
  </si>
  <si>
    <t>ann-4</t>
  </si>
  <si>
    <t>x2 DVD box</t>
  </si>
  <si>
    <t>ann-5</t>
  </si>
  <si>
    <t>x3 pictures</t>
  </si>
  <si>
    <t>eri-10</t>
  </si>
  <si>
    <t>ann-7</t>
  </si>
  <si>
    <t>x28 photocopy</t>
  </si>
  <si>
    <t>ann-8</t>
  </si>
  <si>
    <t>x4 folder</t>
  </si>
  <si>
    <t>ann-10</t>
  </si>
  <si>
    <t>x4 duracell battery</t>
  </si>
  <si>
    <t>ann-11</t>
  </si>
  <si>
    <t>x16 photocopy</t>
  </si>
  <si>
    <t>x24 newspaper</t>
  </si>
  <si>
    <t>ann-12</t>
  </si>
  <si>
    <t>x60 photocopy</t>
  </si>
  <si>
    <t>eri-4</t>
  </si>
  <si>
    <t>x1rent projector</t>
  </si>
  <si>
    <t>eri-6</t>
  </si>
  <si>
    <t>x4page translation</t>
  </si>
  <si>
    <t>eri-7</t>
  </si>
  <si>
    <t>x5 audio cassette</t>
  </si>
  <si>
    <t>eri-9</t>
  </si>
  <si>
    <t>eri-11</t>
  </si>
  <si>
    <t>eri-15</t>
  </si>
  <si>
    <t>x10 cd</t>
  </si>
  <si>
    <t>eri-16</t>
  </si>
  <si>
    <t>x10 audio cassette</t>
  </si>
  <si>
    <t>x5 mini dv cassette</t>
  </si>
  <si>
    <t>x60 folder</t>
  </si>
  <si>
    <t>eri-17</t>
  </si>
  <si>
    <t>x50 A4 envelop</t>
  </si>
  <si>
    <t>eri-18</t>
  </si>
  <si>
    <t>x50 A5 envelop</t>
  </si>
  <si>
    <t>x50 A6 envelop</t>
  </si>
  <si>
    <t>x54 photocopy</t>
  </si>
  <si>
    <t>ire-1</t>
  </si>
  <si>
    <t xml:space="preserve">x16 photocopy </t>
  </si>
  <si>
    <t>ire-2</t>
  </si>
  <si>
    <t>x12 photocopy</t>
  </si>
  <si>
    <t>ire-3</t>
  </si>
  <si>
    <t>training session</t>
  </si>
  <si>
    <t>capacity building</t>
  </si>
  <si>
    <t>eri-2</t>
  </si>
  <si>
    <t>eri-9a</t>
  </si>
  <si>
    <t>media officer</t>
  </si>
  <si>
    <t>Development assistant</t>
  </si>
  <si>
    <t>Anna Egbe</t>
  </si>
  <si>
    <t>Phone International</t>
  </si>
  <si>
    <t>Policy and External Relations</t>
  </si>
  <si>
    <t>UK</t>
  </si>
  <si>
    <t>Phone-77</t>
  </si>
  <si>
    <t>Congo</t>
  </si>
  <si>
    <t>Phone-108</t>
  </si>
  <si>
    <t>USA</t>
  </si>
  <si>
    <t>Phone-109</t>
  </si>
  <si>
    <t>UK/USA</t>
  </si>
  <si>
    <t>Phone-135</t>
  </si>
  <si>
    <t>house-report</t>
  </si>
  <si>
    <t>31/04</t>
  </si>
  <si>
    <t>Postage Fees</t>
  </si>
  <si>
    <t>Arrey-14</t>
  </si>
  <si>
    <t>Arrey</t>
  </si>
  <si>
    <t>postage</t>
  </si>
  <si>
    <t>Ofir</t>
  </si>
  <si>
    <t>Phone-4</t>
  </si>
  <si>
    <t>Phone-19,20-21</t>
  </si>
  <si>
    <t>Phone-44</t>
  </si>
  <si>
    <t>Phone-60</t>
  </si>
  <si>
    <t>Phone-75-76</t>
  </si>
  <si>
    <t>Phone-107</t>
  </si>
  <si>
    <t>phone-112</t>
  </si>
  <si>
    <t>phone-122</t>
  </si>
  <si>
    <t>Phone-134</t>
  </si>
  <si>
    <t>Phone-152</t>
  </si>
  <si>
    <t>Phone-178</t>
  </si>
  <si>
    <t>phone-186</t>
  </si>
  <si>
    <t>Phone-206-206a</t>
  </si>
  <si>
    <t>Phone-220-221</t>
  </si>
  <si>
    <t>Phone-239</t>
  </si>
  <si>
    <t>phone-256</t>
  </si>
  <si>
    <t>phone-266</t>
  </si>
  <si>
    <t>Phone-278</t>
  </si>
  <si>
    <t>Phone-292</t>
  </si>
  <si>
    <t>Phone-293-294</t>
  </si>
  <si>
    <t>Phone-296</t>
  </si>
  <si>
    <t>Phone-315-316</t>
  </si>
  <si>
    <t>Phone-326-328</t>
  </si>
  <si>
    <t>Phone-344-347</t>
  </si>
  <si>
    <t>Phone-360-361</t>
  </si>
  <si>
    <t>Phone-362-363</t>
  </si>
  <si>
    <t>Phone-364-365</t>
  </si>
  <si>
    <t>Phone-393-393a-b</t>
  </si>
  <si>
    <t>Phone-399</t>
  </si>
  <si>
    <t>Phone-419-420</t>
  </si>
  <si>
    <t>management</t>
  </si>
  <si>
    <t>Ofir-r</t>
  </si>
  <si>
    <t>x1 hr taxi</t>
  </si>
  <si>
    <t>Director</t>
  </si>
  <si>
    <t>Emeline</t>
  </si>
  <si>
    <t>Phone-2</t>
  </si>
  <si>
    <t>Phone-42</t>
  </si>
  <si>
    <t>Phone-59</t>
  </si>
  <si>
    <t>Phone-73</t>
  </si>
  <si>
    <t>Phone-88</t>
  </si>
  <si>
    <t>phone-113-113a</t>
  </si>
  <si>
    <t>phone-124</t>
  </si>
  <si>
    <t>phone-127</t>
  </si>
  <si>
    <t>Phone-147-147a</t>
  </si>
  <si>
    <t>Phone-165</t>
  </si>
  <si>
    <t>phone-187</t>
  </si>
  <si>
    <t>Phone-219</t>
  </si>
  <si>
    <t>Phone-233</t>
  </si>
  <si>
    <t>Phone-242</t>
  </si>
  <si>
    <t>Phone-250</t>
  </si>
  <si>
    <t>phone-264</t>
  </si>
  <si>
    <t>Phone-277</t>
  </si>
  <si>
    <t>Phone-286</t>
  </si>
  <si>
    <t>Phone-304</t>
  </si>
  <si>
    <t>Phone-321</t>
  </si>
  <si>
    <t>Phone-334</t>
  </si>
  <si>
    <t>phone-352</t>
  </si>
  <si>
    <t>Phone-378</t>
  </si>
  <si>
    <t>Phone-388-389a</t>
  </si>
  <si>
    <t>Phone-400</t>
  </si>
  <si>
    <t>Phone-408</t>
  </si>
  <si>
    <t>Phone-10</t>
  </si>
  <si>
    <t>Phone-43</t>
  </si>
  <si>
    <t>Phone-59a</t>
  </si>
  <si>
    <t>Phone-74</t>
  </si>
  <si>
    <t>phone-119</t>
  </si>
  <si>
    <t>phone-128</t>
  </si>
  <si>
    <t>Phone-146</t>
  </si>
  <si>
    <t>Phone-179</t>
  </si>
  <si>
    <t>phone-188-189</t>
  </si>
  <si>
    <t>Phone-209</t>
  </si>
  <si>
    <t>Phone-228</t>
  </si>
  <si>
    <t>Phone-243</t>
  </si>
  <si>
    <t>phone-265</t>
  </si>
  <si>
    <t>Phone-300</t>
  </si>
  <si>
    <t>Phone-305</t>
  </si>
  <si>
    <t>Phone-333</t>
  </si>
  <si>
    <t>phone-353</t>
  </si>
  <si>
    <t>Phone-387</t>
  </si>
  <si>
    <t>Phone-407</t>
  </si>
  <si>
    <t>Eme-r</t>
  </si>
  <si>
    <t>Arrey-r</t>
  </si>
  <si>
    <t>Transfer Fees</t>
  </si>
  <si>
    <t>Express Union</t>
  </si>
  <si>
    <t>Arrey-31</t>
  </si>
  <si>
    <t>x1 packet papers</t>
  </si>
  <si>
    <t>Eme-1</t>
  </si>
  <si>
    <t>x10 Garbage bags</t>
  </si>
  <si>
    <t>Eme-2</t>
  </si>
  <si>
    <t>x8 toilet tissues</t>
  </si>
  <si>
    <t>Liquid soap x2 litres</t>
  </si>
  <si>
    <t>la croix x2 litres</t>
  </si>
  <si>
    <t xml:space="preserve"> office cleaner</t>
  </si>
  <si>
    <t>Eme-3</t>
  </si>
  <si>
    <t>7/5</t>
  </si>
  <si>
    <t>x1 black ink</t>
  </si>
  <si>
    <t>Eme-4</t>
  </si>
  <si>
    <t>rat poison</t>
  </si>
  <si>
    <t>Eme-5</t>
  </si>
  <si>
    <t>Glue</t>
  </si>
  <si>
    <t>Eme-6</t>
  </si>
  <si>
    <t>Eme-7</t>
  </si>
  <si>
    <t>x1 bulb holder</t>
  </si>
  <si>
    <t>eri-14</t>
  </si>
  <si>
    <t>Eme-8</t>
  </si>
  <si>
    <t>Eme-9</t>
  </si>
  <si>
    <t>x1 lock</t>
  </si>
  <si>
    <t>Eme-10</t>
  </si>
  <si>
    <t>the Quail subscription</t>
  </si>
  <si>
    <t>Eme-11</t>
  </si>
  <si>
    <t>toilet repairs</t>
  </si>
  <si>
    <t>eri-19</t>
  </si>
  <si>
    <t>x1 tap</t>
  </si>
  <si>
    <t>eri-20</t>
  </si>
  <si>
    <t>x1 Black Ink</t>
  </si>
  <si>
    <t>Arrey-4</t>
  </si>
  <si>
    <t>x70 Photocopy</t>
  </si>
  <si>
    <t>Arrey-5</t>
  </si>
  <si>
    <t>Toilet Tissues</t>
  </si>
  <si>
    <t>Arrey-7</t>
  </si>
  <si>
    <t>x4 signing book</t>
  </si>
  <si>
    <t>Arrey-8</t>
  </si>
  <si>
    <t>x2 Pens</t>
  </si>
  <si>
    <t>x8 Photocopy</t>
  </si>
  <si>
    <t>x2 Papers</t>
  </si>
  <si>
    <t>x20 Photocopy</t>
  </si>
  <si>
    <t>Arrey-32</t>
  </si>
  <si>
    <t>x40 Photocopy</t>
  </si>
  <si>
    <t>Arrey-42a</t>
  </si>
  <si>
    <t>x12 A4 Envelopes</t>
  </si>
  <si>
    <t>Arrey-53</t>
  </si>
  <si>
    <t>x12 A5 Envelopes</t>
  </si>
  <si>
    <t>Arrey-54</t>
  </si>
  <si>
    <t>x12 Files</t>
  </si>
  <si>
    <t>Arrey-55</t>
  </si>
  <si>
    <t>Arrey-56</t>
  </si>
  <si>
    <t>Arrey-57</t>
  </si>
  <si>
    <t>Arrey-1</t>
  </si>
  <si>
    <t>Arrey-2</t>
  </si>
  <si>
    <t>Arrey-3</t>
  </si>
  <si>
    <t>Arrey-6</t>
  </si>
  <si>
    <t>Arrey-9</t>
  </si>
  <si>
    <t>Arrey-10</t>
  </si>
  <si>
    <t>Arrey-11</t>
  </si>
  <si>
    <t>Arrey-12</t>
  </si>
  <si>
    <t>Arrey-13</t>
  </si>
  <si>
    <t>Arrey-15</t>
  </si>
  <si>
    <t>Arrey-16</t>
  </si>
  <si>
    <t>Arrey-17</t>
  </si>
  <si>
    <t>Arrey-18</t>
  </si>
  <si>
    <t>Arrey-19</t>
  </si>
  <si>
    <t>Arrey-20</t>
  </si>
  <si>
    <t>Arrey-21</t>
  </si>
  <si>
    <t>Arrey-22</t>
  </si>
  <si>
    <t>Arrey-23</t>
  </si>
  <si>
    <t>Arrey-24</t>
  </si>
  <si>
    <t>11/5</t>
  </si>
  <si>
    <t>Arrey-24a</t>
  </si>
  <si>
    <t>Arrey-25</t>
  </si>
  <si>
    <t>Arrey-26</t>
  </si>
  <si>
    <t>Arrey-27</t>
  </si>
  <si>
    <t>Arrey-28</t>
  </si>
  <si>
    <t>Arrey-29</t>
  </si>
  <si>
    <t>Arrey-30</t>
  </si>
  <si>
    <t>Arrey-33</t>
  </si>
  <si>
    <t>Arrey-34</t>
  </si>
  <si>
    <t>Arrey-35</t>
  </si>
  <si>
    <t>Arrey-36</t>
  </si>
  <si>
    <t>Arrey-37</t>
  </si>
  <si>
    <t>Arrey-38</t>
  </si>
  <si>
    <t>Arrey-39</t>
  </si>
  <si>
    <t>Arrey-40</t>
  </si>
  <si>
    <t>Arrey-41</t>
  </si>
  <si>
    <t>Arrey-42</t>
  </si>
  <si>
    <t>Arrey-43</t>
  </si>
  <si>
    <t>Arrey-44</t>
  </si>
  <si>
    <t>Arrey-45</t>
  </si>
  <si>
    <t>transfer Fees</t>
  </si>
  <si>
    <t>Arrey-46</t>
  </si>
  <si>
    <t>Arrey-47</t>
  </si>
  <si>
    <t>Arrey-48</t>
  </si>
  <si>
    <t>Arrey-49</t>
  </si>
  <si>
    <t>transfer fees</t>
  </si>
  <si>
    <t>Eme-12</t>
  </si>
  <si>
    <t>Arrey-50</t>
  </si>
  <si>
    <t>Arrey-51</t>
  </si>
  <si>
    <t>Arrey-52</t>
  </si>
  <si>
    <t>Arrey-58</t>
  </si>
  <si>
    <t>Bank charges</t>
  </si>
  <si>
    <t>UNICS</t>
  </si>
  <si>
    <t>31/6</t>
  </si>
  <si>
    <t>Afriland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</si>
  <si>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</si>
  <si>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</si>
  <si>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</si>
  <si>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</si>
  <si>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</si>
  <si>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</si>
  <si>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</si>
  <si>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Secretary</t>
  </si>
  <si>
    <t>4/7</t>
  </si>
  <si>
    <t>Djemili</t>
  </si>
  <si>
    <t>12-phone-356</t>
  </si>
  <si>
    <t>12-Phone-385</t>
  </si>
  <si>
    <t>12-Phone-413</t>
  </si>
  <si>
    <t>12-Jul-34</t>
  </si>
  <si>
    <t>12-Jul-r</t>
  </si>
  <si>
    <t>12-Jul-35-37</t>
  </si>
  <si>
    <t>12-Jul-38</t>
  </si>
  <si>
    <t>8-Phone-240</t>
  </si>
  <si>
    <t>8-phone-253</t>
  </si>
  <si>
    <t>8-Phone-274</t>
  </si>
  <si>
    <t>8-Phone-285</t>
  </si>
  <si>
    <t>8-Phone-297</t>
  </si>
  <si>
    <t>8-Phone-303</t>
  </si>
  <si>
    <t>8-Jul-28a</t>
  </si>
  <si>
    <t>8-Jul-r</t>
  </si>
  <si>
    <t>16-22/06/2008</t>
  </si>
  <si>
    <t>25-28/06/2008</t>
  </si>
  <si>
    <t>26-30/06/2008</t>
  </si>
  <si>
    <t>2-Phone-74A</t>
  </si>
  <si>
    <t>$1=420CFA</t>
  </si>
  <si>
    <t>Internet</t>
  </si>
  <si>
    <t>Jul-14</t>
  </si>
  <si>
    <t>15-Phone-340-243</t>
  </si>
  <si>
    <t>8-Jul-29-31</t>
  </si>
  <si>
    <t>8-Jul-32</t>
  </si>
  <si>
    <t>8-Jul-33</t>
  </si>
  <si>
    <t>5-phone-130-131</t>
  </si>
  <si>
    <t>x4 hrs taxi</t>
  </si>
  <si>
    <t>Jul-39</t>
  </si>
  <si>
    <t>x1 Color Ink</t>
  </si>
  <si>
    <t>16-Phone-380</t>
  </si>
  <si>
    <t>16-Phone-380a</t>
  </si>
  <si>
    <t xml:space="preserve">      TOTAL EXPENDITURE JUNE</t>
  </si>
  <si>
    <t>AmountCFA</t>
  </si>
  <si>
    <t>Donor</t>
  </si>
  <si>
    <t>Born Free</t>
  </si>
  <si>
    <t>Used</t>
  </si>
  <si>
    <t>FWS</t>
  </si>
  <si>
    <t>Rufford Foundation</t>
  </si>
  <si>
    <t>WSPA</t>
  </si>
  <si>
    <t>ProWildlife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</si>
  <si>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</si>
  <si>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</si>
  <si>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</si>
  <si>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</si>
  <si>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</si>
  <si>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</si>
  <si>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</si>
  <si>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</si>
  <si>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</si>
  <si>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</si>
  <si>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Used October</t>
  </si>
  <si>
    <t>Passing to January 08</t>
  </si>
  <si>
    <t>Bank file</t>
  </si>
  <si>
    <t>US FWS</t>
  </si>
  <si>
    <t>Used November</t>
  </si>
  <si>
    <t>Used December</t>
  </si>
  <si>
    <t>Used January</t>
  </si>
  <si>
    <t>Used February</t>
  </si>
  <si>
    <t>Used March</t>
  </si>
  <si>
    <t>Used May</t>
  </si>
  <si>
    <t>Donated September</t>
  </si>
  <si>
    <t xml:space="preserve">Advance payments  </t>
  </si>
  <si>
    <t>Guarantee</t>
  </si>
  <si>
    <t>equipping office</t>
  </si>
  <si>
    <t>House-rep</t>
  </si>
  <si>
    <t>1/12</t>
  </si>
  <si>
    <t>Donated March</t>
  </si>
  <si>
    <t xml:space="preserve">                                                                            </t>
  </si>
  <si>
    <t>Donated May</t>
  </si>
  <si>
    <t>Transaction to the account</t>
  </si>
  <si>
    <t>2/1</t>
  </si>
  <si>
    <t>Real Ex Rate=420</t>
  </si>
  <si>
    <t>Money transferred to the Bank</t>
  </si>
  <si>
    <t>Passing to July 08</t>
  </si>
  <si>
    <t>Passing to July  08</t>
  </si>
  <si>
    <t>x18 printing</t>
  </si>
  <si>
    <t>UK/Congo/USA</t>
  </si>
  <si>
    <t>I33</t>
  </si>
  <si>
    <t>Another Buea wildlife internet scammer arrest</t>
  </si>
  <si>
    <t>Bonuses</t>
  </si>
  <si>
    <t>CITES</t>
  </si>
  <si>
    <t>x2 hrs internet</t>
  </si>
  <si>
    <t>x3 hrs internet</t>
  </si>
  <si>
    <t xml:space="preserve">x1h 20min internet </t>
  </si>
  <si>
    <t>x3 undercover</t>
  </si>
  <si>
    <t>x4 undercover</t>
  </si>
  <si>
    <t>others</t>
  </si>
  <si>
    <t>17-i26-10</t>
  </si>
  <si>
    <t>June</t>
  </si>
  <si>
    <t>Bank commission+tax</t>
  </si>
  <si>
    <t>ARCUS</t>
  </si>
  <si>
    <t>Bank Ex Rate=413.55</t>
  </si>
  <si>
    <t>Arcus</t>
  </si>
  <si>
    <t>.</t>
  </si>
  <si>
    <t xml:space="preserve">FINANCIAL REPORT      - June 2008 Summary     </t>
  </si>
  <si>
    <t>UNEP General</t>
  </si>
  <si>
    <t xml:space="preserve">FINANCIAL REPORT      - June 2008     </t>
  </si>
  <si>
    <t>personnel</t>
  </si>
  <si>
    <t>Salary of media officer is supplemented by bonuses scaled to results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</si>
</sst>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  <numFmt numFmtId="196" formatCode="[$€-2]\ #,##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10"/>
      <color indexed="46"/>
      <name val="Arial"/>
      <family val="2"/>
    </font>
    <font>
      <sz val="10"/>
      <color indexed="60"/>
      <name val="Arial"/>
      <family val="2"/>
    </font>
    <font>
      <sz val="9"/>
      <color indexed="53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9"/>
      <color indexed="50"/>
      <name val="Arial"/>
      <family val="2"/>
    </font>
    <font>
      <sz val="10"/>
      <color indexed="54"/>
      <name val="Arial"/>
      <family val="2"/>
    </font>
    <font>
      <b/>
      <sz val="9"/>
      <color indexed="50"/>
      <name val="Arial"/>
      <family val="2"/>
    </font>
    <font>
      <sz val="10"/>
      <color indexed="19"/>
      <name val="Arial"/>
      <family val="2"/>
    </font>
    <font>
      <b/>
      <sz val="10"/>
      <color indexed="20"/>
      <name val="Arial"/>
      <family val="2"/>
    </font>
    <font>
      <sz val="8"/>
      <color indexed="12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0"/>
    </font>
    <font>
      <u val="single"/>
      <sz val="10"/>
      <color indexed="10"/>
      <name val="Arial"/>
      <family val="2"/>
    </font>
    <font>
      <u val="single"/>
      <sz val="10"/>
      <color indexed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Border="1" applyAlignment="1">
      <alignment/>
    </xf>
    <xf numFmtId="49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/>
    </xf>
    <xf numFmtId="3" fontId="1" fillId="0" borderId="3" xfId="0" applyNumberFormat="1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192" fontId="0" fillId="2" borderId="0" xfId="0" applyNumberFormat="1" applyFont="1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49" fontId="0" fillId="0" borderId="0" xfId="19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5" xfId="0" applyNumberForma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92" fontId="0" fillId="0" borderId="5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3" fontId="0" fillId="2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Alignment="1" quotePrefix="1">
      <alignment horizontal="left"/>
    </xf>
    <xf numFmtId="3" fontId="4" fillId="2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/>
    </xf>
    <xf numFmtId="192" fontId="15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3" fontId="10" fillId="0" borderId="2" xfId="0" applyNumberFormat="1" applyFont="1" applyFill="1" applyBorder="1" applyAlignment="1">
      <alignment/>
    </xf>
    <xf numFmtId="49" fontId="10" fillId="0" borderId="2" xfId="0" applyNumberFormat="1" applyFont="1" applyBorder="1" applyAlignment="1">
      <alignment/>
    </xf>
    <xf numFmtId="49" fontId="10" fillId="0" borderId="2" xfId="0" applyNumberFormat="1" applyFont="1" applyFill="1" applyBorder="1" applyAlignment="1">
      <alignment/>
    </xf>
    <xf numFmtId="49" fontId="10" fillId="0" borderId="2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6" fillId="0" borderId="0" xfId="0" applyNumberFormat="1" applyFont="1" applyFill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19" fillId="0" borderId="2" xfId="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49" fontId="19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/>
    </xf>
    <xf numFmtId="192" fontId="15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center"/>
    </xf>
    <xf numFmtId="0" fontId="21" fillId="0" borderId="0" xfId="0" applyFont="1" applyFill="1" applyAlignment="1">
      <alignment/>
    </xf>
    <xf numFmtId="3" fontId="22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192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93" fontId="9" fillId="2" borderId="0" xfId="0" applyNumberFormat="1" applyFont="1" applyFill="1" applyAlignment="1">
      <alignment/>
    </xf>
    <xf numFmtId="192" fontId="15" fillId="2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center"/>
    </xf>
    <xf numFmtId="192" fontId="27" fillId="0" borderId="0" xfId="0" applyNumberFormat="1" applyFont="1" applyFill="1" applyAlignment="1">
      <alignment/>
    </xf>
    <xf numFmtId="192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2" borderId="0" xfId="0" applyFont="1" applyFill="1" applyAlignment="1">
      <alignment/>
    </xf>
    <xf numFmtId="3" fontId="28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49" fontId="16" fillId="2" borderId="0" xfId="0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192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0" fontId="29" fillId="2" borderId="0" xfId="0" applyFont="1" applyFill="1" applyAlignment="1">
      <alignment/>
    </xf>
    <xf numFmtId="0" fontId="31" fillId="0" borderId="0" xfId="0" applyFont="1" applyFill="1" applyAlignment="1">
      <alignment/>
    </xf>
    <xf numFmtId="3" fontId="32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17" fillId="2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center"/>
    </xf>
    <xf numFmtId="192" fontId="3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31" fillId="2" borderId="0" xfId="0" applyNumberFormat="1" applyFont="1" applyFill="1" applyAlignment="1">
      <alignment/>
    </xf>
    <xf numFmtId="3" fontId="33" fillId="2" borderId="0" xfId="0" applyNumberFormat="1" applyFont="1" applyFill="1" applyAlignment="1">
      <alignment/>
    </xf>
    <xf numFmtId="49" fontId="31" fillId="2" borderId="0" xfId="0" applyNumberFormat="1" applyFont="1" applyFill="1" applyAlignment="1">
      <alignment horizontal="center"/>
    </xf>
    <xf numFmtId="192" fontId="3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9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/>
    </xf>
    <xf numFmtId="49" fontId="19" fillId="3" borderId="0" xfId="0" applyNumberFormat="1" applyFont="1" applyFill="1" applyAlignment="1">
      <alignment/>
    </xf>
    <xf numFmtId="3" fontId="34" fillId="3" borderId="0" xfId="0" applyNumberFormat="1" applyFont="1" applyFill="1" applyAlignment="1">
      <alignment/>
    </xf>
    <xf numFmtId="49" fontId="35" fillId="3" borderId="0" xfId="0" applyNumberFormat="1" applyFont="1" applyFill="1" applyAlignment="1">
      <alignment/>
    </xf>
    <xf numFmtId="49" fontId="19" fillId="3" borderId="0" xfId="0" applyNumberFormat="1" applyFont="1" applyFill="1" applyAlignment="1">
      <alignment horizontal="center"/>
    </xf>
    <xf numFmtId="3" fontId="19" fillId="3" borderId="0" xfId="0" applyNumberFormat="1" applyFont="1" applyFill="1" applyAlignment="1">
      <alignment/>
    </xf>
    <xf numFmtId="194" fontId="19" fillId="3" borderId="0" xfId="0" applyNumberFormat="1" applyFon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49" fontId="32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19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9" fillId="2" borderId="0" xfId="0" applyNumberFormat="1" applyFont="1" applyFill="1" applyAlignment="1">
      <alignment/>
    </xf>
    <xf numFmtId="192" fontId="0" fillId="0" borderId="5" xfId="0" applyNumberFormat="1" applyBorder="1" applyAlignment="1">
      <alignment/>
    </xf>
    <xf numFmtId="49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19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37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5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3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/>
    </xf>
    <xf numFmtId="192" fontId="3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49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192" fontId="38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3" fontId="11" fillId="2" borderId="0" xfId="0" applyNumberFormat="1" applyFont="1" applyFill="1" applyAlignment="1" quotePrefix="1">
      <alignment/>
    </xf>
    <xf numFmtId="3" fontId="36" fillId="0" borderId="3" xfId="0" applyNumberFormat="1" applyFont="1" applyBorder="1" applyAlignment="1" applyProtection="1">
      <alignment/>
      <protection locked="0"/>
    </xf>
    <xf numFmtId="3" fontId="17" fillId="2" borderId="0" xfId="0" applyNumberFormat="1" applyFont="1" applyFill="1" applyAlignment="1" quotePrefix="1">
      <alignment/>
    </xf>
    <xf numFmtId="3" fontId="17" fillId="0" borderId="0" xfId="0" applyNumberFormat="1" applyFont="1" applyAlignment="1" quotePrefix="1">
      <alignment/>
    </xf>
    <xf numFmtId="3" fontId="32" fillId="0" borderId="3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quotePrefix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 quotePrefix="1">
      <alignment/>
    </xf>
    <xf numFmtId="1" fontId="17" fillId="0" borderId="0" xfId="0" applyNumberFormat="1" applyFont="1" applyAlignment="1">
      <alignment/>
    </xf>
    <xf numFmtId="3" fontId="3" fillId="0" borderId="0" xfId="0" applyNumberFormat="1" applyFont="1" applyFill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6" fillId="0" borderId="0" xfId="0" applyNumberFormat="1" applyFont="1" applyFill="1" applyAlignment="1" quotePrefix="1">
      <alignment/>
    </xf>
    <xf numFmtId="3" fontId="16" fillId="0" borderId="0" xfId="0" applyNumberFormat="1" applyFont="1" applyFill="1" applyBorder="1" applyAlignment="1" quotePrefix="1">
      <alignment/>
    </xf>
    <xf numFmtId="3" fontId="35" fillId="0" borderId="3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3" fontId="19" fillId="2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35" fillId="2" borderId="0" xfId="0" applyNumberFormat="1" applyFont="1" applyFill="1" applyAlignment="1">
      <alignment/>
    </xf>
    <xf numFmtId="3" fontId="35" fillId="2" borderId="0" xfId="0" applyNumberFormat="1" applyFont="1" applyFill="1" applyAlignment="1" quotePrefix="1">
      <alignment/>
    </xf>
    <xf numFmtId="3" fontId="27" fillId="0" borderId="0" xfId="0" applyNumberFormat="1" applyFont="1" applyFill="1" applyAlignment="1">
      <alignment/>
    </xf>
    <xf numFmtId="49" fontId="18" fillId="2" borderId="0" xfId="0" applyNumberFormat="1" applyFont="1" applyFill="1" applyAlignment="1">
      <alignment/>
    </xf>
    <xf numFmtId="3" fontId="27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192" fontId="18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Fill="1" applyAlignment="1" quotePrefix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28"/>
  <sheetViews>
    <sheetView tabSelected="1" workbookViewId="0" topLeftCell="A1">
      <pane ySplit="5" topLeftCell="BM1635" activePane="bottomLeft" state="frozen"/>
      <selection pane="topLeft" activeCell="A1" sqref="A1"/>
      <selection pane="bottomLeft" activeCell="K1646" sqref="K1646"/>
    </sheetView>
  </sheetViews>
  <sheetFormatPr defaultColWidth="9.140625" defaultRowHeight="12.75" zeroHeight="1"/>
  <cols>
    <col min="1" max="1" width="5.140625" style="1" customWidth="1"/>
    <col min="2" max="2" width="11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86" customWidth="1"/>
    <col min="7" max="7" width="6.8515625" style="32" customWidth="1"/>
    <col min="8" max="8" width="10.140625" style="6" customWidth="1"/>
    <col min="9" max="9" width="9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2"/>
      <c r="B1" s="13"/>
      <c r="C1" s="14"/>
      <c r="D1" s="14"/>
      <c r="E1" s="15"/>
      <c r="F1" s="127"/>
      <c r="G1" s="14"/>
      <c r="H1" s="13"/>
      <c r="I1" s="4"/>
    </row>
    <row r="2" spans="1:9" ht="17.25" customHeight="1">
      <c r="A2" s="16"/>
      <c r="B2" s="349" t="s">
        <v>1242</v>
      </c>
      <c r="C2" s="349"/>
      <c r="D2" s="349"/>
      <c r="E2" s="349"/>
      <c r="F2" s="349"/>
      <c r="G2" s="349"/>
      <c r="H2" s="349"/>
      <c r="I2" s="26"/>
    </row>
    <row r="3" spans="1:9" s="20" customFormat="1" ht="18" customHeight="1">
      <c r="A3" s="17"/>
      <c r="B3" s="18"/>
      <c r="C3" s="18"/>
      <c r="D3" s="18"/>
      <c r="E3" s="18"/>
      <c r="F3" s="128"/>
      <c r="G3" s="18"/>
      <c r="H3" s="18"/>
      <c r="I3" s="19"/>
    </row>
    <row r="4" spans="1:9" ht="15" customHeight="1">
      <c r="A4" s="16"/>
      <c r="B4" s="24" t="s">
        <v>2</v>
      </c>
      <c r="C4" s="23" t="s">
        <v>8</v>
      </c>
      <c r="D4" s="23" t="s">
        <v>3</v>
      </c>
      <c r="E4" s="23" t="s">
        <v>9</v>
      </c>
      <c r="F4" s="96" t="s">
        <v>4</v>
      </c>
      <c r="G4" s="21" t="s">
        <v>6</v>
      </c>
      <c r="H4" s="24" t="s">
        <v>5</v>
      </c>
      <c r="I4" s="25" t="s">
        <v>7</v>
      </c>
    </row>
    <row r="5" spans="1:13" ht="18.75" customHeight="1">
      <c r="A5" s="28"/>
      <c r="B5" s="28" t="s">
        <v>1164</v>
      </c>
      <c r="C5" s="28"/>
      <c r="D5" s="28"/>
      <c r="E5" s="28"/>
      <c r="F5" s="129"/>
      <c r="G5" s="31"/>
      <c r="H5" s="29">
        <v>0</v>
      </c>
      <c r="I5" s="30">
        <v>420</v>
      </c>
      <c r="K5" t="s">
        <v>10</v>
      </c>
      <c r="L5" t="s">
        <v>11</v>
      </c>
      <c r="M5" s="2">
        <v>420</v>
      </c>
    </row>
    <row r="6" spans="2:13" ht="12.75">
      <c r="B6" s="33"/>
      <c r="C6" s="17"/>
      <c r="D6" s="17"/>
      <c r="E6" s="17"/>
      <c r="F6" s="88"/>
      <c r="I6" s="27"/>
      <c r="M6" s="2">
        <v>420</v>
      </c>
    </row>
    <row r="7" spans="4:13" ht="12.75">
      <c r="D7" s="17"/>
      <c r="I7" s="27"/>
      <c r="M7" s="2">
        <v>420</v>
      </c>
    </row>
    <row r="8" spans="2:13" ht="12.75">
      <c r="B8" s="33"/>
      <c r="D8" s="17"/>
      <c r="G8" s="35"/>
      <c r="I8" s="27"/>
      <c r="M8" s="2">
        <v>420</v>
      </c>
    </row>
    <row r="9" spans="1:13" ht="12.75">
      <c r="A9" s="46"/>
      <c r="B9" s="47" t="s">
        <v>12</v>
      </c>
      <c r="C9" s="48"/>
      <c r="D9" s="48" t="s">
        <v>13</v>
      </c>
      <c r="E9" s="48" t="s">
        <v>14</v>
      </c>
      <c r="F9" s="49"/>
      <c r="G9" s="50"/>
      <c r="H9" s="47"/>
      <c r="I9" s="51" t="s">
        <v>15</v>
      </c>
      <c r="J9" s="52"/>
      <c r="K9" s="2"/>
      <c r="M9" s="2">
        <v>420</v>
      </c>
    </row>
    <row r="10" spans="1:13" s="20" customFormat="1" ht="12.75">
      <c r="A10" s="46"/>
      <c r="B10" s="47">
        <f>+B22</f>
        <v>1415375</v>
      </c>
      <c r="C10" s="53"/>
      <c r="D10" s="48" t="s">
        <v>16</v>
      </c>
      <c r="E10" s="54" t="s">
        <v>17</v>
      </c>
      <c r="F10" s="55"/>
      <c r="G10" s="56"/>
      <c r="H10" s="57">
        <f aca="true" t="shared" si="0" ref="H10:H16">H9-B10</f>
        <v>-1415375</v>
      </c>
      <c r="I10" s="58">
        <f aca="true" t="shared" si="1" ref="I10:I17">+B10/M10</f>
        <v>3369.940476190476</v>
      </c>
      <c r="J10" s="45"/>
      <c r="K10" s="45"/>
      <c r="L10" s="45"/>
      <c r="M10" s="2">
        <v>420</v>
      </c>
    </row>
    <row r="11" spans="1:13" s="20" customFormat="1" ht="12.75">
      <c r="A11" s="46"/>
      <c r="B11" s="47">
        <f>+B809</f>
        <v>743000</v>
      </c>
      <c r="C11" s="53"/>
      <c r="D11" s="48" t="s">
        <v>18</v>
      </c>
      <c r="E11" s="54" t="s">
        <v>19</v>
      </c>
      <c r="F11" s="55"/>
      <c r="G11" s="56"/>
      <c r="H11" s="57">
        <f t="shared" si="0"/>
        <v>-2158375</v>
      </c>
      <c r="I11" s="58">
        <f t="shared" si="1"/>
        <v>1769.047619047619</v>
      </c>
      <c r="J11" s="45"/>
      <c r="K11" s="45"/>
      <c r="L11" s="45"/>
      <c r="M11" s="2">
        <v>420</v>
      </c>
    </row>
    <row r="12" spans="1:13" s="20" customFormat="1" ht="12.75">
      <c r="A12" s="46"/>
      <c r="B12" s="47">
        <f>+B910</f>
        <v>2472625</v>
      </c>
      <c r="C12" s="53"/>
      <c r="D12" s="48" t="s">
        <v>20</v>
      </c>
      <c r="E12" s="54" t="s">
        <v>21</v>
      </c>
      <c r="F12" s="55"/>
      <c r="G12" s="56"/>
      <c r="H12" s="57">
        <f t="shared" si="0"/>
        <v>-4631000</v>
      </c>
      <c r="I12" s="58">
        <f t="shared" si="1"/>
        <v>5887.202380952381</v>
      </c>
      <c r="J12" s="45"/>
      <c r="K12" s="45"/>
      <c r="L12" s="45"/>
      <c r="M12" s="2">
        <v>420</v>
      </c>
    </row>
    <row r="13" spans="1:13" s="20" customFormat="1" ht="12.75">
      <c r="A13" s="46"/>
      <c r="B13" s="47">
        <f>+B1443</f>
        <v>1504225</v>
      </c>
      <c r="C13" s="53"/>
      <c r="D13" s="48" t="s">
        <v>22</v>
      </c>
      <c r="E13" s="54" t="s">
        <v>23</v>
      </c>
      <c r="F13" s="55"/>
      <c r="G13" s="56"/>
      <c r="H13" s="57">
        <f t="shared" si="0"/>
        <v>-6135225</v>
      </c>
      <c r="I13" s="58">
        <f t="shared" si="1"/>
        <v>3581.4880952380954</v>
      </c>
      <c r="J13" s="45"/>
      <c r="K13" s="45"/>
      <c r="L13" s="45"/>
      <c r="M13" s="2">
        <v>420</v>
      </c>
    </row>
    <row r="14" spans="1:13" s="20" customFormat="1" ht="12.75">
      <c r="A14" s="46"/>
      <c r="B14" s="47">
        <f>+B1766</f>
        <v>251600</v>
      </c>
      <c r="C14" s="53"/>
      <c r="D14" s="48" t="s">
        <v>24</v>
      </c>
      <c r="E14" s="54" t="s">
        <v>1222</v>
      </c>
      <c r="F14" s="55"/>
      <c r="G14" s="56"/>
      <c r="H14" s="57">
        <f t="shared" si="0"/>
        <v>-6386825</v>
      </c>
      <c r="I14" s="58">
        <f t="shared" si="1"/>
        <v>599.047619047619</v>
      </c>
      <c r="J14" s="45"/>
      <c r="K14" s="45"/>
      <c r="L14" s="45"/>
      <c r="M14" s="2">
        <v>420</v>
      </c>
    </row>
    <row r="15" spans="1:13" s="20" customFormat="1" ht="12.75">
      <c r="A15" s="46"/>
      <c r="B15" s="47">
        <f>+B1798</f>
        <v>1006900</v>
      </c>
      <c r="C15" s="53"/>
      <c r="D15" s="48" t="s">
        <v>25</v>
      </c>
      <c r="E15" s="53" t="s">
        <v>26</v>
      </c>
      <c r="F15" s="55"/>
      <c r="G15" s="56"/>
      <c r="H15" s="57">
        <f t="shared" si="0"/>
        <v>-7393725</v>
      </c>
      <c r="I15" s="58">
        <f t="shared" si="1"/>
        <v>2397.3809523809523</v>
      </c>
      <c r="J15" s="45"/>
      <c r="K15" s="45"/>
      <c r="L15" s="45"/>
      <c r="M15" s="2">
        <v>420</v>
      </c>
    </row>
    <row r="16" spans="1:13" s="20" customFormat="1" ht="12.75">
      <c r="A16" s="46"/>
      <c r="B16" s="47">
        <f>+B1869</f>
        <v>972824</v>
      </c>
      <c r="C16" s="53"/>
      <c r="D16" s="48" t="s">
        <v>27</v>
      </c>
      <c r="E16" s="53"/>
      <c r="F16" s="55"/>
      <c r="G16" s="56"/>
      <c r="H16" s="57">
        <f t="shared" si="0"/>
        <v>-8366549</v>
      </c>
      <c r="I16" s="58">
        <f t="shared" si="1"/>
        <v>2316.247619047619</v>
      </c>
      <c r="J16" s="45"/>
      <c r="K16" s="2"/>
      <c r="L16" s="45"/>
      <c r="M16" s="2">
        <v>420</v>
      </c>
    </row>
    <row r="17" spans="1:13" ht="12.75">
      <c r="A17" s="59"/>
      <c r="B17" s="47">
        <f>SUM(B10:B16)</f>
        <v>8366549</v>
      </c>
      <c r="C17" s="48" t="s">
        <v>1177</v>
      </c>
      <c r="D17" s="53"/>
      <c r="E17" s="53"/>
      <c r="F17" s="55"/>
      <c r="G17" s="56"/>
      <c r="H17" s="57">
        <v>0</v>
      </c>
      <c r="I17" s="58">
        <f t="shared" si="1"/>
        <v>19920.35476190476</v>
      </c>
      <c r="J17" s="2"/>
      <c r="K17" s="2"/>
      <c r="L17" s="2"/>
      <c r="M17" s="2">
        <v>420</v>
      </c>
    </row>
    <row r="18" spans="2:13" ht="12.75">
      <c r="B18" s="60"/>
      <c r="F18" s="61"/>
      <c r="I18" s="27"/>
      <c r="M18" s="2">
        <v>420</v>
      </c>
    </row>
    <row r="19" spans="1:13" s="70" customFormat="1" ht="13.5" thickBot="1">
      <c r="A19" s="62"/>
      <c r="B19" s="63">
        <f>+B22+B809+B910+B1443+B1766+B1798+B1869</f>
        <v>8366549</v>
      </c>
      <c r="C19" s="64" t="s">
        <v>28</v>
      </c>
      <c r="D19" s="65"/>
      <c r="E19" s="65"/>
      <c r="F19" s="66"/>
      <c r="G19" s="67"/>
      <c r="H19" s="68">
        <f>H18-B19</f>
        <v>-8366549</v>
      </c>
      <c r="I19" s="69">
        <f>+B19/M19</f>
        <v>19920.35476190476</v>
      </c>
      <c r="M19" s="2">
        <v>420</v>
      </c>
    </row>
    <row r="20" spans="1:13" s="2" customFormat="1" ht="12.75">
      <c r="A20" s="59"/>
      <c r="B20" s="71"/>
      <c r="C20" s="72"/>
      <c r="D20" s="46"/>
      <c r="E20" s="46"/>
      <c r="F20" s="73"/>
      <c r="G20" s="74"/>
      <c r="H20" s="12"/>
      <c r="I20" s="75"/>
      <c r="M20" s="2">
        <v>420</v>
      </c>
    </row>
    <row r="21" spans="1:13" s="2" customFormat="1" ht="12.75">
      <c r="A21" s="59"/>
      <c r="B21" s="71"/>
      <c r="C21" s="72"/>
      <c r="D21" s="46"/>
      <c r="E21" s="46"/>
      <c r="F21" s="73"/>
      <c r="G21" s="74"/>
      <c r="H21" s="12"/>
      <c r="I21" s="75"/>
      <c r="M21" s="2">
        <v>420</v>
      </c>
    </row>
    <row r="22" spans="1:13" s="70" customFormat="1" ht="13.5" thickBot="1">
      <c r="A22" s="62"/>
      <c r="B22" s="309">
        <f>+B25+B76+B116+B147+B208+B254+B310+B345+B412+B444+B482+B517+B568+B628+B651+B698+B728+B772+B804</f>
        <v>1415375</v>
      </c>
      <c r="C22" s="62"/>
      <c r="D22" s="76" t="s">
        <v>29</v>
      </c>
      <c r="E22" s="65"/>
      <c r="F22" s="66"/>
      <c r="G22" s="67"/>
      <c r="H22" s="77">
        <f>H21-B22</f>
        <v>-1415375</v>
      </c>
      <c r="I22" s="69">
        <f>+B22/M22</f>
        <v>3369.940476190476</v>
      </c>
      <c r="J22" s="68"/>
      <c r="M22" s="2">
        <v>420</v>
      </c>
    </row>
    <row r="23" spans="4:13" ht="12.75">
      <c r="D23" s="17"/>
      <c r="I23" s="27"/>
      <c r="M23" s="2">
        <v>420</v>
      </c>
    </row>
    <row r="24" spans="4:13" ht="12.75">
      <c r="D24" s="17"/>
      <c r="I24" s="27"/>
      <c r="M24" s="2">
        <v>420</v>
      </c>
    </row>
    <row r="25" spans="1:13" s="85" customFormat="1" ht="12.75">
      <c r="A25" s="16"/>
      <c r="B25" s="304">
        <f>+B31+B42+B50+B56+B66+B71</f>
        <v>64500</v>
      </c>
      <c r="C25" s="79" t="s">
        <v>30</v>
      </c>
      <c r="D25" s="80" t="s">
        <v>31</v>
      </c>
      <c r="E25" s="79" t="s">
        <v>32</v>
      </c>
      <c r="F25" s="81" t="s">
        <v>33</v>
      </c>
      <c r="G25" s="82" t="s">
        <v>34</v>
      </c>
      <c r="H25" s="83">
        <f>H24-B25</f>
        <v>-64500</v>
      </c>
      <c r="I25" s="84">
        <f aca="true" t="shared" si="2" ref="I25:I88">+B25/M25</f>
        <v>153.57142857142858</v>
      </c>
      <c r="J25" s="84"/>
      <c r="K25" s="84"/>
      <c r="M25" s="2">
        <v>420</v>
      </c>
    </row>
    <row r="26" spans="2:13" ht="12.75">
      <c r="B26" s="305"/>
      <c r="D26" s="6"/>
      <c r="H26" s="33">
        <v>0</v>
      </c>
      <c r="I26" s="44">
        <f t="shared" si="2"/>
        <v>0</v>
      </c>
      <c r="M26" s="2">
        <v>420</v>
      </c>
    </row>
    <row r="27" spans="2:13" ht="12.75">
      <c r="B27" s="305">
        <v>2500</v>
      </c>
      <c r="C27" s="1" t="s">
        <v>35</v>
      </c>
      <c r="D27" s="17" t="s">
        <v>36</v>
      </c>
      <c r="E27" s="1" t="s">
        <v>37</v>
      </c>
      <c r="F27" s="86" t="s">
        <v>38</v>
      </c>
      <c r="G27" s="32" t="s">
        <v>39</v>
      </c>
      <c r="H27" s="33">
        <f>H26-B27</f>
        <v>-2500</v>
      </c>
      <c r="I27" s="44">
        <f t="shared" si="2"/>
        <v>5.9523809523809526</v>
      </c>
      <c r="K27" t="s">
        <v>0</v>
      </c>
      <c r="L27">
        <v>1</v>
      </c>
      <c r="M27" s="2">
        <v>420</v>
      </c>
    </row>
    <row r="28" spans="2:13" ht="12.75">
      <c r="B28" s="305">
        <v>2500</v>
      </c>
      <c r="C28" s="1" t="s">
        <v>35</v>
      </c>
      <c r="D28" s="1" t="s">
        <v>36</v>
      </c>
      <c r="E28" s="1" t="s">
        <v>37</v>
      </c>
      <c r="F28" s="86" t="s">
        <v>40</v>
      </c>
      <c r="G28" s="32" t="s">
        <v>41</v>
      </c>
      <c r="H28" s="33">
        <f>H27-B28</f>
        <v>-5000</v>
      </c>
      <c r="I28" s="44">
        <f t="shared" si="2"/>
        <v>5.9523809523809526</v>
      </c>
      <c r="K28" t="s">
        <v>0</v>
      </c>
      <c r="L28">
        <v>1</v>
      </c>
      <c r="M28" s="2">
        <v>420</v>
      </c>
    </row>
    <row r="29" spans="2:13" ht="12.75">
      <c r="B29" s="305">
        <v>5000</v>
      </c>
      <c r="C29" s="1" t="s">
        <v>35</v>
      </c>
      <c r="D29" s="1" t="s">
        <v>36</v>
      </c>
      <c r="E29" s="1" t="s">
        <v>37</v>
      </c>
      <c r="F29" s="86" t="s">
        <v>42</v>
      </c>
      <c r="G29" s="32" t="s">
        <v>43</v>
      </c>
      <c r="H29" s="33">
        <f>H28-B29</f>
        <v>-10000</v>
      </c>
      <c r="I29" s="44">
        <f t="shared" si="2"/>
        <v>11.904761904761905</v>
      </c>
      <c r="K29" t="s">
        <v>0</v>
      </c>
      <c r="L29">
        <v>1</v>
      </c>
      <c r="M29" s="2">
        <v>420</v>
      </c>
    </row>
    <row r="30" spans="2:13" ht="12.75">
      <c r="B30" s="305">
        <v>2500</v>
      </c>
      <c r="C30" s="1" t="s">
        <v>35</v>
      </c>
      <c r="D30" s="1" t="s">
        <v>36</v>
      </c>
      <c r="E30" s="1" t="s">
        <v>37</v>
      </c>
      <c r="F30" s="86" t="s">
        <v>44</v>
      </c>
      <c r="G30" s="32" t="s">
        <v>45</v>
      </c>
      <c r="H30" s="33">
        <f>H29-B30</f>
        <v>-12500</v>
      </c>
      <c r="I30" s="44">
        <f t="shared" si="2"/>
        <v>5.9523809523809526</v>
      </c>
      <c r="K30" t="s">
        <v>0</v>
      </c>
      <c r="L30">
        <v>1</v>
      </c>
      <c r="M30" s="2">
        <v>420</v>
      </c>
    </row>
    <row r="31" spans="1:13" s="85" customFormat="1" ht="12.75">
      <c r="A31" s="16"/>
      <c r="B31" s="304">
        <f>SUM(B27:B30)</f>
        <v>12500</v>
      </c>
      <c r="C31" s="16" t="s">
        <v>35</v>
      </c>
      <c r="D31" s="83"/>
      <c r="E31" s="16"/>
      <c r="F31" s="96"/>
      <c r="G31" s="23"/>
      <c r="H31" s="83">
        <v>0</v>
      </c>
      <c r="I31" s="84">
        <f t="shared" si="2"/>
        <v>29.761904761904763</v>
      </c>
      <c r="M31" s="2">
        <v>420</v>
      </c>
    </row>
    <row r="32" spans="2:13" ht="12.75">
      <c r="B32" s="305"/>
      <c r="D32" s="6"/>
      <c r="H32" s="33">
        <f aca="true" t="shared" si="3" ref="H32:H41">H31-B32</f>
        <v>0</v>
      </c>
      <c r="I32" s="44">
        <f t="shared" si="2"/>
        <v>0</v>
      </c>
      <c r="M32" s="2">
        <v>420</v>
      </c>
    </row>
    <row r="33" spans="2:13" ht="12.75">
      <c r="B33" s="305"/>
      <c r="D33" s="6"/>
      <c r="H33" s="33">
        <f t="shared" si="3"/>
        <v>0</v>
      </c>
      <c r="I33" s="44">
        <f t="shared" si="2"/>
        <v>0</v>
      </c>
      <c r="M33" s="2">
        <v>420</v>
      </c>
    </row>
    <row r="34" spans="2:13" ht="12.75">
      <c r="B34" s="276">
        <v>2500</v>
      </c>
      <c r="C34" s="1" t="s">
        <v>46</v>
      </c>
      <c r="D34" s="17" t="s">
        <v>16</v>
      </c>
      <c r="E34" s="1" t="s">
        <v>47</v>
      </c>
      <c r="F34" s="86" t="s">
        <v>48</v>
      </c>
      <c r="G34" s="35" t="s">
        <v>49</v>
      </c>
      <c r="H34" s="33">
        <f t="shared" si="3"/>
        <v>-2500</v>
      </c>
      <c r="I34" s="44">
        <f t="shared" si="2"/>
        <v>5.9523809523809526</v>
      </c>
      <c r="K34" t="s">
        <v>37</v>
      </c>
      <c r="L34">
        <v>1</v>
      </c>
      <c r="M34" s="2">
        <v>420</v>
      </c>
    </row>
    <row r="35" spans="2:13" ht="12.75">
      <c r="B35" s="305">
        <v>2500</v>
      </c>
      <c r="C35" s="17" t="s">
        <v>50</v>
      </c>
      <c r="D35" s="17" t="s">
        <v>16</v>
      </c>
      <c r="E35" s="17" t="s">
        <v>47</v>
      </c>
      <c r="F35" s="86" t="s">
        <v>51</v>
      </c>
      <c r="G35" s="34" t="s">
        <v>39</v>
      </c>
      <c r="H35" s="33">
        <f t="shared" si="3"/>
        <v>-5000</v>
      </c>
      <c r="I35" s="44">
        <f t="shared" si="2"/>
        <v>5.9523809523809526</v>
      </c>
      <c r="K35" t="s">
        <v>37</v>
      </c>
      <c r="L35">
        <v>1</v>
      </c>
      <c r="M35" s="2">
        <v>420</v>
      </c>
    </row>
    <row r="36" spans="2:13" ht="12.75">
      <c r="B36" s="305">
        <v>500</v>
      </c>
      <c r="C36" s="1" t="s">
        <v>52</v>
      </c>
      <c r="D36" s="17" t="s">
        <v>16</v>
      </c>
      <c r="E36" s="1" t="s">
        <v>47</v>
      </c>
      <c r="F36" s="86" t="s">
        <v>53</v>
      </c>
      <c r="G36" s="32" t="s">
        <v>41</v>
      </c>
      <c r="H36" s="33">
        <f t="shared" si="3"/>
        <v>-5500</v>
      </c>
      <c r="I36" s="44">
        <f t="shared" si="2"/>
        <v>1.1904761904761905</v>
      </c>
      <c r="K36" t="s">
        <v>37</v>
      </c>
      <c r="L36">
        <v>1</v>
      </c>
      <c r="M36" s="2">
        <v>420</v>
      </c>
    </row>
    <row r="37" spans="2:13" ht="12.75">
      <c r="B37" s="276">
        <v>4000</v>
      </c>
      <c r="C37" s="42" t="s">
        <v>54</v>
      </c>
      <c r="D37" s="17" t="s">
        <v>16</v>
      </c>
      <c r="E37" s="42" t="s">
        <v>47</v>
      </c>
      <c r="F37" s="86" t="s">
        <v>53</v>
      </c>
      <c r="G37" s="32" t="s">
        <v>41</v>
      </c>
      <c r="H37" s="33">
        <f t="shared" si="3"/>
        <v>-9500</v>
      </c>
      <c r="I37" s="44">
        <f t="shared" si="2"/>
        <v>9.523809523809524</v>
      </c>
      <c r="J37" s="41"/>
      <c r="K37" t="s">
        <v>37</v>
      </c>
      <c r="L37">
        <v>1</v>
      </c>
      <c r="M37" s="2">
        <v>420</v>
      </c>
    </row>
    <row r="38" spans="2:13" ht="12.75">
      <c r="B38" s="305">
        <v>1500</v>
      </c>
      <c r="C38" s="1" t="s">
        <v>55</v>
      </c>
      <c r="D38" s="17" t="s">
        <v>16</v>
      </c>
      <c r="E38" s="1" t="s">
        <v>47</v>
      </c>
      <c r="F38" s="86" t="s">
        <v>53</v>
      </c>
      <c r="G38" s="32" t="s">
        <v>43</v>
      </c>
      <c r="H38" s="33">
        <f t="shared" si="3"/>
        <v>-11000</v>
      </c>
      <c r="I38" s="44">
        <f t="shared" si="2"/>
        <v>3.5714285714285716</v>
      </c>
      <c r="K38" t="s">
        <v>37</v>
      </c>
      <c r="L38">
        <v>1</v>
      </c>
      <c r="M38" s="2">
        <v>420</v>
      </c>
    </row>
    <row r="39" spans="2:13" ht="12.75">
      <c r="B39" s="305">
        <v>1500</v>
      </c>
      <c r="C39" s="1" t="s">
        <v>56</v>
      </c>
      <c r="D39" s="17" t="s">
        <v>16</v>
      </c>
      <c r="E39" s="1" t="s">
        <v>47</v>
      </c>
      <c r="F39" s="86" t="s">
        <v>53</v>
      </c>
      <c r="G39" s="32" t="s">
        <v>43</v>
      </c>
      <c r="H39" s="33">
        <f t="shared" si="3"/>
        <v>-12500</v>
      </c>
      <c r="I39" s="44">
        <f t="shared" si="2"/>
        <v>3.5714285714285716</v>
      </c>
      <c r="K39" t="s">
        <v>37</v>
      </c>
      <c r="L39">
        <v>1</v>
      </c>
      <c r="M39" s="2">
        <v>420</v>
      </c>
    </row>
    <row r="40" spans="2:13" ht="12.75">
      <c r="B40" s="305">
        <v>2800</v>
      </c>
      <c r="C40" s="1" t="s">
        <v>57</v>
      </c>
      <c r="D40" s="17" t="s">
        <v>16</v>
      </c>
      <c r="E40" s="1" t="s">
        <v>47</v>
      </c>
      <c r="F40" s="86" t="s">
        <v>58</v>
      </c>
      <c r="G40" s="32" t="s">
        <v>45</v>
      </c>
      <c r="H40" s="33">
        <f t="shared" si="3"/>
        <v>-15300</v>
      </c>
      <c r="I40" s="44">
        <f t="shared" si="2"/>
        <v>6.666666666666667</v>
      </c>
      <c r="K40" t="s">
        <v>37</v>
      </c>
      <c r="L40">
        <v>1</v>
      </c>
      <c r="M40" s="2">
        <v>420</v>
      </c>
    </row>
    <row r="41" spans="2:13" ht="12.75">
      <c r="B41" s="305">
        <v>2500</v>
      </c>
      <c r="C41" s="1" t="s">
        <v>46</v>
      </c>
      <c r="D41" s="17" t="s">
        <v>16</v>
      </c>
      <c r="E41" s="1" t="s">
        <v>47</v>
      </c>
      <c r="F41" s="86" t="s">
        <v>59</v>
      </c>
      <c r="G41" s="32" t="s">
        <v>45</v>
      </c>
      <c r="H41" s="33">
        <f t="shared" si="3"/>
        <v>-17800</v>
      </c>
      <c r="I41" s="44">
        <f t="shared" si="2"/>
        <v>5.9523809523809526</v>
      </c>
      <c r="K41" t="s">
        <v>37</v>
      </c>
      <c r="L41">
        <v>1</v>
      </c>
      <c r="M41" s="2">
        <v>420</v>
      </c>
    </row>
    <row r="42" spans="1:13" s="85" customFormat="1" ht="12.75">
      <c r="A42" s="16"/>
      <c r="B42" s="304">
        <f>SUM(B34:B41)</f>
        <v>17800</v>
      </c>
      <c r="C42" s="16" t="s">
        <v>60</v>
      </c>
      <c r="D42" s="83"/>
      <c r="E42" s="16"/>
      <c r="F42" s="130"/>
      <c r="G42" s="23"/>
      <c r="H42" s="83">
        <v>0</v>
      </c>
      <c r="I42" s="84">
        <f t="shared" si="2"/>
        <v>42.38095238095238</v>
      </c>
      <c r="M42" s="2">
        <v>420</v>
      </c>
    </row>
    <row r="43" spans="2:13" ht="12.75">
      <c r="B43" s="305"/>
      <c r="D43" s="6"/>
      <c r="F43" s="131"/>
      <c r="H43" s="33">
        <f aca="true" t="shared" si="4" ref="H43:H49">H42-B43</f>
        <v>0</v>
      </c>
      <c r="I43" s="44">
        <f t="shared" si="2"/>
        <v>0</v>
      </c>
      <c r="M43" s="2">
        <v>420</v>
      </c>
    </row>
    <row r="44" spans="2:13" ht="12.75">
      <c r="B44" s="305"/>
      <c r="D44" s="6"/>
      <c r="F44" s="131"/>
      <c r="H44" s="33">
        <f t="shared" si="4"/>
        <v>0</v>
      </c>
      <c r="I44" s="44">
        <f t="shared" si="2"/>
        <v>0</v>
      </c>
      <c r="M44" s="2">
        <v>420</v>
      </c>
    </row>
    <row r="45" spans="2:13" ht="12.75">
      <c r="B45" s="305">
        <v>1200</v>
      </c>
      <c r="C45" s="37" t="s">
        <v>61</v>
      </c>
      <c r="D45" s="17" t="s">
        <v>16</v>
      </c>
      <c r="E45" s="37" t="s">
        <v>62</v>
      </c>
      <c r="F45" s="86" t="s">
        <v>53</v>
      </c>
      <c r="G45" s="35" t="s">
        <v>49</v>
      </c>
      <c r="H45" s="33">
        <f t="shared" si="4"/>
        <v>-1200</v>
      </c>
      <c r="I45" s="44">
        <f t="shared" si="2"/>
        <v>2.857142857142857</v>
      </c>
      <c r="K45" t="s">
        <v>37</v>
      </c>
      <c r="L45">
        <v>1</v>
      </c>
      <c r="M45" s="2">
        <v>420</v>
      </c>
    </row>
    <row r="46" spans="2:13" ht="12.75">
      <c r="B46" s="305">
        <v>900</v>
      </c>
      <c r="C46" s="17" t="s">
        <v>61</v>
      </c>
      <c r="D46" s="17" t="s">
        <v>16</v>
      </c>
      <c r="E46" s="1" t="s">
        <v>62</v>
      </c>
      <c r="F46" s="86" t="s">
        <v>53</v>
      </c>
      <c r="G46" s="32" t="s">
        <v>39</v>
      </c>
      <c r="H46" s="33">
        <f t="shared" si="4"/>
        <v>-2100</v>
      </c>
      <c r="I46" s="44">
        <f t="shared" si="2"/>
        <v>2.142857142857143</v>
      </c>
      <c r="K46" t="s">
        <v>37</v>
      </c>
      <c r="L46">
        <v>1</v>
      </c>
      <c r="M46" s="2">
        <v>420</v>
      </c>
    </row>
    <row r="47" spans="2:13" ht="12.75">
      <c r="B47" s="305">
        <v>1100</v>
      </c>
      <c r="C47" s="1" t="s">
        <v>61</v>
      </c>
      <c r="D47" s="17" t="s">
        <v>16</v>
      </c>
      <c r="E47" s="1" t="s">
        <v>62</v>
      </c>
      <c r="F47" s="86" t="s">
        <v>53</v>
      </c>
      <c r="G47" s="32" t="s">
        <v>41</v>
      </c>
      <c r="H47" s="33">
        <f t="shared" si="4"/>
        <v>-3200</v>
      </c>
      <c r="I47" s="44">
        <f t="shared" si="2"/>
        <v>2.619047619047619</v>
      </c>
      <c r="K47" t="s">
        <v>37</v>
      </c>
      <c r="L47">
        <v>1</v>
      </c>
      <c r="M47" s="2">
        <v>420</v>
      </c>
    </row>
    <row r="48" spans="2:13" ht="12.75">
      <c r="B48" s="305">
        <v>1000</v>
      </c>
      <c r="C48" s="1" t="s">
        <v>61</v>
      </c>
      <c r="D48" s="17" t="s">
        <v>16</v>
      </c>
      <c r="E48" s="1" t="s">
        <v>62</v>
      </c>
      <c r="F48" s="86" t="s">
        <v>53</v>
      </c>
      <c r="G48" s="32" t="s">
        <v>43</v>
      </c>
      <c r="H48" s="33">
        <f t="shared" si="4"/>
        <v>-4200</v>
      </c>
      <c r="I48" s="44">
        <f t="shared" si="2"/>
        <v>2.380952380952381</v>
      </c>
      <c r="K48" t="s">
        <v>37</v>
      </c>
      <c r="L48">
        <v>1</v>
      </c>
      <c r="M48" s="2">
        <v>420</v>
      </c>
    </row>
    <row r="49" spans="2:13" ht="12.75">
      <c r="B49" s="305">
        <v>1400</v>
      </c>
      <c r="C49" s="1" t="s">
        <v>61</v>
      </c>
      <c r="D49" s="17" t="s">
        <v>16</v>
      </c>
      <c r="E49" s="1" t="s">
        <v>62</v>
      </c>
      <c r="F49" s="86" t="s">
        <v>53</v>
      </c>
      <c r="G49" s="32" t="s">
        <v>45</v>
      </c>
      <c r="H49" s="33">
        <f t="shared" si="4"/>
        <v>-5600</v>
      </c>
      <c r="I49" s="44">
        <f t="shared" si="2"/>
        <v>3.3333333333333335</v>
      </c>
      <c r="K49" t="s">
        <v>37</v>
      </c>
      <c r="L49">
        <v>1</v>
      </c>
      <c r="M49" s="2">
        <v>420</v>
      </c>
    </row>
    <row r="50" spans="1:13" s="85" customFormat="1" ht="12.75">
      <c r="A50" s="16"/>
      <c r="B50" s="304">
        <f>SUM(B45:B49)</f>
        <v>5600</v>
      </c>
      <c r="C50" s="16"/>
      <c r="D50" s="16"/>
      <c r="E50" s="16" t="s">
        <v>62</v>
      </c>
      <c r="F50" s="130"/>
      <c r="G50" s="23"/>
      <c r="H50" s="83">
        <v>0</v>
      </c>
      <c r="I50" s="84">
        <f t="shared" si="2"/>
        <v>13.333333333333334</v>
      </c>
      <c r="M50" s="2">
        <v>420</v>
      </c>
    </row>
    <row r="51" spans="2:13" ht="12.75">
      <c r="B51" s="305"/>
      <c r="C51" s="6"/>
      <c r="F51" s="131"/>
      <c r="H51" s="33">
        <f>H50-B51</f>
        <v>0</v>
      </c>
      <c r="I51" s="44">
        <f t="shared" si="2"/>
        <v>0</v>
      </c>
      <c r="M51" s="2">
        <v>420</v>
      </c>
    </row>
    <row r="52" spans="2:13" ht="12.75">
      <c r="B52" s="305"/>
      <c r="C52" s="6"/>
      <c r="F52" s="131"/>
      <c r="H52" s="33">
        <f>H51-B52</f>
        <v>0</v>
      </c>
      <c r="I52" s="44">
        <f t="shared" si="2"/>
        <v>0</v>
      </c>
      <c r="M52" s="2">
        <v>420</v>
      </c>
    </row>
    <row r="53" spans="1:13" ht="12.75">
      <c r="A53" s="17"/>
      <c r="B53" s="305">
        <v>5000</v>
      </c>
      <c r="C53" s="17" t="s">
        <v>63</v>
      </c>
      <c r="D53" s="17" t="s">
        <v>16</v>
      </c>
      <c r="E53" s="17" t="s">
        <v>47</v>
      </c>
      <c r="F53" s="86" t="s">
        <v>64</v>
      </c>
      <c r="G53" s="34" t="s">
        <v>39</v>
      </c>
      <c r="H53" s="33">
        <f>H52-B53</f>
        <v>-5000</v>
      </c>
      <c r="I53" s="44">
        <f t="shared" si="2"/>
        <v>11.904761904761905</v>
      </c>
      <c r="J53" s="20"/>
      <c r="K53" t="s">
        <v>37</v>
      </c>
      <c r="L53">
        <v>1</v>
      </c>
      <c r="M53" s="2">
        <v>420</v>
      </c>
    </row>
    <row r="54" spans="2:13" ht="12.75">
      <c r="B54" s="305">
        <v>5000</v>
      </c>
      <c r="C54" s="1" t="s">
        <v>63</v>
      </c>
      <c r="D54" s="17" t="s">
        <v>16</v>
      </c>
      <c r="E54" s="1" t="s">
        <v>47</v>
      </c>
      <c r="F54" s="86" t="s">
        <v>65</v>
      </c>
      <c r="G54" s="32" t="s">
        <v>41</v>
      </c>
      <c r="H54" s="33">
        <f>H53-B54</f>
        <v>-10000</v>
      </c>
      <c r="I54" s="44">
        <f t="shared" si="2"/>
        <v>11.904761904761905</v>
      </c>
      <c r="K54" t="s">
        <v>37</v>
      </c>
      <c r="L54">
        <v>1</v>
      </c>
      <c r="M54" s="2">
        <v>420</v>
      </c>
    </row>
    <row r="55" spans="2:13" ht="12.75">
      <c r="B55" s="305">
        <v>5000</v>
      </c>
      <c r="C55" s="1" t="s">
        <v>63</v>
      </c>
      <c r="D55" s="17" t="s">
        <v>16</v>
      </c>
      <c r="E55" s="1" t="s">
        <v>47</v>
      </c>
      <c r="F55" s="86" t="s">
        <v>65</v>
      </c>
      <c r="G55" s="32" t="s">
        <v>43</v>
      </c>
      <c r="H55" s="33">
        <f>H54-B55</f>
        <v>-15000</v>
      </c>
      <c r="I55" s="44">
        <f t="shared" si="2"/>
        <v>11.904761904761905</v>
      </c>
      <c r="K55" t="s">
        <v>37</v>
      </c>
      <c r="L55">
        <v>1</v>
      </c>
      <c r="M55" s="2">
        <v>420</v>
      </c>
    </row>
    <row r="56" spans="1:13" s="85" customFormat="1" ht="12.75">
      <c r="A56" s="16"/>
      <c r="B56" s="304">
        <f>SUM(B53:B55)</f>
        <v>15000</v>
      </c>
      <c r="C56" s="83" t="s">
        <v>63</v>
      </c>
      <c r="D56" s="16"/>
      <c r="E56" s="16"/>
      <c r="F56" s="130"/>
      <c r="G56" s="23"/>
      <c r="H56" s="83">
        <v>0</v>
      </c>
      <c r="I56" s="84">
        <f t="shared" si="2"/>
        <v>35.714285714285715</v>
      </c>
      <c r="M56" s="2">
        <v>420</v>
      </c>
    </row>
    <row r="57" spans="2:13" ht="12.75">
      <c r="B57" s="305"/>
      <c r="C57" s="6"/>
      <c r="F57" s="131"/>
      <c r="H57" s="33">
        <f aca="true" t="shared" si="5" ref="H57:H65">H56-B57</f>
        <v>0</v>
      </c>
      <c r="I57" s="44">
        <f t="shared" si="2"/>
        <v>0</v>
      </c>
      <c r="M57" s="2">
        <v>420</v>
      </c>
    </row>
    <row r="58" spans="2:13" ht="12.75">
      <c r="B58" s="305"/>
      <c r="C58" s="6"/>
      <c r="F58" s="132"/>
      <c r="H58" s="33">
        <f t="shared" si="5"/>
        <v>0</v>
      </c>
      <c r="I58" s="44">
        <f t="shared" si="2"/>
        <v>0</v>
      </c>
      <c r="M58" s="2">
        <v>420</v>
      </c>
    </row>
    <row r="59" spans="2:13" ht="12.75">
      <c r="B59" s="305">
        <v>2000</v>
      </c>
      <c r="C59" s="17" t="s">
        <v>66</v>
      </c>
      <c r="D59" s="17" t="s">
        <v>16</v>
      </c>
      <c r="E59" s="39" t="s">
        <v>47</v>
      </c>
      <c r="F59" s="86" t="s">
        <v>53</v>
      </c>
      <c r="G59" s="40" t="s">
        <v>49</v>
      </c>
      <c r="H59" s="33">
        <f t="shared" si="5"/>
        <v>-2000</v>
      </c>
      <c r="I59" s="44">
        <f t="shared" si="2"/>
        <v>4.761904761904762</v>
      </c>
      <c r="K59" t="s">
        <v>37</v>
      </c>
      <c r="L59">
        <v>1</v>
      </c>
      <c r="M59" s="2">
        <v>420</v>
      </c>
    </row>
    <row r="60" spans="2:13" ht="12.75">
      <c r="B60" s="305">
        <v>2000</v>
      </c>
      <c r="C60" s="1" t="s">
        <v>66</v>
      </c>
      <c r="D60" s="17" t="s">
        <v>16</v>
      </c>
      <c r="E60" s="1" t="s">
        <v>47</v>
      </c>
      <c r="F60" s="86" t="s">
        <v>53</v>
      </c>
      <c r="G60" s="32" t="s">
        <v>39</v>
      </c>
      <c r="H60" s="33">
        <f t="shared" si="5"/>
        <v>-4000</v>
      </c>
      <c r="I60" s="44">
        <f t="shared" si="2"/>
        <v>4.761904761904762</v>
      </c>
      <c r="K60" t="s">
        <v>37</v>
      </c>
      <c r="L60">
        <v>1</v>
      </c>
      <c r="M60" s="2">
        <v>420</v>
      </c>
    </row>
    <row r="61" spans="2:13" ht="12.75">
      <c r="B61" s="305">
        <v>2000</v>
      </c>
      <c r="C61" s="1" t="s">
        <v>66</v>
      </c>
      <c r="D61" s="17" t="s">
        <v>16</v>
      </c>
      <c r="E61" s="1" t="s">
        <v>47</v>
      </c>
      <c r="F61" s="86" t="s">
        <v>53</v>
      </c>
      <c r="G61" s="32" t="s">
        <v>41</v>
      </c>
      <c r="H61" s="33">
        <f t="shared" si="5"/>
        <v>-6000</v>
      </c>
      <c r="I61" s="44">
        <f t="shared" si="2"/>
        <v>4.761904761904762</v>
      </c>
      <c r="K61" t="s">
        <v>37</v>
      </c>
      <c r="L61">
        <v>1</v>
      </c>
      <c r="M61" s="2">
        <v>420</v>
      </c>
    </row>
    <row r="62" spans="2:13" ht="12.75">
      <c r="B62" s="305">
        <v>500</v>
      </c>
      <c r="C62" s="1" t="s">
        <v>66</v>
      </c>
      <c r="D62" s="17" t="s">
        <v>16</v>
      </c>
      <c r="E62" s="1" t="s">
        <v>47</v>
      </c>
      <c r="F62" s="86" t="s">
        <v>53</v>
      </c>
      <c r="G62" s="32" t="s">
        <v>41</v>
      </c>
      <c r="H62" s="33">
        <f t="shared" si="5"/>
        <v>-6500</v>
      </c>
      <c r="I62" s="44">
        <f t="shared" si="2"/>
        <v>1.1904761904761905</v>
      </c>
      <c r="K62" t="s">
        <v>37</v>
      </c>
      <c r="L62">
        <v>1</v>
      </c>
      <c r="M62" s="2">
        <v>420</v>
      </c>
    </row>
    <row r="63" spans="2:13" ht="12.75">
      <c r="B63" s="305">
        <v>2000</v>
      </c>
      <c r="C63" s="1" t="s">
        <v>66</v>
      </c>
      <c r="D63" s="17" t="s">
        <v>16</v>
      </c>
      <c r="E63" s="1" t="s">
        <v>47</v>
      </c>
      <c r="F63" s="86" t="s">
        <v>53</v>
      </c>
      <c r="G63" s="32" t="s">
        <v>43</v>
      </c>
      <c r="H63" s="33">
        <f t="shared" si="5"/>
        <v>-8500</v>
      </c>
      <c r="I63" s="44">
        <f t="shared" si="2"/>
        <v>4.761904761904762</v>
      </c>
      <c r="K63" t="s">
        <v>37</v>
      </c>
      <c r="L63">
        <v>1</v>
      </c>
      <c r="M63" s="2">
        <v>420</v>
      </c>
    </row>
    <row r="64" spans="2:13" ht="12.75">
      <c r="B64" s="305">
        <v>500</v>
      </c>
      <c r="C64" s="1" t="s">
        <v>66</v>
      </c>
      <c r="D64" s="17" t="s">
        <v>16</v>
      </c>
      <c r="E64" s="1" t="s">
        <v>47</v>
      </c>
      <c r="F64" s="86" t="s">
        <v>53</v>
      </c>
      <c r="G64" s="32" t="s">
        <v>43</v>
      </c>
      <c r="H64" s="33">
        <f t="shared" si="5"/>
        <v>-9000</v>
      </c>
      <c r="I64" s="44">
        <f t="shared" si="2"/>
        <v>1.1904761904761905</v>
      </c>
      <c r="K64" t="s">
        <v>37</v>
      </c>
      <c r="L64">
        <v>1</v>
      </c>
      <c r="M64" s="2">
        <v>420</v>
      </c>
    </row>
    <row r="65" spans="2:13" ht="12.75">
      <c r="B65" s="305">
        <v>2000</v>
      </c>
      <c r="C65" s="1" t="s">
        <v>66</v>
      </c>
      <c r="D65" s="17" t="s">
        <v>16</v>
      </c>
      <c r="E65" s="1" t="s">
        <v>47</v>
      </c>
      <c r="F65" s="86" t="s">
        <v>53</v>
      </c>
      <c r="G65" s="32" t="s">
        <v>45</v>
      </c>
      <c r="H65" s="33">
        <f t="shared" si="5"/>
        <v>-11000</v>
      </c>
      <c r="I65" s="44">
        <f t="shared" si="2"/>
        <v>4.761904761904762</v>
      </c>
      <c r="K65" t="s">
        <v>37</v>
      </c>
      <c r="L65">
        <v>1</v>
      </c>
      <c r="M65" s="2">
        <v>420</v>
      </c>
    </row>
    <row r="66" spans="1:13" s="85" customFormat="1" ht="12.75">
      <c r="A66" s="16"/>
      <c r="B66" s="304">
        <f>SUM(B59:B65)</f>
        <v>11000</v>
      </c>
      <c r="C66" s="83" t="s">
        <v>66</v>
      </c>
      <c r="D66" s="16"/>
      <c r="E66" s="16"/>
      <c r="F66" s="96"/>
      <c r="G66" s="23"/>
      <c r="H66" s="83">
        <v>0</v>
      </c>
      <c r="I66" s="84">
        <f t="shared" si="2"/>
        <v>26.19047619047619</v>
      </c>
      <c r="M66" s="2">
        <v>420</v>
      </c>
    </row>
    <row r="67" spans="2:13" ht="12.75">
      <c r="B67" s="305"/>
      <c r="C67" s="6"/>
      <c r="H67" s="33">
        <f>H66-B67</f>
        <v>0</v>
      </c>
      <c r="I67" s="44">
        <f t="shared" si="2"/>
        <v>0</v>
      </c>
      <c r="M67" s="2">
        <v>420</v>
      </c>
    </row>
    <row r="68" spans="2:13" ht="12.75">
      <c r="B68" s="305"/>
      <c r="C68" s="6"/>
      <c r="H68" s="33">
        <f>H67-B68</f>
        <v>0</v>
      </c>
      <c r="I68" s="44">
        <f t="shared" si="2"/>
        <v>0</v>
      </c>
      <c r="M68" s="2">
        <v>420</v>
      </c>
    </row>
    <row r="69" spans="2:13" ht="12.75">
      <c r="B69" s="305">
        <v>1000</v>
      </c>
      <c r="C69" s="1" t="s">
        <v>67</v>
      </c>
      <c r="D69" s="17" t="s">
        <v>16</v>
      </c>
      <c r="E69" s="1" t="s">
        <v>68</v>
      </c>
      <c r="F69" s="86" t="s">
        <v>53</v>
      </c>
      <c r="G69" s="32" t="s">
        <v>41</v>
      </c>
      <c r="H69" s="33">
        <f>H68-B69</f>
        <v>-1000</v>
      </c>
      <c r="I69" s="44">
        <f t="shared" si="2"/>
        <v>2.380952380952381</v>
      </c>
      <c r="K69" t="s">
        <v>37</v>
      </c>
      <c r="L69">
        <v>1</v>
      </c>
      <c r="M69" s="2">
        <v>420</v>
      </c>
    </row>
    <row r="70" spans="2:13" ht="12.75">
      <c r="B70" s="305">
        <v>1600</v>
      </c>
      <c r="C70" s="1" t="s">
        <v>67</v>
      </c>
      <c r="D70" s="17" t="s">
        <v>16</v>
      </c>
      <c r="E70" s="1" t="s">
        <v>68</v>
      </c>
      <c r="F70" s="86" t="s">
        <v>53</v>
      </c>
      <c r="G70" s="32" t="s">
        <v>43</v>
      </c>
      <c r="H70" s="33">
        <f>H69-B70</f>
        <v>-2600</v>
      </c>
      <c r="I70" s="44">
        <f t="shared" si="2"/>
        <v>3.8095238095238093</v>
      </c>
      <c r="K70" t="s">
        <v>37</v>
      </c>
      <c r="L70">
        <v>1</v>
      </c>
      <c r="M70" s="2">
        <v>420</v>
      </c>
    </row>
    <row r="71" spans="1:13" s="85" customFormat="1" ht="12.75">
      <c r="A71" s="16"/>
      <c r="B71" s="304">
        <f>SUM(B69:B70)</f>
        <v>2600</v>
      </c>
      <c r="C71" s="83"/>
      <c r="D71" s="16"/>
      <c r="E71" s="16" t="s">
        <v>68</v>
      </c>
      <c r="F71" s="96"/>
      <c r="G71" s="23"/>
      <c r="H71" s="83">
        <v>0</v>
      </c>
      <c r="I71" s="84">
        <f t="shared" si="2"/>
        <v>6.190476190476191</v>
      </c>
      <c r="M71" s="2">
        <v>420</v>
      </c>
    </row>
    <row r="72" spans="2:13" ht="12.75">
      <c r="B72" s="305"/>
      <c r="C72" s="6"/>
      <c r="H72" s="33">
        <f>H71-B72</f>
        <v>0</v>
      </c>
      <c r="I72" s="44">
        <f t="shared" si="2"/>
        <v>0</v>
      </c>
      <c r="M72" s="2">
        <v>420</v>
      </c>
    </row>
    <row r="73" spans="2:13" ht="12.75">
      <c r="B73" s="305"/>
      <c r="C73" s="6"/>
      <c r="H73" s="33">
        <f>H72-B73</f>
        <v>0</v>
      </c>
      <c r="I73" s="44">
        <f t="shared" si="2"/>
        <v>0</v>
      </c>
      <c r="M73" s="2">
        <v>420</v>
      </c>
    </row>
    <row r="74" spans="2:13" ht="12.75">
      <c r="B74" s="305"/>
      <c r="C74" s="6"/>
      <c r="H74" s="33">
        <f>H73-B74</f>
        <v>0</v>
      </c>
      <c r="I74" s="44">
        <f t="shared" si="2"/>
        <v>0</v>
      </c>
      <c r="M74" s="2">
        <v>420</v>
      </c>
    </row>
    <row r="75" spans="2:13" ht="12.75">
      <c r="B75" s="305"/>
      <c r="C75" s="6"/>
      <c r="H75" s="33">
        <f>H74-B75</f>
        <v>0</v>
      </c>
      <c r="I75" s="44">
        <f t="shared" si="2"/>
        <v>0</v>
      </c>
      <c r="M75" s="2">
        <v>420</v>
      </c>
    </row>
    <row r="76" spans="1:13" s="85" customFormat="1" ht="12.75">
      <c r="A76" s="16"/>
      <c r="B76" s="342">
        <f>+B88+B95+B100+B106+B111+B80</f>
        <v>32100</v>
      </c>
      <c r="C76" s="79" t="s">
        <v>69</v>
      </c>
      <c r="D76" s="80" t="s">
        <v>70</v>
      </c>
      <c r="E76" s="79" t="s">
        <v>71</v>
      </c>
      <c r="F76" s="81" t="s">
        <v>72</v>
      </c>
      <c r="G76" s="82" t="s">
        <v>73</v>
      </c>
      <c r="H76" s="83">
        <f>H75-B76</f>
        <v>-32100</v>
      </c>
      <c r="I76" s="84">
        <f t="shared" si="2"/>
        <v>76.42857142857143</v>
      </c>
      <c r="J76" s="84"/>
      <c r="K76" s="84"/>
      <c r="M76" s="2">
        <v>420</v>
      </c>
    </row>
    <row r="77" spans="2:13" ht="12.75">
      <c r="B77" s="343"/>
      <c r="C77" s="6"/>
      <c r="H77" s="33">
        <v>0</v>
      </c>
      <c r="I77" s="44">
        <f t="shared" si="2"/>
        <v>0</v>
      </c>
      <c r="M77" s="2">
        <v>420</v>
      </c>
    </row>
    <row r="78" spans="2:13" ht="12.75">
      <c r="B78" s="343">
        <v>2500</v>
      </c>
      <c r="C78" s="1" t="s">
        <v>35</v>
      </c>
      <c r="D78" s="1" t="s">
        <v>16</v>
      </c>
      <c r="E78" s="1" t="s">
        <v>74</v>
      </c>
      <c r="F78" s="86" t="s">
        <v>75</v>
      </c>
      <c r="G78" s="32" t="s">
        <v>41</v>
      </c>
      <c r="H78" s="33">
        <f>H77-B78</f>
        <v>-2500</v>
      </c>
      <c r="I78" s="44">
        <f t="shared" si="2"/>
        <v>5.9523809523809526</v>
      </c>
      <c r="K78" t="s">
        <v>0</v>
      </c>
      <c r="L78">
        <v>2</v>
      </c>
      <c r="M78" s="2">
        <v>420</v>
      </c>
    </row>
    <row r="79" spans="2:13" ht="12.75">
      <c r="B79" s="343">
        <v>2500</v>
      </c>
      <c r="C79" s="1" t="s">
        <v>35</v>
      </c>
      <c r="D79" s="1" t="s">
        <v>16</v>
      </c>
      <c r="E79" s="1" t="s">
        <v>74</v>
      </c>
      <c r="F79" s="86" t="s">
        <v>1163</v>
      </c>
      <c r="G79" s="32" t="s">
        <v>45</v>
      </c>
      <c r="H79" s="33">
        <f>H78-B79</f>
        <v>-5000</v>
      </c>
      <c r="I79" s="44">
        <f t="shared" si="2"/>
        <v>5.9523809523809526</v>
      </c>
      <c r="K79" t="s">
        <v>0</v>
      </c>
      <c r="L79">
        <v>2</v>
      </c>
      <c r="M79" s="2">
        <v>420</v>
      </c>
    </row>
    <row r="80" spans="1:13" s="85" customFormat="1" ht="12.75">
      <c r="A80" s="16"/>
      <c r="B80" s="342">
        <f>SUM(B78:B79)</f>
        <v>5000</v>
      </c>
      <c r="C80" s="83" t="s">
        <v>35</v>
      </c>
      <c r="D80" s="16"/>
      <c r="E80" s="16"/>
      <c r="F80" s="96"/>
      <c r="G80" s="23"/>
      <c r="H80" s="83">
        <v>0</v>
      </c>
      <c r="I80" s="84">
        <f t="shared" si="2"/>
        <v>11.904761904761905</v>
      </c>
      <c r="M80" s="2">
        <v>420</v>
      </c>
    </row>
    <row r="81" spans="1:13" ht="12.75">
      <c r="A81" s="17"/>
      <c r="B81" s="343"/>
      <c r="C81" s="6"/>
      <c r="H81" s="33">
        <f aca="true" t="shared" si="6" ref="H81:H87">H80-B81</f>
        <v>0</v>
      </c>
      <c r="I81" s="44">
        <f t="shared" si="2"/>
        <v>0</v>
      </c>
      <c r="M81" s="2">
        <v>420</v>
      </c>
    </row>
    <row r="82" spans="2:13" ht="12.75">
      <c r="B82" s="343"/>
      <c r="C82" s="6"/>
      <c r="H82" s="33">
        <f t="shared" si="6"/>
        <v>0</v>
      </c>
      <c r="I82" s="44">
        <f t="shared" si="2"/>
        <v>0</v>
      </c>
      <c r="M82" s="2">
        <v>420</v>
      </c>
    </row>
    <row r="83" spans="2:13" ht="12.75">
      <c r="B83" s="343">
        <v>5000</v>
      </c>
      <c r="C83" s="37" t="s">
        <v>76</v>
      </c>
      <c r="D83" s="17" t="s">
        <v>16</v>
      </c>
      <c r="E83" s="37" t="s">
        <v>47</v>
      </c>
      <c r="F83" s="86" t="s">
        <v>77</v>
      </c>
      <c r="G83" s="35" t="s">
        <v>43</v>
      </c>
      <c r="H83" s="33">
        <f t="shared" si="6"/>
        <v>-5000</v>
      </c>
      <c r="I83" s="44">
        <f t="shared" si="2"/>
        <v>11.904761904761905</v>
      </c>
      <c r="K83" t="s">
        <v>74</v>
      </c>
      <c r="L83">
        <v>2</v>
      </c>
      <c r="M83" s="2">
        <v>420</v>
      </c>
    </row>
    <row r="84" spans="2:13" ht="12.75">
      <c r="B84" s="343">
        <v>1000</v>
      </c>
      <c r="C84" s="17" t="s">
        <v>78</v>
      </c>
      <c r="D84" s="17" t="s">
        <v>16</v>
      </c>
      <c r="E84" s="17" t="s">
        <v>47</v>
      </c>
      <c r="F84" s="86" t="s">
        <v>79</v>
      </c>
      <c r="G84" s="34" t="s">
        <v>43</v>
      </c>
      <c r="H84" s="33">
        <f t="shared" si="6"/>
        <v>-6000</v>
      </c>
      <c r="I84" s="44">
        <f t="shared" si="2"/>
        <v>2.380952380952381</v>
      </c>
      <c r="J84" s="20"/>
      <c r="K84" t="s">
        <v>74</v>
      </c>
      <c r="L84">
        <v>2</v>
      </c>
      <c r="M84" s="2">
        <v>420</v>
      </c>
    </row>
    <row r="85" spans="1:13" ht="12.75">
      <c r="A85" s="17"/>
      <c r="B85" s="343">
        <v>1000</v>
      </c>
      <c r="C85" s="17" t="s">
        <v>80</v>
      </c>
      <c r="D85" s="17" t="s">
        <v>16</v>
      </c>
      <c r="E85" s="1" t="s">
        <v>47</v>
      </c>
      <c r="F85" s="86" t="s">
        <v>79</v>
      </c>
      <c r="G85" s="32" t="s">
        <v>43</v>
      </c>
      <c r="H85" s="33">
        <f t="shared" si="6"/>
        <v>-7000</v>
      </c>
      <c r="I85" s="44">
        <f t="shared" si="2"/>
        <v>2.380952380952381</v>
      </c>
      <c r="K85" t="s">
        <v>74</v>
      </c>
      <c r="L85">
        <v>2</v>
      </c>
      <c r="M85" s="2">
        <v>420</v>
      </c>
    </row>
    <row r="86" spans="2:13" ht="12.75">
      <c r="B86" s="343">
        <v>2000</v>
      </c>
      <c r="C86" s="1" t="s">
        <v>81</v>
      </c>
      <c r="D86" s="17" t="s">
        <v>16</v>
      </c>
      <c r="E86" s="1" t="s">
        <v>47</v>
      </c>
      <c r="F86" s="86" t="s">
        <v>79</v>
      </c>
      <c r="G86" s="32" t="s">
        <v>82</v>
      </c>
      <c r="H86" s="33">
        <f t="shared" si="6"/>
        <v>-9000</v>
      </c>
      <c r="I86" s="44">
        <f t="shared" si="2"/>
        <v>4.761904761904762</v>
      </c>
      <c r="K86" t="s">
        <v>74</v>
      </c>
      <c r="L86">
        <v>2</v>
      </c>
      <c r="M86" s="2">
        <v>420</v>
      </c>
    </row>
    <row r="87" spans="2:13" ht="12.75">
      <c r="B87" s="343">
        <v>3000</v>
      </c>
      <c r="C87" s="1" t="s">
        <v>83</v>
      </c>
      <c r="D87" s="17" t="s">
        <v>16</v>
      </c>
      <c r="E87" s="1" t="s">
        <v>47</v>
      </c>
      <c r="F87" s="86" t="s">
        <v>84</v>
      </c>
      <c r="G87" s="32" t="s">
        <v>82</v>
      </c>
      <c r="H87" s="33">
        <f t="shared" si="6"/>
        <v>-12000</v>
      </c>
      <c r="I87" s="44">
        <f t="shared" si="2"/>
        <v>7.142857142857143</v>
      </c>
      <c r="K87" t="s">
        <v>74</v>
      </c>
      <c r="L87">
        <v>2</v>
      </c>
      <c r="M87" s="2">
        <v>420</v>
      </c>
    </row>
    <row r="88" spans="1:13" s="85" customFormat="1" ht="12.75">
      <c r="A88" s="16"/>
      <c r="B88" s="342">
        <f>SUM(B83:B87)</f>
        <v>12000</v>
      </c>
      <c r="C88" s="83" t="s">
        <v>60</v>
      </c>
      <c r="D88" s="16"/>
      <c r="E88" s="16"/>
      <c r="F88" s="96"/>
      <c r="G88" s="23"/>
      <c r="H88" s="83">
        <v>0</v>
      </c>
      <c r="I88" s="84">
        <f t="shared" si="2"/>
        <v>28.571428571428573</v>
      </c>
      <c r="M88" s="2">
        <v>420</v>
      </c>
    </row>
    <row r="89" spans="1:13" ht="12.75">
      <c r="A89" s="17"/>
      <c r="B89" s="343"/>
      <c r="C89" s="6"/>
      <c r="H89" s="33">
        <f aca="true" t="shared" si="7" ref="H89:H94">H88-B89</f>
        <v>0</v>
      </c>
      <c r="I89" s="44">
        <f aca="true" t="shared" si="8" ref="I89:I152">+B89/M89</f>
        <v>0</v>
      </c>
      <c r="M89" s="2">
        <v>420</v>
      </c>
    </row>
    <row r="90" spans="1:13" ht="12.75">
      <c r="A90" s="17"/>
      <c r="B90" s="343"/>
      <c r="C90" s="6"/>
      <c r="H90" s="33">
        <f t="shared" si="7"/>
        <v>0</v>
      </c>
      <c r="I90" s="44">
        <f t="shared" si="8"/>
        <v>0</v>
      </c>
      <c r="M90" s="2">
        <v>420</v>
      </c>
    </row>
    <row r="91" spans="1:13" ht="12.75">
      <c r="A91" s="17"/>
      <c r="B91" s="343">
        <v>1200</v>
      </c>
      <c r="C91" s="1" t="s">
        <v>61</v>
      </c>
      <c r="D91" s="17" t="s">
        <v>16</v>
      </c>
      <c r="E91" s="1" t="s">
        <v>62</v>
      </c>
      <c r="F91" s="86" t="s">
        <v>79</v>
      </c>
      <c r="G91" s="35" t="s">
        <v>41</v>
      </c>
      <c r="H91" s="33">
        <f t="shared" si="7"/>
        <v>-1200</v>
      </c>
      <c r="I91" s="44">
        <f t="shared" si="8"/>
        <v>2.857142857142857</v>
      </c>
      <c r="K91" t="s">
        <v>74</v>
      </c>
      <c r="L91">
        <v>2</v>
      </c>
      <c r="M91" s="2">
        <v>420</v>
      </c>
    </row>
    <row r="92" spans="1:13" ht="12.75">
      <c r="A92" s="17"/>
      <c r="B92" s="343">
        <v>300</v>
      </c>
      <c r="C92" s="17" t="s">
        <v>61</v>
      </c>
      <c r="D92" s="17" t="s">
        <v>16</v>
      </c>
      <c r="E92" s="17" t="s">
        <v>62</v>
      </c>
      <c r="F92" s="86" t="s">
        <v>79</v>
      </c>
      <c r="G92" s="34" t="s">
        <v>43</v>
      </c>
      <c r="H92" s="33">
        <f t="shared" si="7"/>
        <v>-1500</v>
      </c>
      <c r="I92" s="44">
        <f t="shared" si="8"/>
        <v>0.7142857142857143</v>
      </c>
      <c r="K92" t="s">
        <v>74</v>
      </c>
      <c r="L92">
        <v>2</v>
      </c>
      <c r="M92" s="2">
        <v>420</v>
      </c>
    </row>
    <row r="93" spans="1:13" ht="12.75">
      <c r="A93" s="17"/>
      <c r="B93" s="343">
        <v>1000</v>
      </c>
      <c r="C93" s="1" t="s">
        <v>61</v>
      </c>
      <c r="D93" s="17" t="s">
        <v>16</v>
      </c>
      <c r="E93" s="1" t="s">
        <v>62</v>
      </c>
      <c r="F93" s="86" t="s">
        <v>79</v>
      </c>
      <c r="G93" s="32" t="s">
        <v>45</v>
      </c>
      <c r="H93" s="33">
        <f t="shared" si="7"/>
        <v>-2500</v>
      </c>
      <c r="I93" s="44">
        <f t="shared" si="8"/>
        <v>2.380952380952381</v>
      </c>
      <c r="K93" t="s">
        <v>74</v>
      </c>
      <c r="L93">
        <v>2</v>
      </c>
      <c r="M93" s="2">
        <v>420</v>
      </c>
    </row>
    <row r="94" spans="1:13" ht="12.75">
      <c r="A94" s="17"/>
      <c r="B94" s="343">
        <v>300</v>
      </c>
      <c r="C94" s="1" t="s">
        <v>61</v>
      </c>
      <c r="D94" s="17" t="s">
        <v>16</v>
      </c>
      <c r="E94" s="1" t="s">
        <v>62</v>
      </c>
      <c r="F94" s="86" t="s">
        <v>79</v>
      </c>
      <c r="G94" s="32" t="s">
        <v>82</v>
      </c>
      <c r="H94" s="33">
        <f t="shared" si="7"/>
        <v>-2800</v>
      </c>
      <c r="I94" s="44">
        <f t="shared" si="8"/>
        <v>0.7142857142857143</v>
      </c>
      <c r="K94" t="s">
        <v>74</v>
      </c>
      <c r="L94">
        <v>2</v>
      </c>
      <c r="M94" s="2">
        <v>420</v>
      </c>
    </row>
    <row r="95" spans="1:13" s="85" customFormat="1" ht="12.75">
      <c r="A95" s="16"/>
      <c r="B95" s="342">
        <f>SUM(B91:B94)</f>
        <v>2800</v>
      </c>
      <c r="C95" s="83"/>
      <c r="D95" s="16"/>
      <c r="E95" s="16" t="s">
        <v>62</v>
      </c>
      <c r="F95" s="96"/>
      <c r="G95" s="23"/>
      <c r="H95" s="83">
        <v>0</v>
      </c>
      <c r="I95" s="84">
        <f t="shared" si="8"/>
        <v>6.666666666666667</v>
      </c>
      <c r="M95" s="2">
        <v>420</v>
      </c>
    </row>
    <row r="96" spans="1:13" ht="12.75">
      <c r="A96" s="17"/>
      <c r="B96" s="343"/>
      <c r="C96" s="6"/>
      <c r="H96" s="33">
        <f>H95-B96</f>
        <v>0</v>
      </c>
      <c r="I96" s="44">
        <f t="shared" si="8"/>
        <v>0</v>
      </c>
      <c r="M96" s="2">
        <v>420</v>
      </c>
    </row>
    <row r="97" spans="1:13" ht="12.75">
      <c r="A97" s="17"/>
      <c r="B97" s="343"/>
      <c r="C97" s="6"/>
      <c r="H97" s="33">
        <f>H96-B97</f>
        <v>0</v>
      </c>
      <c r="I97" s="44">
        <f t="shared" si="8"/>
        <v>0</v>
      </c>
      <c r="M97" s="2">
        <v>420</v>
      </c>
    </row>
    <row r="98" spans="1:13" ht="12.75">
      <c r="A98" s="17"/>
      <c r="B98" s="343">
        <v>3000</v>
      </c>
      <c r="C98" s="17" t="s">
        <v>63</v>
      </c>
      <c r="D98" s="17" t="s">
        <v>16</v>
      </c>
      <c r="E98" s="39" t="s">
        <v>47</v>
      </c>
      <c r="F98" s="86" t="s">
        <v>85</v>
      </c>
      <c r="G98" s="40" t="s">
        <v>43</v>
      </c>
      <c r="H98" s="33">
        <f>H97-B98</f>
        <v>-3000</v>
      </c>
      <c r="I98" s="44">
        <f t="shared" si="8"/>
        <v>7.142857142857143</v>
      </c>
      <c r="K98" t="s">
        <v>74</v>
      </c>
      <c r="L98">
        <v>2</v>
      </c>
      <c r="M98" s="2">
        <v>420</v>
      </c>
    </row>
    <row r="99" spans="1:13" ht="12.75">
      <c r="A99" s="17"/>
      <c r="B99" s="343">
        <v>3000</v>
      </c>
      <c r="C99" s="42" t="s">
        <v>63</v>
      </c>
      <c r="D99" s="17" t="s">
        <v>16</v>
      </c>
      <c r="E99" s="42" t="s">
        <v>47</v>
      </c>
      <c r="F99" s="86" t="s">
        <v>85</v>
      </c>
      <c r="G99" s="32" t="s">
        <v>45</v>
      </c>
      <c r="H99" s="33">
        <f>H98-B99</f>
        <v>-6000</v>
      </c>
      <c r="I99" s="44">
        <f t="shared" si="8"/>
        <v>7.142857142857143</v>
      </c>
      <c r="J99" s="41"/>
      <c r="K99" t="s">
        <v>74</v>
      </c>
      <c r="L99">
        <v>2</v>
      </c>
      <c r="M99" s="2">
        <v>420</v>
      </c>
    </row>
    <row r="100" spans="1:13" s="85" customFormat="1" ht="12.75">
      <c r="A100" s="16"/>
      <c r="B100" s="342">
        <f>SUM(B98:B99)</f>
        <v>6000</v>
      </c>
      <c r="C100" s="16" t="s">
        <v>63</v>
      </c>
      <c r="D100" s="16"/>
      <c r="E100" s="16"/>
      <c r="F100" s="96"/>
      <c r="G100" s="23"/>
      <c r="H100" s="83">
        <v>0</v>
      </c>
      <c r="I100" s="84">
        <f t="shared" si="8"/>
        <v>14.285714285714286</v>
      </c>
      <c r="M100" s="2">
        <v>420</v>
      </c>
    </row>
    <row r="101" spans="1:13" ht="12.75">
      <c r="A101" s="17"/>
      <c r="B101" s="343"/>
      <c r="H101" s="33">
        <f>H100-B101</f>
        <v>0</v>
      </c>
      <c r="I101" s="44">
        <f t="shared" si="8"/>
        <v>0</v>
      </c>
      <c r="M101" s="2">
        <v>420</v>
      </c>
    </row>
    <row r="102" spans="1:13" ht="12.75">
      <c r="A102" s="17"/>
      <c r="B102" s="344"/>
      <c r="H102" s="33">
        <f>H101-B102</f>
        <v>0</v>
      </c>
      <c r="I102" s="44">
        <f t="shared" si="8"/>
        <v>0</v>
      </c>
      <c r="M102" s="2">
        <v>420</v>
      </c>
    </row>
    <row r="103" spans="1:13" ht="12.75">
      <c r="A103" s="17"/>
      <c r="B103" s="343">
        <v>1000</v>
      </c>
      <c r="C103" s="1" t="s">
        <v>66</v>
      </c>
      <c r="D103" s="17" t="s">
        <v>16</v>
      </c>
      <c r="E103" s="1" t="s">
        <v>47</v>
      </c>
      <c r="F103" s="86" t="s">
        <v>79</v>
      </c>
      <c r="G103" s="32" t="s">
        <v>43</v>
      </c>
      <c r="H103" s="33">
        <f>H102-B103</f>
        <v>-1000</v>
      </c>
      <c r="I103" s="44">
        <f t="shared" si="8"/>
        <v>2.380952380952381</v>
      </c>
      <c r="K103" t="s">
        <v>74</v>
      </c>
      <c r="L103">
        <v>2</v>
      </c>
      <c r="M103" s="2">
        <v>420</v>
      </c>
    </row>
    <row r="104" spans="1:13" ht="12.75">
      <c r="A104" s="17"/>
      <c r="B104" s="343">
        <v>1000</v>
      </c>
      <c r="C104" s="1" t="s">
        <v>66</v>
      </c>
      <c r="D104" s="17" t="s">
        <v>16</v>
      </c>
      <c r="E104" s="1" t="s">
        <v>47</v>
      </c>
      <c r="F104" s="86" t="s">
        <v>79</v>
      </c>
      <c r="G104" s="32" t="s">
        <v>45</v>
      </c>
      <c r="H104" s="33">
        <f>H103-B104</f>
        <v>-2000</v>
      </c>
      <c r="I104" s="44">
        <f t="shared" si="8"/>
        <v>2.380952380952381</v>
      </c>
      <c r="K104" t="s">
        <v>74</v>
      </c>
      <c r="L104">
        <v>2</v>
      </c>
      <c r="M104" s="2">
        <v>420</v>
      </c>
    </row>
    <row r="105" spans="1:13" ht="12.75">
      <c r="A105" s="17"/>
      <c r="B105" s="276">
        <v>1000</v>
      </c>
      <c r="C105" s="1" t="s">
        <v>66</v>
      </c>
      <c r="D105" s="17" t="s">
        <v>16</v>
      </c>
      <c r="E105" s="1" t="s">
        <v>47</v>
      </c>
      <c r="F105" s="86" t="s">
        <v>79</v>
      </c>
      <c r="G105" s="32" t="s">
        <v>82</v>
      </c>
      <c r="H105" s="33">
        <f>H104-B105</f>
        <v>-3000</v>
      </c>
      <c r="I105" s="44">
        <f t="shared" si="8"/>
        <v>2.380952380952381</v>
      </c>
      <c r="K105" t="s">
        <v>74</v>
      </c>
      <c r="L105">
        <v>2</v>
      </c>
      <c r="M105" s="2">
        <v>420</v>
      </c>
    </row>
    <row r="106" spans="1:13" s="85" customFormat="1" ht="12.75">
      <c r="A106" s="16"/>
      <c r="B106" s="342">
        <f>SUM(B103:B105)</f>
        <v>3000</v>
      </c>
      <c r="C106" s="16" t="s">
        <v>66</v>
      </c>
      <c r="D106" s="83"/>
      <c r="E106" s="16"/>
      <c r="F106" s="96"/>
      <c r="G106" s="23"/>
      <c r="H106" s="83">
        <v>0</v>
      </c>
      <c r="I106" s="84">
        <f t="shared" si="8"/>
        <v>7.142857142857143</v>
      </c>
      <c r="M106" s="2">
        <v>420</v>
      </c>
    </row>
    <row r="107" spans="1:13" ht="12.75">
      <c r="A107" s="17"/>
      <c r="B107" s="343"/>
      <c r="D107" s="6"/>
      <c r="H107" s="33">
        <f>H106-B107</f>
        <v>0</v>
      </c>
      <c r="I107" s="44">
        <f t="shared" si="8"/>
        <v>0</v>
      </c>
      <c r="M107" s="2">
        <v>420</v>
      </c>
    </row>
    <row r="108" spans="1:13" ht="12.75">
      <c r="A108" s="17"/>
      <c r="B108" s="343"/>
      <c r="D108" s="6"/>
      <c r="H108" s="33">
        <f>H107-B108</f>
        <v>0</v>
      </c>
      <c r="I108" s="44">
        <f t="shared" si="8"/>
        <v>0</v>
      </c>
      <c r="M108" s="2">
        <v>420</v>
      </c>
    </row>
    <row r="109" spans="1:13" s="20" customFormat="1" ht="12.75">
      <c r="A109" s="17"/>
      <c r="B109" s="343">
        <v>2700</v>
      </c>
      <c r="C109" s="17" t="s">
        <v>86</v>
      </c>
      <c r="D109" s="17" t="s">
        <v>16</v>
      </c>
      <c r="E109" s="17" t="s">
        <v>68</v>
      </c>
      <c r="F109" s="88" t="s">
        <v>79</v>
      </c>
      <c r="G109" s="34" t="s">
        <v>43</v>
      </c>
      <c r="H109" s="33">
        <f>H108-B109</f>
        <v>-2700</v>
      </c>
      <c r="I109" s="44">
        <f t="shared" si="8"/>
        <v>6.428571428571429</v>
      </c>
      <c r="K109" s="20" t="s">
        <v>74</v>
      </c>
      <c r="L109" s="20">
        <v>2</v>
      </c>
      <c r="M109" s="2">
        <v>420</v>
      </c>
    </row>
    <row r="110" spans="1:13" ht="12.75">
      <c r="A110" s="17"/>
      <c r="B110" s="343">
        <v>600</v>
      </c>
      <c r="C110" s="1" t="s">
        <v>86</v>
      </c>
      <c r="D110" s="17" t="s">
        <v>16</v>
      </c>
      <c r="E110" s="1" t="s">
        <v>68</v>
      </c>
      <c r="F110" s="86" t="s">
        <v>79</v>
      </c>
      <c r="G110" s="32" t="s">
        <v>45</v>
      </c>
      <c r="H110" s="33">
        <f>H109-B110</f>
        <v>-3300</v>
      </c>
      <c r="I110" s="44">
        <f t="shared" si="8"/>
        <v>1.4285714285714286</v>
      </c>
      <c r="K110" t="s">
        <v>74</v>
      </c>
      <c r="L110">
        <v>2</v>
      </c>
      <c r="M110" s="2">
        <v>420</v>
      </c>
    </row>
    <row r="111" spans="1:13" s="85" customFormat="1" ht="12.75">
      <c r="A111" s="16"/>
      <c r="B111" s="342">
        <f>SUM(B109:B110)</f>
        <v>3300</v>
      </c>
      <c r="C111" s="16"/>
      <c r="D111" s="83"/>
      <c r="E111" s="16" t="s">
        <v>68</v>
      </c>
      <c r="F111" s="96"/>
      <c r="G111" s="23"/>
      <c r="H111" s="83">
        <v>0</v>
      </c>
      <c r="I111" s="84">
        <f t="shared" si="8"/>
        <v>7.857142857142857</v>
      </c>
      <c r="M111" s="2">
        <v>420</v>
      </c>
    </row>
    <row r="112" spans="1:13" ht="12.75">
      <c r="A112" s="17"/>
      <c r="B112" s="305"/>
      <c r="D112" s="6"/>
      <c r="H112" s="33">
        <f>H111-B112</f>
        <v>0</v>
      </c>
      <c r="I112" s="44">
        <f t="shared" si="8"/>
        <v>0</v>
      </c>
      <c r="M112" s="2">
        <v>420</v>
      </c>
    </row>
    <row r="113" spans="1:13" ht="12.75">
      <c r="A113" s="17"/>
      <c r="B113" s="305"/>
      <c r="D113" s="6"/>
      <c r="H113" s="33">
        <f>H112-B113</f>
        <v>0</v>
      </c>
      <c r="I113" s="44">
        <f t="shared" si="8"/>
        <v>0</v>
      </c>
      <c r="M113" s="2">
        <v>420</v>
      </c>
    </row>
    <row r="114" spans="1:13" ht="12.75">
      <c r="A114" s="17"/>
      <c r="B114" s="305"/>
      <c r="D114" s="6"/>
      <c r="H114" s="33">
        <f>H113-B114</f>
        <v>0</v>
      </c>
      <c r="I114" s="44">
        <f t="shared" si="8"/>
        <v>0</v>
      </c>
      <c r="M114" s="2">
        <v>420</v>
      </c>
    </row>
    <row r="115" spans="1:13" ht="12.75">
      <c r="A115" s="17"/>
      <c r="B115" s="305"/>
      <c r="D115" s="6"/>
      <c r="H115" s="33">
        <f>H114-B115</f>
        <v>0</v>
      </c>
      <c r="I115" s="44">
        <f t="shared" si="8"/>
        <v>0</v>
      </c>
      <c r="M115" s="2">
        <v>420</v>
      </c>
    </row>
    <row r="116" spans="1:13" s="85" customFormat="1" ht="12.75">
      <c r="A116" s="16"/>
      <c r="B116" s="304">
        <f>+B120+B127+B132+B137+B142</f>
        <v>23400</v>
      </c>
      <c r="C116" s="79" t="s">
        <v>87</v>
      </c>
      <c r="D116" s="80" t="s">
        <v>88</v>
      </c>
      <c r="E116" s="79" t="s">
        <v>89</v>
      </c>
      <c r="F116" s="81" t="s">
        <v>90</v>
      </c>
      <c r="G116" s="82" t="s">
        <v>91</v>
      </c>
      <c r="H116" s="83"/>
      <c r="I116" s="84">
        <f t="shared" si="8"/>
        <v>55.714285714285715</v>
      </c>
      <c r="J116" s="84"/>
      <c r="K116" s="84"/>
      <c r="M116" s="2">
        <v>420</v>
      </c>
    </row>
    <row r="117" spans="1:13" ht="12.75">
      <c r="A117" s="17"/>
      <c r="B117" s="305"/>
      <c r="D117" s="6"/>
      <c r="H117" s="33">
        <v>0</v>
      </c>
      <c r="I117" s="44">
        <f t="shared" si="8"/>
        <v>0</v>
      </c>
      <c r="M117" s="2">
        <v>420</v>
      </c>
    </row>
    <row r="118" spans="1:13" ht="12.75">
      <c r="A118" s="17"/>
      <c r="B118" s="305">
        <v>2000</v>
      </c>
      <c r="C118" s="1" t="s">
        <v>35</v>
      </c>
      <c r="D118" s="17" t="s">
        <v>36</v>
      </c>
      <c r="E118" s="1" t="s">
        <v>92</v>
      </c>
      <c r="F118" s="86" t="s">
        <v>93</v>
      </c>
      <c r="G118" s="32" t="s">
        <v>39</v>
      </c>
      <c r="H118" s="33">
        <f>H117-B118</f>
        <v>-2000</v>
      </c>
      <c r="I118" s="44">
        <f t="shared" si="8"/>
        <v>4.761904761904762</v>
      </c>
      <c r="K118" t="s">
        <v>0</v>
      </c>
      <c r="L118">
        <v>3</v>
      </c>
      <c r="M118" s="2">
        <v>420</v>
      </c>
    </row>
    <row r="119" spans="1:13" s="20" customFormat="1" ht="12.75">
      <c r="A119" s="17"/>
      <c r="B119" s="305">
        <v>2500</v>
      </c>
      <c r="C119" s="1" t="s">
        <v>35</v>
      </c>
      <c r="D119" s="1" t="s">
        <v>36</v>
      </c>
      <c r="E119" s="1" t="s">
        <v>94</v>
      </c>
      <c r="F119" s="86" t="s">
        <v>95</v>
      </c>
      <c r="G119" s="32" t="s">
        <v>41</v>
      </c>
      <c r="H119" s="33">
        <f>H118-B119</f>
        <v>-4500</v>
      </c>
      <c r="I119" s="44">
        <f t="shared" si="8"/>
        <v>5.9523809523809526</v>
      </c>
      <c r="J119"/>
      <c r="K119" t="s">
        <v>0</v>
      </c>
      <c r="L119">
        <v>3</v>
      </c>
      <c r="M119" s="2">
        <v>420</v>
      </c>
    </row>
    <row r="120" spans="1:13" s="85" customFormat="1" ht="12.75">
      <c r="A120" s="16"/>
      <c r="B120" s="304">
        <f>SUM(B118:B119)</f>
        <v>4500</v>
      </c>
      <c r="C120" s="16" t="s">
        <v>35</v>
      </c>
      <c r="D120" s="16"/>
      <c r="E120" s="16"/>
      <c r="F120" s="96"/>
      <c r="G120" s="23"/>
      <c r="H120" s="83">
        <v>0</v>
      </c>
      <c r="I120" s="84">
        <f t="shared" si="8"/>
        <v>10.714285714285714</v>
      </c>
      <c r="M120" s="2">
        <v>420</v>
      </c>
    </row>
    <row r="121" spans="1:13" ht="12.75">
      <c r="A121" s="17"/>
      <c r="B121" s="305"/>
      <c r="D121" s="17"/>
      <c r="H121" s="33">
        <f aca="true" t="shared" si="9" ref="H121:H126">H120-B121</f>
        <v>0</v>
      </c>
      <c r="I121" s="44">
        <f t="shared" si="8"/>
        <v>0</v>
      </c>
      <c r="M121" s="2">
        <v>420</v>
      </c>
    </row>
    <row r="122" spans="1:13" s="20" customFormat="1" ht="12.75">
      <c r="A122" s="17"/>
      <c r="B122" s="276"/>
      <c r="C122" s="17"/>
      <c r="D122" s="17"/>
      <c r="E122" s="17"/>
      <c r="F122" s="88"/>
      <c r="G122" s="34"/>
      <c r="H122" s="33">
        <f t="shared" si="9"/>
        <v>0</v>
      </c>
      <c r="I122" s="44">
        <f t="shared" si="8"/>
        <v>0</v>
      </c>
      <c r="M122" s="2">
        <v>420</v>
      </c>
    </row>
    <row r="123" spans="1:13" ht="12.75">
      <c r="A123" s="17"/>
      <c r="B123" s="276">
        <v>3500</v>
      </c>
      <c r="C123" s="1" t="s">
        <v>99</v>
      </c>
      <c r="D123" s="17" t="s">
        <v>16</v>
      </c>
      <c r="E123" s="1" t="s">
        <v>100</v>
      </c>
      <c r="F123" s="86" t="s">
        <v>101</v>
      </c>
      <c r="G123" s="35" t="s">
        <v>41</v>
      </c>
      <c r="H123" s="33">
        <f t="shared" si="9"/>
        <v>-3500</v>
      </c>
      <c r="I123" s="44">
        <f t="shared" si="8"/>
        <v>8.333333333333334</v>
      </c>
      <c r="J123" s="20"/>
      <c r="K123" t="s">
        <v>94</v>
      </c>
      <c r="L123">
        <v>3</v>
      </c>
      <c r="M123" s="2">
        <v>420</v>
      </c>
    </row>
    <row r="124" spans="1:13" ht="12.75">
      <c r="A124" s="17"/>
      <c r="B124" s="305">
        <v>1500</v>
      </c>
      <c r="C124" s="17" t="s">
        <v>102</v>
      </c>
      <c r="D124" s="17" t="s">
        <v>16</v>
      </c>
      <c r="E124" s="1" t="s">
        <v>100</v>
      </c>
      <c r="F124" s="86" t="s">
        <v>103</v>
      </c>
      <c r="G124" s="32" t="s">
        <v>43</v>
      </c>
      <c r="H124" s="33">
        <f t="shared" si="9"/>
        <v>-5000</v>
      </c>
      <c r="I124" s="44">
        <f t="shared" si="8"/>
        <v>3.5714285714285716</v>
      </c>
      <c r="K124" t="s">
        <v>94</v>
      </c>
      <c r="L124">
        <v>3</v>
      </c>
      <c r="M124" s="2">
        <v>420</v>
      </c>
    </row>
    <row r="125" spans="1:13" ht="12.75">
      <c r="A125" s="17"/>
      <c r="B125" s="305">
        <v>1500</v>
      </c>
      <c r="C125" s="1" t="s">
        <v>104</v>
      </c>
      <c r="D125" s="17" t="s">
        <v>16</v>
      </c>
      <c r="E125" s="1" t="s">
        <v>100</v>
      </c>
      <c r="F125" s="86" t="s">
        <v>103</v>
      </c>
      <c r="G125" s="32" t="s">
        <v>43</v>
      </c>
      <c r="H125" s="33">
        <f t="shared" si="9"/>
        <v>-6500</v>
      </c>
      <c r="I125" s="44">
        <f t="shared" si="8"/>
        <v>3.5714285714285716</v>
      </c>
      <c r="K125" t="s">
        <v>94</v>
      </c>
      <c r="L125">
        <v>3</v>
      </c>
      <c r="M125" s="2">
        <v>420</v>
      </c>
    </row>
    <row r="126" spans="1:13" ht="12.75">
      <c r="A126" s="17"/>
      <c r="B126" s="305">
        <v>1800</v>
      </c>
      <c r="C126" s="1" t="s">
        <v>105</v>
      </c>
      <c r="D126" s="17" t="s">
        <v>16</v>
      </c>
      <c r="E126" s="1" t="s">
        <v>100</v>
      </c>
      <c r="F126" s="86" t="s">
        <v>103</v>
      </c>
      <c r="G126" s="32" t="s">
        <v>43</v>
      </c>
      <c r="H126" s="33">
        <f t="shared" si="9"/>
        <v>-8300</v>
      </c>
      <c r="I126" s="44">
        <f t="shared" si="8"/>
        <v>4.285714285714286</v>
      </c>
      <c r="K126" t="s">
        <v>94</v>
      </c>
      <c r="L126">
        <v>3</v>
      </c>
      <c r="M126" s="2">
        <v>420</v>
      </c>
    </row>
    <row r="127" spans="1:13" s="85" customFormat="1" ht="12.75">
      <c r="A127" s="16"/>
      <c r="B127" s="304">
        <f>SUM(B123:B126)</f>
        <v>8300</v>
      </c>
      <c r="C127" s="16" t="s">
        <v>106</v>
      </c>
      <c r="D127" s="16"/>
      <c r="E127" s="16"/>
      <c r="F127" s="96"/>
      <c r="G127" s="23"/>
      <c r="H127" s="83">
        <v>0</v>
      </c>
      <c r="I127" s="84">
        <f t="shared" si="8"/>
        <v>19.761904761904763</v>
      </c>
      <c r="M127" s="2">
        <v>420</v>
      </c>
    </row>
    <row r="128" spans="1:13" ht="12.75">
      <c r="A128" s="17"/>
      <c r="B128" s="305"/>
      <c r="D128" s="17"/>
      <c r="H128" s="33">
        <f>H127-B128</f>
        <v>0</v>
      </c>
      <c r="I128" s="44">
        <f t="shared" si="8"/>
        <v>0</v>
      </c>
      <c r="M128" s="2">
        <v>420</v>
      </c>
    </row>
    <row r="129" spans="1:13" s="20" customFormat="1" ht="12.75">
      <c r="A129" s="17"/>
      <c r="B129" s="276"/>
      <c r="C129" s="17"/>
      <c r="D129" s="17"/>
      <c r="E129" s="17"/>
      <c r="F129" s="88"/>
      <c r="G129" s="34"/>
      <c r="H129" s="33">
        <f>H128-B129</f>
        <v>0</v>
      </c>
      <c r="I129" s="44">
        <f t="shared" si="8"/>
        <v>0</v>
      </c>
      <c r="M129" s="2">
        <v>420</v>
      </c>
    </row>
    <row r="130" spans="1:13" ht="12.75">
      <c r="A130" s="17"/>
      <c r="B130" s="276">
        <v>1000</v>
      </c>
      <c r="C130" s="37" t="s">
        <v>61</v>
      </c>
      <c r="D130" s="17" t="s">
        <v>16</v>
      </c>
      <c r="E130" s="37" t="s">
        <v>62</v>
      </c>
      <c r="F130" s="86" t="s">
        <v>103</v>
      </c>
      <c r="G130" s="35" t="s">
        <v>41</v>
      </c>
      <c r="H130" s="33">
        <f>H129-B130</f>
        <v>-1000</v>
      </c>
      <c r="I130" s="44">
        <f t="shared" si="8"/>
        <v>2.380952380952381</v>
      </c>
      <c r="K130" t="s">
        <v>94</v>
      </c>
      <c r="L130">
        <v>3</v>
      </c>
      <c r="M130" s="2">
        <v>420</v>
      </c>
    </row>
    <row r="131" spans="1:13" ht="12.75">
      <c r="A131" s="17"/>
      <c r="B131" s="305">
        <v>1600</v>
      </c>
      <c r="C131" s="42" t="s">
        <v>61</v>
      </c>
      <c r="D131" s="17" t="s">
        <v>16</v>
      </c>
      <c r="E131" s="42" t="s">
        <v>62</v>
      </c>
      <c r="F131" s="86" t="s">
        <v>103</v>
      </c>
      <c r="G131" s="32" t="s">
        <v>43</v>
      </c>
      <c r="H131" s="33">
        <f>H130-B131</f>
        <v>-2600</v>
      </c>
      <c r="I131" s="44">
        <f t="shared" si="8"/>
        <v>3.8095238095238093</v>
      </c>
      <c r="J131" s="41"/>
      <c r="K131" t="s">
        <v>94</v>
      </c>
      <c r="L131">
        <v>3</v>
      </c>
      <c r="M131" s="2">
        <v>420</v>
      </c>
    </row>
    <row r="132" spans="1:13" s="85" customFormat="1" ht="12.75">
      <c r="A132" s="16"/>
      <c r="B132" s="304">
        <f>SUM(B130:B131)</f>
        <v>2600</v>
      </c>
      <c r="C132" s="16"/>
      <c r="D132" s="16"/>
      <c r="E132" s="90" t="s">
        <v>62</v>
      </c>
      <c r="F132" s="96"/>
      <c r="G132" s="91"/>
      <c r="H132" s="83">
        <v>0</v>
      </c>
      <c r="I132" s="84">
        <f t="shared" si="8"/>
        <v>6.190476190476191</v>
      </c>
      <c r="M132" s="2">
        <v>420</v>
      </c>
    </row>
    <row r="133" spans="1:13" ht="12.75">
      <c r="A133" s="17"/>
      <c r="B133" s="305"/>
      <c r="C133" s="42"/>
      <c r="D133" s="17"/>
      <c r="E133" s="42"/>
      <c r="H133" s="33">
        <f>H132-B133</f>
        <v>0</v>
      </c>
      <c r="I133" s="44">
        <f t="shared" si="8"/>
        <v>0</v>
      </c>
      <c r="J133" s="41"/>
      <c r="M133" s="2">
        <v>420</v>
      </c>
    </row>
    <row r="134" spans="1:13" s="20" customFormat="1" ht="12.75">
      <c r="A134" s="17"/>
      <c r="B134" s="276"/>
      <c r="C134" s="17"/>
      <c r="D134" s="17"/>
      <c r="E134" s="17"/>
      <c r="F134" s="88"/>
      <c r="G134" s="34"/>
      <c r="H134" s="33">
        <f>H133-B134</f>
        <v>0</v>
      </c>
      <c r="I134" s="44">
        <f t="shared" si="8"/>
        <v>0</v>
      </c>
      <c r="M134" s="2">
        <v>420</v>
      </c>
    </row>
    <row r="135" spans="1:13" ht="12.75">
      <c r="A135" s="17"/>
      <c r="B135" s="276">
        <v>3000</v>
      </c>
      <c r="C135" s="17" t="s">
        <v>63</v>
      </c>
      <c r="D135" s="17" t="s">
        <v>16</v>
      </c>
      <c r="E135" s="39" t="s">
        <v>100</v>
      </c>
      <c r="F135" s="86" t="s">
        <v>107</v>
      </c>
      <c r="G135" s="40" t="s">
        <v>41</v>
      </c>
      <c r="H135" s="33">
        <f>H134-B135</f>
        <v>-3000</v>
      </c>
      <c r="I135" s="44">
        <f t="shared" si="8"/>
        <v>7.142857142857143</v>
      </c>
      <c r="K135" t="s">
        <v>94</v>
      </c>
      <c r="L135">
        <v>3</v>
      </c>
      <c r="M135" s="2">
        <v>420</v>
      </c>
    </row>
    <row r="136" spans="1:13" ht="12.75">
      <c r="A136" s="17"/>
      <c r="B136" s="276">
        <v>3000</v>
      </c>
      <c r="C136" s="17" t="s">
        <v>63</v>
      </c>
      <c r="D136" s="17" t="s">
        <v>16</v>
      </c>
      <c r="E136" s="17" t="s">
        <v>100</v>
      </c>
      <c r="F136" s="86" t="s">
        <v>108</v>
      </c>
      <c r="G136" s="34" t="s">
        <v>43</v>
      </c>
      <c r="H136" s="33">
        <f>H135-B136</f>
        <v>-6000</v>
      </c>
      <c r="I136" s="44">
        <f t="shared" si="8"/>
        <v>7.142857142857143</v>
      </c>
      <c r="J136" s="20"/>
      <c r="K136" t="s">
        <v>94</v>
      </c>
      <c r="L136">
        <v>3</v>
      </c>
      <c r="M136" s="2">
        <v>420</v>
      </c>
    </row>
    <row r="137" spans="1:13" s="85" customFormat="1" ht="12.75">
      <c r="A137" s="16"/>
      <c r="B137" s="304">
        <f>SUM(B135:B136)</f>
        <v>6000</v>
      </c>
      <c r="C137" s="16" t="s">
        <v>63</v>
      </c>
      <c r="D137" s="16"/>
      <c r="E137" s="16"/>
      <c r="F137" s="96"/>
      <c r="G137" s="23"/>
      <c r="H137" s="83">
        <v>0</v>
      </c>
      <c r="I137" s="84">
        <f t="shared" si="8"/>
        <v>14.285714285714286</v>
      </c>
      <c r="M137" s="2">
        <v>420</v>
      </c>
    </row>
    <row r="138" spans="1:13" ht="12.75">
      <c r="A138" s="17"/>
      <c r="B138" s="305"/>
      <c r="D138" s="17"/>
      <c r="H138" s="33">
        <f>H137-B138</f>
        <v>0</v>
      </c>
      <c r="I138" s="44">
        <f t="shared" si="8"/>
        <v>0</v>
      </c>
      <c r="M138" s="2">
        <v>420</v>
      </c>
    </row>
    <row r="139" spans="1:13" s="20" customFormat="1" ht="12.75">
      <c r="A139" s="17"/>
      <c r="B139" s="276"/>
      <c r="C139" s="17"/>
      <c r="D139" s="17"/>
      <c r="E139" s="17"/>
      <c r="F139" s="88"/>
      <c r="G139" s="34"/>
      <c r="H139" s="33">
        <f>H138-B139</f>
        <v>0</v>
      </c>
      <c r="I139" s="44">
        <f t="shared" si="8"/>
        <v>0</v>
      </c>
      <c r="M139" s="2">
        <v>420</v>
      </c>
    </row>
    <row r="140" spans="1:13" ht="12.75">
      <c r="A140" s="17"/>
      <c r="B140" s="276">
        <v>1000</v>
      </c>
      <c r="C140" s="17" t="s">
        <v>66</v>
      </c>
      <c r="D140" s="17" t="s">
        <v>16</v>
      </c>
      <c r="E140" s="17" t="s">
        <v>100</v>
      </c>
      <c r="F140" s="86" t="s">
        <v>103</v>
      </c>
      <c r="G140" s="34" t="s">
        <v>41</v>
      </c>
      <c r="H140" s="33">
        <f>H139-B140</f>
        <v>-1000</v>
      </c>
      <c r="I140" s="44">
        <f t="shared" si="8"/>
        <v>2.380952380952381</v>
      </c>
      <c r="K140" t="s">
        <v>94</v>
      </c>
      <c r="L140">
        <v>3</v>
      </c>
      <c r="M140" s="2">
        <v>420</v>
      </c>
    </row>
    <row r="141" spans="1:13" ht="12.75">
      <c r="A141" s="17"/>
      <c r="B141" s="305">
        <v>1000</v>
      </c>
      <c r="C141" s="1" t="s">
        <v>66</v>
      </c>
      <c r="D141" s="17" t="s">
        <v>16</v>
      </c>
      <c r="E141" s="1" t="s">
        <v>100</v>
      </c>
      <c r="F141" s="86" t="s">
        <v>103</v>
      </c>
      <c r="G141" s="32" t="s">
        <v>43</v>
      </c>
      <c r="H141" s="33">
        <f>H140-B141</f>
        <v>-2000</v>
      </c>
      <c r="I141" s="44">
        <f t="shared" si="8"/>
        <v>2.380952380952381</v>
      </c>
      <c r="K141" t="s">
        <v>94</v>
      </c>
      <c r="L141">
        <v>3</v>
      </c>
      <c r="M141" s="2">
        <v>420</v>
      </c>
    </row>
    <row r="142" spans="1:13" s="85" customFormat="1" ht="12.75">
      <c r="A142" s="16"/>
      <c r="B142" s="304">
        <f>SUM(B140:B141)</f>
        <v>2000</v>
      </c>
      <c r="C142" s="16" t="s">
        <v>66</v>
      </c>
      <c r="D142" s="16"/>
      <c r="E142" s="16"/>
      <c r="F142" s="96"/>
      <c r="G142" s="23"/>
      <c r="H142" s="83">
        <v>0</v>
      </c>
      <c r="I142" s="84">
        <f t="shared" si="8"/>
        <v>4.761904761904762</v>
      </c>
      <c r="M142" s="2">
        <v>420</v>
      </c>
    </row>
    <row r="143" spans="1:13" ht="12.75">
      <c r="A143" s="17"/>
      <c r="B143" s="305"/>
      <c r="H143" s="33">
        <f>H142-B143</f>
        <v>0</v>
      </c>
      <c r="I143" s="44">
        <f t="shared" si="8"/>
        <v>0</v>
      </c>
      <c r="M143" s="2">
        <v>420</v>
      </c>
    </row>
    <row r="144" spans="1:13" ht="12.75">
      <c r="A144" s="17"/>
      <c r="B144" s="305"/>
      <c r="H144" s="33">
        <f>H143-B144</f>
        <v>0</v>
      </c>
      <c r="I144" s="44">
        <f t="shared" si="8"/>
        <v>0</v>
      </c>
      <c r="M144" s="2">
        <v>420</v>
      </c>
    </row>
    <row r="145" spans="1:13" ht="12.75">
      <c r="A145" s="17"/>
      <c r="B145" s="305"/>
      <c r="H145" s="33">
        <f>H144-B145</f>
        <v>0</v>
      </c>
      <c r="I145" s="44">
        <f t="shared" si="8"/>
        <v>0</v>
      </c>
      <c r="M145" s="2">
        <v>420</v>
      </c>
    </row>
    <row r="146" spans="1:13" ht="12.75">
      <c r="A146" s="17"/>
      <c r="B146" s="305"/>
      <c r="H146" s="33">
        <f>H145-B146</f>
        <v>0</v>
      </c>
      <c r="I146" s="44">
        <f t="shared" si="8"/>
        <v>0</v>
      </c>
      <c r="M146" s="2">
        <v>420</v>
      </c>
    </row>
    <row r="147" spans="1:13" s="85" customFormat="1" ht="12.75">
      <c r="A147" s="16"/>
      <c r="B147" s="304">
        <f>+B162+B170+B179+B186+B194+B199+B203+B155</f>
        <v>88025</v>
      </c>
      <c r="C147" s="79" t="s">
        <v>110</v>
      </c>
      <c r="D147" s="80" t="s">
        <v>111</v>
      </c>
      <c r="E147" s="79" t="s">
        <v>112</v>
      </c>
      <c r="F147" s="81" t="s">
        <v>113</v>
      </c>
      <c r="G147" s="82" t="s">
        <v>114</v>
      </c>
      <c r="H147" s="83"/>
      <c r="I147" s="84">
        <f t="shared" si="8"/>
        <v>209.58333333333334</v>
      </c>
      <c r="J147" s="84"/>
      <c r="K147" s="84"/>
      <c r="M147" s="2">
        <v>420</v>
      </c>
    </row>
    <row r="148" spans="1:13" ht="12.75">
      <c r="A148" s="17"/>
      <c r="B148" s="305"/>
      <c r="H148" s="33">
        <v>0</v>
      </c>
      <c r="I148" s="44">
        <f t="shared" si="8"/>
        <v>0</v>
      </c>
      <c r="M148" s="2">
        <v>420</v>
      </c>
    </row>
    <row r="149" spans="1:13" ht="12.75">
      <c r="A149" s="17"/>
      <c r="B149" s="305">
        <v>5000</v>
      </c>
      <c r="C149" s="1" t="s">
        <v>35</v>
      </c>
      <c r="D149" s="1" t="s">
        <v>36</v>
      </c>
      <c r="E149" s="1" t="s">
        <v>115</v>
      </c>
      <c r="F149" s="86" t="s">
        <v>116</v>
      </c>
      <c r="G149" s="32" t="s">
        <v>41</v>
      </c>
      <c r="H149" s="33">
        <f aca="true" t="shared" si="10" ref="H149:H154">H148-B149</f>
        <v>-5000</v>
      </c>
      <c r="I149" s="44">
        <f t="shared" si="8"/>
        <v>11.904761904761905</v>
      </c>
      <c r="K149" t="s">
        <v>0</v>
      </c>
      <c r="L149">
        <v>4</v>
      </c>
      <c r="M149" s="2">
        <v>420</v>
      </c>
    </row>
    <row r="150" spans="1:13" ht="12.75">
      <c r="A150" s="17"/>
      <c r="B150" s="305">
        <v>5000</v>
      </c>
      <c r="C150" s="1" t="s">
        <v>35</v>
      </c>
      <c r="D150" s="1" t="s">
        <v>36</v>
      </c>
      <c r="E150" s="1" t="s">
        <v>115</v>
      </c>
      <c r="F150" s="86" t="s">
        <v>117</v>
      </c>
      <c r="G150" s="32" t="s">
        <v>43</v>
      </c>
      <c r="H150" s="33">
        <f t="shared" si="10"/>
        <v>-10000</v>
      </c>
      <c r="I150" s="44">
        <f t="shared" si="8"/>
        <v>11.904761904761905</v>
      </c>
      <c r="K150" t="s">
        <v>0</v>
      </c>
      <c r="L150">
        <v>4</v>
      </c>
      <c r="M150" s="2">
        <v>420</v>
      </c>
    </row>
    <row r="151" spans="1:13" s="20" customFormat="1" ht="12.75">
      <c r="A151" s="17"/>
      <c r="B151" s="276">
        <v>10000</v>
      </c>
      <c r="C151" s="17" t="s">
        <v>35</v>
      </c>
      <c r="D151" s="17" t="s">
        <v>36</v>
      </c>
      <c r="E151" s="17" t="s">
        <v>115</v>
      </c>
      <c r="F151" s="88" t="s">
        <v>118</v>
      </c>
      <c r="G151" s="34" t="s">
        <v>45</v>
      </c>
      <c r="H151" s="33">
        <f t="shared" si="10"/>
        <v>-20000</v>
      </c>
      <c r="I151" s="44">
        <f t="shared" si="8"/>
        <v>23.80952380952381</v>
      </c>
      <c r="K151" s="20" t="s">
        <v>0</v>
      </c>
      <c r="L151" s="20">
        <v>4</v>
      </c>
      <c r="M151" s="2">
        <v>420</v>
      </c>
    </row>
    <row r="152" spans="1:13" ht="12.75">
      <c r="A152" s="17"/>
      <c r="B152" s="305">
        <v>5000</v>
      </c>
      <c r="C152" s="17" t="s">
        <v>35</v>
      </c>
      <c r="D152" s="1" t="s">
        <v>36</v>
      </c>
      <c r="E152" s="1" t="s">
        <v>115</v>
      </c>
      <c r="F152" s="86" t="s">
        <v>119</v>
      </c>
      <c r="G152" s="32" t="s">
        <v>82</v>
      </c>
      <c r="H152" s="33">
        <f t="shared" si="10"/>
        <v>-25000</v>
      </c>
      <c r="I152" s="44">
        <f t="shared" si="8"/>
        <v>11.904761904761905</v>
      </c>
      <c r="K152" s="20" t="s">
        <v>0</v>
      </c>
      <c r="L152">
        <v>4</v>
      </c>
      <c r="M152" s="2">
        <v>420</v>
      </c>
    </row>
    <row r="153" spans="1:13" ht="12.75">
      <c r="A153" s="17"/>
      <c r="B153" s="307">
        <v>2500</v>
      </c>
      <c r="C153" s="1" t="s">
        <v>35</v>
      </c>
      <c r="D153" s="1" t="s">
        <v>36</v>
      </c>
      <c r="E153" s="1" t="s">
        <v>115</v>
      </c>
      <c r="F153" s="86" t="s">
        <v>120</v>
      </c>
      <c r="G153" s="32" t="s">
        <v>121</v>
      </c>
      <c r="H153" s="33">
        <f t="shared" si="10"/>
        <v>-27500</v>
      </c>
      <c r="I153" s="44">
        <f aca="true" t="shared" si="11" ref="I153:I216">+B153/M153</f>
        <v>5.9523809523809526</v>
      </c>
      <c r="K153" t="s">
        <v>0</v>
      </c>
      <c r="L153">
        <v>4</v>
      </c>
      <c r="M153" s="2">
        <v>420</v>
      </c>
    </row>
    <row r="154" spans="1:13" ht="12.75">
      <c r="A154" s="17"/>
      <c r="B154" s="305">
        <v>2500</v>
      </c>
      <c r="C154" s="1" t="s">
        <v>35</v>
      </c>
      <c r="D154" s="1" t="s">
        <v>36</v>
      </c>
      <c r="E154" s="1" t="s">
        <v>115</v>
      </c>
      <c r="F154" s="86" t="s">
        <v>122</v>
      </c>
      <c r="G154" s="32" t="s">
        <v>123</v>
      </c>
      <c r="H154" s="33">
        <f t="shared" si="10"/>
        <v>-30000</v>
      </c>
      <c r="I154" s="44">
        <f t="shared" si="11"/>
        <v>5.9523809523809526</v>
      </c>
      <c r="K154" t="s">
        <v>0</v>
      </c>
      <c r="L154">
        <v>4</v>
      </c>
      <c r="M154" s="2">
        <v>420</v>
      </c>
    </row>
    <row r="155" spans="1:13" s="85" customFormat="1" ht="12.75">
      <c r="A155" s="16"/>
      <c r="B155" s="304">
        <f>SUM(B149:B154)</f>
        <v>30000</v>
      </c>
      <c r="C155" s="16" t="s">
        <v>35</v>
      </c>
      <c r="D155" s="16"/>
      <c r="E155" s="16"/>
      <c r="F155" s="96"/>
      <c r="G155" s="23"/>
      <c r="H155" s="83">
        <v>0</v>
      </c>
      <c r="I155" s="84">
        <f t="shared" si="11"/>
        <v>71.42857142857143</v>
      </c>
      <c r="M155" s="2">
        <v>420</v>
      </c>
    </row>
    <row r="156" spans="1:13" s="20" customFormat="1" ht="12.75">
      <c r="A156" s="17"/>
      <c r="B156" s="276"/>
      <c r="C156" s="17"/>
      <c r="D156" s="17"/>
      <c r="E156" s="17"/>
      <c r="F156" s="88"/>
      <c r="G156" s="34"/>
      <c r="H156" s="33">
        <f aca="true" t="shared" si="12" ref="H156:H161">H155-B156</f>
        <v>0</v>
      </c>
      <c r="I156" s="44">
        <f t="shared" si="11"/>
        <v>0</v>
      </c>
      <c r="M156" s="2">
        <v>420</v>
      </c>
    </row>
    <row r="157" spans="1:13" s="20" customFormat="1" ht="12.75">
      <c r="A157" s="17"/>
      <c r="B157" s="276"/>
      <c r="C157" s="17"/>
      <c r="D157" s="17"/>
      <c r="E157" s="17"/>
      <c r="F157" s="88"/>
      <c r="G157" s="34"/>
      <c r="H157" s="33">
        <f t="shared" si="12"/>
        <v>0</v>
      </c>
      <c r="I157" s="44">
        <f t="shared" si="11"/>
        <v>0</v>
      </c>
      <c r="M157" s="2">
        <v>420</v>
      </c>
    </row>
    <row r="158" spans="1:13" s="20" customFormat="1" ht="12.75">
      <c r="A158" s="17"/>
      <c r="B158" s="305">
        <v>1200</v>
      </c>
      <c r="C158" s="17" t="s">
        <v>124</v>
      </c>
      <c r="D158" s="17" t="s">
        <v>16</v>
      </c>
      <c r="E158" s="1" t="s">
        <v>125</v>
      </c>
      <c r="F158" s="86" t="s">
        <v>126</v>
      </c>
      <c r="G158" s="32" t="s">
        <v>127</v>
      </c>
      <c r="H158" s="33">
        <f t="shared" si="12"/>
        <v>-1200</v>
      </c>
      <c r="I158" s="44">
        <f t="shared" si="11"/>
        <v>2.857142857142857</v>
      </c>
      <c r="J158"/>
      <c r="K158" s="20" t="s">
        <v>115</v>
      </c>
      <c r="L158">
        <v>4</v>
      </c>
      <c r="M158" s="2">
        <v>420</v>
      </c>
    </row>
    <row r="159" spans="1:13" s="20" customFormat="1" ht="12.75">
      <c r="A159" s="17"/>
      <c r="B159" s="305">
        <v>1800</v>
      </c>
      <c r="C159" s="1" t="s">
        <v>128</v>
      </c>
      <c r="D159" s="17" t="s">
        <v>16</v>
      </c>
      <c r="E159" s="1" t="s">
        <v>125</v>
      </c>
      <c r="F159" s="86" t="s">
        <v>126</v>
      </c>
      <c r="G159" s="32" t="s">
        <v>129</v>
      </c>
      <c r="H159" s="33">
        <f t="shared" si="12"/>
        <v>-3000</v>
      </c>
      <c r="I159" s="44">
        <f t="shared" si="11"/>
        <v>4.285714285714286</v>
      </c>
      <c r="J159"/>
      <c r="K159" s="20" t="s">
        <v>115</v>
      </c>
      <c r="L159">
        <v>4</v>
      </c>
      <c r="M159" s="2">
        <v>420</v>
      </c>
    </row>
    <row r="160" spans="1:13" s="20" customFormat="1" ht="12.75">
      <c r="A160" s="17"/>
      <c r="B160" s="305">
        <v>1500</v>
      </c>
      <c r="C160" s="1" t="s">
        <v>130</v>
      </c>
      <c r="D160" s="17" t="s">
        <v>16</v>
      </c>
      <c r="E160" s="1" t="s">
        <v>125</v>
      </c>
      <c r="F160" s="86" t="s">
        <v>126</v>
      </c>
      <c r="G160" s="32" t="s">
        <v>131</v>
      </c>
      <c r="H160" s="33">
        <f t="shared" si="12"/>
        <v>-4500</v>
      </c>
      <c r="I160" s="44">
        <f t="shared" si="11"/>
        <v>3.5714285714285716</v>
      </c>
      <c r="J160"/>
      <c r="K160" s="20" t="s">
        <v>115</v>
      </c>
      <c r="L160">
        <v>4</v>
      </c>
      <c r="M160" s="2">
        <v>420</v>
      </c>
    </row>
    <row r="161" spans="1:13" s="20" customFormat="1" ht="12.75">
      <c r="A161" s="17"/>
      <c r="B161" s="305">
        <v>1200</v>
      </c>
      <c r="C161" s="1" t="s">
        <v>124</v>
      </c>
      <c r="D161" s="17" t="s">
        <v>16</v>
      </c>
      <c r="E161" s="1" t="s">
        <v>125</v>
      </c>
      <c r="F161" s="86" t="s">
        <v>126</v>
      </c>
      <c r="G161" s="32" t="s">
        <v>132</v>
      </c>
      <c r="H161" s="33">
        <f t="shared" si="12"/>
        <v>-5700</v>
      </c>
      <c r="I161" s="44">
        <f t="shared" si="11"/>
        <v>2.857142857142857</v>
      </c>
      <c r="J161"/>
      <c r="K161" s="20" t="s">
        <v>115</v>
      </c>
      <c r="L161">
        <v>4</v>
      </c>
      <c r="M161" s="2">
        <v>420</v>
      </c>
    </row>
    <row r="162" spans="1:13" s="85" customFormat="1" ht="12.75">
      <c r="A162" s="16"/>
      <c r="B162" s="304">
        <f>SUM(B158:B161)</f>
        <v>5700</v>
      </c>
      <c r="C162" s="16" t="s">
        <v>1</v>
      </c>
      <c r="D162" s="16"/>
      <c r="E162" s="16"/>
      <c r="F162" s="96"/>
      <c r="G162" s="23"/>
      <c r="H162" s="83">
        <v>0</v>
      </c>
      <c r="I162" s="84">
        <f t="shared" si="11"/>
        <v>13.571428571428571</v>
      </c>
      <c r="M162" s="2">
        <v>420</v>
      </c>
    </row>
    <row r="163" spans="1:13" s="20" customFormat="1" ht="12.75">
      <c r="A163" s="17"/>
      <c r="B163" s="276"/>
      <c r="C163" s="17"/>
      <c r="D163" s="17"/>
      <c r="E163" s="17"/>
      <c r="F163" s="88"/>
      <c r="G163" s="34"/>
      <c r="H163" s="33">
        <f aca="true" t="shared" si="13" ref="H163:H169">H162-B163</f>
        <v>0</v>
      </c>
      <c r="I163" s="44">
        <f t="shared" si="11"/>
        <v>0</v>
      </c>
      <c r="M163" s="2">
        <v>420</v>
      </c>
    </row>
    <row r="164" spans="1:13" s="20" customFormat="1" ht="12.75">
      <c r="A164" s="17"/>
      <c r="B164" s="276"/>
      <c r="C164" s="17"/>
      <c r="D164" s="17"/>
      <c r="E164" s="17"/>
      <c r="F164" s="88"/>
      <c r="G164" s="34"/>
      <c r="H164" s="33">
        <f t="shared" si="13"/>
        <v>0</v>
      </c>
      <c r="I164" s="44">
        <f t="shared" si="11"/>
        <v>0</v>
      </c>
      <c r="M164" s="2">
        <v>420</v>
      </c>
    </row>
    <row r="165" spans="1:13" ht="12.75">
      <c r="A165" s="17"/>
      <c r="B165" s="276">
        <v>4500</v>
      </c>
      <c r="C165" s="37" t="s">
        <v>133</v>
      </c>
      <c r="D165" s="17" t="s">
        <v>311</v>
      </c>
      <c r="E165" s="37" t="s">
        <v>47</v>
      </c>
      <c r="F165" s="86" t="s">
        <v>135</v>
      </c>
      <c r="G165" s="35" t="s">
        <v>127</v>
      </c>
      <c r="H165" s="33">
        <f t="shared" si="13"/>
        <v>-4500</v>
      </c>
      <c r="I165" s="44">
        <f t="shared" si="11"/>
        <v>10.714285714285714</v>
      </c>
      <c r="K165" t="s">
        <v>115</v>
      </c>
      <c r="L165">
        <v>4</v>
      </c>
      <c r="M165" s="2">
        <v>420</v>
      </c>
    </row>
    <row r="166" spans="1:13" ht="12.75">
      <c r="A166" s="17"/>
      <c r="B166" s="305">
        <v>600</v>
      </c>
      <c r="C166" s="1" t="s">
        <v>136</v>
      </c>
      <c r="D166" s="17" t="s">
        <v>311</v>
      </c>
      <c r="E166" s="1" t="s">
        <v>47</v>
      </c>
      <c r="F166" s="86" t="s">
        <v>137</v>
      </c>
      <c r="G166" s="32" t="s">
        <v>129</v>
      </c>
      <c r="H166" s="33">
        <f t="shared" si="13"/>
        <v>-5100</v>
      </c>
      <c r="I166" s="44">
        <f t="shared" si="11"/>
        <v>1.4285714285714286</v>
      </c>
      <c r="K166" s="20" t="s">
        <v>115</v>
      </c>
      <c r="L166">
        <v>4</v>
      </c>
      <c r="M166" s="2">
        <v>420</v>
      </c>
    </row>
    <row r="167" spans="1:13" ht="12.75">
      <c r="A167" s="17"/>
      <c r="B167" s="305">
        <v>600</v>
      </c>
      <c r="C167" s="1" t="s">
        <v>138</v>
      </c>
      <c r="D167" s="17" t="s">
        <v>311</v>
      </c>
      <c r="E167" s="1" t="s">
        <v>47</v>
      </c>
      <c r="F167" s="86" t="s">
        <v>139</v>
      </c>
      <c r="G167" s="32" t="s">
        <v>129</v>
      </c>
      <c r="H167" s="33">
        <f t="shared" si="13"/>
        <v>-5700</v>
      </c>
      <c r="I167" s="44">
        <f t="shared" si="11"/>
        <v>1.4285714285714286</v>
      </c>
      <c r="K167" s="20" t="s">
        <v>115</v>
      </c>
      <c r="L167">
        <v>4</v>
      </c>
      <c r="M167" s="2">
        <v>420</v>
      </c>
    </row>
    <row r="168" spans="1:13" ht="12.75">
      <c r="A168" s="17"/>
      <c r="B168" s="305">
        <v>1500</v>
      </c>
      <c r="C168" s="1" t="s">
        <v>140</v>
      </c>
      <c r="D168" s="17" t="s">
        <v>311</v>
      </c>
      <c r="E168" s="1" t="s">
        <v>47</v>
      </c>
      <c r="F168" s="88" t="s">
        <v>126</v>
      </c>
      <c r="G168" s="32" t="s">
        <v>141</v>
      </c>
      <c r="H168" s="33">
        <f t="shared" si="13"/>
        <v>-7200</v>
      </c>
      <c r="I168" s="44">
        <f t="shared" si="11"/>
        <v>3.5714285714285716</v>
      </c>
      <c r="K168" s="20" t="s">
        <v>115</v>
      </c>
      <c r="L168">
        <v>4</v>
      </c>
      <c r="M168" s="2">
        <v>420</v>
      </c>
    </row>
    <row r="169" spans="1:13" ht="12.75">
      <c r="A169" s="17"/>
      <c r="B169" s="305">
        <v>3500</v>
      </c>
      <c r="C169" s="1" t="s">
        <v>142</v>
      </c>
      <c r="D169" s="17" t="s">
        <v>311</v>
      </c>
      <c r="E169" s="1" t="s">
        <v>47</v>
      </c>
      <c r="F169" s="86" t="s">
        <v>143</v>
      </c>
      <c r="G169" s="32" t="s">
        <v>144</v>
      </c>
      <c r="H169" s="33">
        <f t="shared" si="13"/>
        <v>-10700</v>
      </c>
      <c r="I169" s="44">
        <f t="shared" si="11"/>
        <v>8.333333333333334</v>
      </c>
      <c r="K169" s="20" t="s">
        <v>115</v>
      </c>
      <c r="L169">
        <v>4</v>
      </c>
      <c r="M169" s="2">
        <v>420</v>
      </c>
    </row>
    <row r="170" spans="1:13" s="85" customFormat="1" ht="12.75">
      <c r="A170" s="16"/>
      <c r="B170" s="304">
        <f>SUM(B165:B169)</f>
        <v>10700</v>
      </c>
      <c r="C170" s="16" t="s">
        <v>106</v>
      </c>
      <c r="D170" s="16"/>
      <c r="E170" s="16"/>
      <c r="F170" s="96"/>
      <c r="G170" s="23"/>
      <c r="H170" s="83">
        <v>0</v>
      </c>
      <c r="I170" s="84">
        <f t="shared" si="11"/>
        <v>25.476190476190474</v>
      </c>
      <c r="M170" s="2">
        <v>420</v>
      </c>
    </row>
    <row r="171" spans="1:13" ht="12.75">
      <c r="A171" s="17"/>
      <c r="B171" s="305"/>
      <c r="H171" s="33">
        <f aca="true" t="shared" si="14" ref="H171:H178">H170-B171</f>
        <v>0</v>
      </c>
      <c r="I171" s="44">
        <f t="shared" si="11"/>
        <v>0</v>
      </c>
      <c r="M171" s="2">
        <v>420</v>
      </c>
    </row>
    <row r="172" spans="1:13" ht="12.75">
      <c r="A172" s="17"/>
      <c r="B172" s="305"/>
      <c r="H172" s="33">
        <f t="shared" si="14"/>
        <v>0</v>
      </c>
      <c r="I172" s="44">
        <f t="shared" si="11"/>
        <v>0</v>
      </c>
      <c r="M172" s="2">
        <v>420</v>
      </c>
    </row>
    <row r="173" spans="1:13" ht="12.75">
      <c r="A173" s="17"/>
      <c r="B173" s="276">
        <v>1400</v>
      </c>
      <c r="C173" s="17" t="s">
        <v>61</v>
      </c>
      <c r="D173" s="17" t="s">
        <v>311</v>
      </c>
      <c r="E173" s="17" t="s">
        <v>62</v>
      </c>
      <c r="F173" s="86" t="s">
        <v>126</v>
      </c>
      <c r="G173" s="34" t="s">
        <v>127</v>
      </c>
      <c r="H173" s="33">
        <f t="shared" si="14"/>
        <v>-1400</v>
      </c>
      <c r="I173" s="44">
        <f t="shared" si="11"/>
        <v>3.3333333333333335</v>
      </c>
      <c r="K173" t="s">
        <v>115</v>
      </c>
      <c r="L173">
        <v>4</v>
      </c>
      <c r="M173" s="2">
        <v>420</v>
      </c>
    </row>
    <row r="174" spans="1:13" ht="12.75">
      <c r="A174" s="17"/>
      <c r="B174" s="305">
        <v>2200</v>
      </c>
      <c r="C174" s="1" t="s">
        <v>61</v>
      </c>
      <c r="D174" s="17" t="s">
        <v>311</v>
      </c>
      <c r="E174" s="1" t="s">
        <v>62</v>
      </c>
      <c r="F174" s="86" t="s">
        <v>126</v>
      </c>
      <c r="G174" s="32" t="s">
        <v>129</v>
      </c>
      <c r="H174" s="33">
        <f t="shared" si="14"/>
        <v>-3600</v>
      </c>
      <c r="I174" s="44">
        <f t="shared" si="11"/>
        <v>5.238095238095238</v>
      </c>
      <c r="K174" s="20" t="s">
        <v>115</v>
      </c>
      <c r="L174">
        <v>4</v>
      </c>
      <c r="M174" s="2">
        <v>420</v>
      </c>
    </row>
    <row r="175" spans="1:13" ht="12.75">
      <c r="A175" s="17"/>
      <c r="B175" s="305">
        <v>1400</v>
      </c>
      <c r="C175" s="1" t="s">
        <v>61</v>
      </c>
      <c r="D175" s="17" t="s">
        <v>311</v>
      </c>
      <c r="E175" s="1" t="s">
        <v>62</v>
      </c>
      <c r="F175" s="86" t="s">
        <v>126</v>
      </c>
      <c r="G175" s="32" t="s">
        <v>131</v>
      </c>
      <c r="H175" s="33">
        <f t="shared" si="14"/>
        <v>-5000</v>
      </c>
      <c r="I175" s="44">
        <f t="shared" si="11"/>
        <v>3.3333333333333335</v>
      </c>
      <c r="K175" s="20" t="s">
        <v>115</v>
      </c>
      <c r="L175">
        <v>4</v>
      </c>
      <c r="M175" s="2">
        <v>420</v>
      </c>
    </row>
    <row r="176" spans="1:13" ht="12.75">
      <c r="A176" s="17"/>
      <c r="B176" s="305">
        <v>1200</v>
      </c>
      <c r="C176" s="1" t="s">
        <v>61</v>
      </c>
      <c r="D176" s="17" t="s">
        <v>311</v>
      </c>
      <c r="E176" s="1" t="s">
        <v>62</v>
      </c>
      <c r="F176" s="86" t="s">
        <v>126</v>
      </c>
      <c r="G176" s="32" t="s">
        <v>132</v>
      </c>
      <c r="H176" s="33">
        <f t="shared" si="14"/>
        <v>-6200</v>
      </c>
      <c r="I176" s="44">
        <f t="shared" si="11"/>
        <v>2.857142857142857</v>
      </c>
      <c r="K176" s="20" t="s">
        <v>115</v>
      </c>
      <c r="L176">
        <v>4</v>
      </c>
      <c r="M176" s="2">
        <v>420</v>
      </c>
    </row>
    <row r="177" spans="1:13" ht="12.75">
      <c r="A177" s="17"/>
      <c r="B177" s="305">
        <v>200</v>
      </c>
      <c r="C177" s="1" t="s">
        <v>61</v>
      </c>
      <c r="D177" s="17" t="s">
        <v>311</v>
      </c>
      <c r="E177" s="1" t="s">
        <v>62</v>
      </c>
      <c r="F177" s="86" t="s">
        <v>126</v>
      </c>
      <c r="G177" s="32" t="s">
        <v>141</v>
      </c>
      <c r="H177" s="33">
        <f t="shared" si="14"/>
        <v>-6400</v>
      </c>
      <c r="I177" s="44">
        <f t="shared" si="11"/>
        <v>0.47619047619047616</v>
      </c>
      <c r="K177" s="20" t="s">
        <v>115</v>
      </c>
      <c r="L177">
        <v>4</v>
      </c>
      <c r="M177" s="2">
        <v>420</v>
      </c>
    </row>
    <row r="178" spans="1:13" ht="12.75">
      <c r="A178" s="17"/>
      <c r="B178" s="305">
        <v>300</v>
      </c>
      <c r="C178" s="1" t="s">
        <v>61</v>
      </c>
      <c r="D178" s="17" t="s">
        <v>311</v>
      </c>
      <c r="E178" s="1" t="s">
        <v>62</v>
      </c>
      <c r="F178" s="86" t="s">
        <v>126</v>
      </c>
      <c r="G178" s="32" t="s">
        <v>144</v>
      </c>
      <c r="H178" s="33">
        <f t="shared" si="14"/>
        <v>-6700</v>
      </c>
      <c r="I178" s="44">
        <f t="shared" si="11"/>
        <v>0.7142857142857143</v>
      </c>
      <c r="K178" s="20" t="s">
        <v>115</v>
      </c>
      <c r="L178">
        <v>4</v>
      </c>
      <c r="M178" s="2">
        <v>420</v>
      </c>
    </row>
    <row r="179" spans="1:13" s="85" customFormat="1" ht="12.75">
      <c r="A179" s="16"/>
      <c r="B179" s="304">
        <f>SUM(B173:B178)</f>
        <v>6700</v>
      </c>
      <c r="C179" s="16"/>
      <c r="D179" s="16"/>
      <c r="E179" s="16" t="s">
        <v>62</v>
      </c>
      <c r="F179" s="96"/>
      <c r="G179" s="23"/>
      <c r="H179" s="83">
        <v>0</v>
      </c>
      <c r="I179" s="84">
        <f t="shared" si="11"/>
        <v>15.952380952380953</v>
      </c>
      <c r="M179" s="2">
        <v>420</v>
      </c>
    </row>
    <row r="180" spans="1:13" ht="12.75">
      <c r="A180" s="17"/>
      <c r="B180" s="305"/>
      <c r="H180" s="33">
        <f aca="true" t="shared" si="15" ref="H180:H185">H179-B180</f>
        <v>0</v>
      </c>
      <c r="I180" s="44">
        <f t="shared" si="11"/>
        <v>0</v>
      </c>
      <c r="M180" s="2">
        <v>420</v>
      </c>
    </row>
    <row r="181" spans="1:13" ht="12.75">
      <c r="A181" s="17"/>
      <c r="B181" s="305"/>
      <c r="H181" s="33">
        <f t="shared" si="15"/>
        <v>0</v>
      </c>
      <c r="I181" s="44">
        <f t="shared" si="11"/>
        <v>0</v>
      </c>
      <c r="M181" s="2">
        <v>420</v>
      </c>
    </row>
    <row r="182" spans="1:13" ht="12.75">
      <c r="A182" s="17"/>
      <c r="B182" s="276">
        <v>5000</v>
      </c>
      <c r="C182" s="17" t="s">
        <v>63</v>
      </c>
      <c r="D182" s="17" t="s">
        <v>311</v>
      </c>
      <c r="E182" s="39" t="s">
        <v>47</v>
      </c>
      <c r="F182" s="86" t="s">
        <v>145</v>
      </c>
      <c r="G182" s="40" t="s">
        <v>127</v>
      </c>
      <c r="H182" s="33">
        <f t="shared" si="15"/>
        <v>-5000</v>
      </c>
      <c r="I182" s="44">
        <f t="shared" si="11"/>
        <v>11.904761904761905</v>
      </c>
      <c r="K182" t="s">
        <v>115</v>
      </c>
      <c r="L182">
        <v>4</v>
      </c>
      <c r="M182" s="2">
        <v>420</v>
      </c>
    </row>
    <row r="183" spans="1:13" ht="12.75">
      <c r="A183" s="17"/>
      <c r="B183" s="276">
        <v>5000</v>
      </c>
      <c r="C183" s="42" t="s">
        <v>63</v>
      </c>
      <c r="D183" s="17" t="s">
        <v>311</v>
      </c>
      <c r="E183" s="42" t="s">
        <v>47</v>
      </c>
      <c r="F183" s="86" t="s">
        <v>145</v>
      </c>
      <c r="G183" s="32" t="s">
        <v>129</v>
      </c>
      <c r="H183" s="33">
        <f t="shared" si="15"/>
        <v>-10000</v>
      </c>
      <c r="I183" s="44">
        <f t="shared" si="11"/>
        <v>11.904761904761905</v>
      </c>
      <c r="J183" s="41"/>
      <c r="K183" s="41" t="s">
        <v>115</v>
      </c>
      <c r="L183">
        <v>4</v>
      </c>
      <c r="M183" s="2">
        <v>420</v>
      </c>
    </row>
    <row r="184" spans="1:13" ht="12.75">
      <c r="A184" s="17"/>
      <c r="B184" s="305">
        <v>5000</v>
      </c>
      <c r="C184" s="1" t="s">
        <v>63</v>
      </c>
      <c r="D184" s="17" t="s">
        <v>311</v>
      </c>
      <c r="E184" s="1" t="s">
        <v>47</v>
      </c>
      <c r="F184" s="86" t="s">
        <v>145</v>
      </c>
      <c r="G184" s="32" t="s">
        <v>131</v>
      </c>
      <c r="H184" s="33">
        <f t="shared" si="15"/>
        <v>-15000</v>
      </c>
      <c r="I184" s="44">
        <f t="shared" si="11"/>
        <v>11.904761904761905</v>
      </c>
      <c r="K184" s="20" t="s">
        <v>115</v>
      </c>
      <c r="L184">
        <v>4</v>
      </c>
      <c r="M184" s="2">
        <v>420</v>
      </c>
    </row>
    <row r="185" spans="1:13" ht="12.75">
      <c r="A185" s="17"/>
      <c r="B185" s="305">
        <v>5000</v>
      </c>
      <c r="C185" s="1" t="s">
        <v>63</v>
      </c>
      <c r="D185" s="17" t="s">
        <v>311</v>
      </c>
      <c r="E185" s="1" t="s">
        <v>47</v>
      </c>
      <c r="F185" s="86" t="s">
        <v>145</v>
      </c>
      <c r="G185" s="32" t="s">
        <v>132</v>
      </c>
      <c r="H185" s="33">
        <f t="shared" si="15"/>
        <v>-20000</v>
      </c>
      <c r="I185" s="44">
        <f t="shared" si="11"/>
        <v>11.904761904761905</v>
      </c>
      <c r="J185" s="20"/>
      <c r="K185" s="20" t="s">
        <v>115</v>
      </c>
      <c r="L185">
        <v>4</v>
      </c>
      <c r="M185" s="2">
        <v>420</v>
      </c>
    </row>
    <row r="186" spans="1:13" s="85" customFormat="1" ht="12.75">
      <c r="A186" s="16"/>
      <c r="B186" s="304">
        <f>SUM(B182:B185)</f>
        <v>20000</v>
      </c>
      <c r="C186" s="16" t="s">
        <v>63</v>
      </c>
      <c r="D186" s="16"/>
      <c r="E186" s="16"/>
      <c r="F186" s="96"/>
      <c r="G186" s="23"/>
      <c r="H186" s="83">
        <v>0</v>
      </c>
      <c r="I186" s="84">
        <f t="shared" si="11"/>
        <v>47.61904761904762</v>
      </c>
      <c r="M186" s="2">
        <v>420</v>
      </c>
    </row>
    <row r="187" spans="1:13" ht="12.75">
      <c r="A187" s="17"/>
      <c r="B187" s="305"/>
      <c r="H187" s="33">
        <f aca="true" t="shared" si="16" ref="H187:H193">H186-B187</f>
        <v>0</v>
      </c>
      <c r="I187" s="44">
        <f t="shared" si="11"/>
        <v>0</v>
      </c>
      <c r="M187" s="2">
        <v>420</v>
      </c>
    </row>
    <row r="188" spans="1:13" ht="12.75">
      <c r="A188" s="17"/>
      <c r="B188" s="305"/>
      <c r="H188" s="33">
        <f t="shared" si="16"/>
        <v>0</v>
      </c>
      <c r="I188" s="44">
        <f t="shared" si="11"/>
        <v>0</v>
      </c>
      <c r="M188" s="2">
        <v>420</v>
      </c>
    </row>
    <row r="189" spans="1:13" ht="12.75">
      <c r="A189" s="17"/>
      <c r="B189" s="276">
        <v>2000</v>
      </c>
      <c r="C189" s="17" t="s">
        <v>66</v>
      </c>
      <c r="D189" s="17" t="s">
        <v>16</v>
      </c>
      <c r="E189" s="17" t="s">
        <v>47</v>
      </c>
      <c r="F189" s="86" t="s">
        <v>126</v>
      </c>
      <c r="G189" s="34" t="s">
        <v>127</v>
      </c>
      <c r="H189" s="33">
        <f t="shared" si="16"/>
        <v>-2000</v>
      </c>
      <c r="I189" s="44">
        <f t="shared" si="11"/>
        <v>4.761904761904762</v>
      </c>
      <c r="J189" s="20"/>
      <c r="K189" s="20" t="s">
        <v>115</v>
      </c>
      <c r="L189">
        <v>4</v>
      </c>
      <c r="M189" s="2">
        <v>420</v>
      </c>
    </row>
    <row r="190" spans="1:13" ht="12.75">
      <c r="A190" s="17"/>
      <c r="B190" s="305">
        <v>2000</v>
      </c>
      <c r="C190" s="1" t="s">
        <v>66</v>
      </c>
      <c r="D190" s="17" t="s">
        <v>16</v>
      </c>
      <c r="E190" s="1" t="s">
        <v>47</v>
      </c>
      <c r="F190" s="86" t="s">
        <v>126</v>
      </c>
      <c r="G190" s="32" t="s">
        <v>129</v>
      </c>
      <c r="H190" s="33">
        <f t="shared" si="16"/>
        <v>-4000</v>
      </c>
      <c r="I190" s="44">
        <f t="shared" si="11"/>
        <v>4.761904761904762</v>
      </c>
      <c r="K190" s="20" t="s">
        <v>115</v>
      </c>
      <c r="L190">
        <v>4</v>
      </c>
      <c r="M190" s="2">
        <v>420</v>
      </c>
    </row>
    <row r="191" spans="1:13" ht="12.75">
      <c r="A191" s="17"/>
      <c r="B191" s="305">
        <v>2000</v>
      </c>
      <c r="C191" s="1" t="s">
        <v>66</v>
      </c>
      <c r="D191" s="17" t="s">
        <v>16</v>
      </c>
      <c r="E191" s="1" t="s">
        <v>47</v>
      </c>
      <c r="F191" s="86" t="s">
        <v>126</v>
      </c>
      <c r="G191" s="32" t="s">
        <v>131</v>
      </c>
      <c r="H191" s="33">
        <f t="shared" si="16"/>
        <v>-6000</v>
      </c>
      <c r="I191" s="44">
        <f t="shared" si="11"/>
        <v>4.761904761904762</v>
      </c>
      <c r="K191" s="20" t="s">
        <v>115</v>
      </c>
      <c r="L191">
        <v>4</v>
      </c>
      <c r="M191" s="2">
        <v>420</v>
      </c>
    </row>
    <row r="192" spans="1:13" ht="12.75">
      <c r="A192" s="17"/>
      <c r="B192" s="305">
        <v>2000</v>
      </c>
      <c r="C192" s="1" t="s">
        <v>66</v>
      </c>
      <c r="D192" s="17" t="s">
        <v>16</v>
      </c>
      <c r="E192" s="1" t="s">
        <v>47</v>
      </c>
      <c r="F192" s="86" t="s">
        <v>126</v>
      </c>
      <c r="G192" s="32" t="s">
        <v>132</v>
      </c>
      <c r="H192" s="33">
        <f t="shared" si="16"/>
        <v>-8000</v>
      </c>
      <c r="I192" s="44">
        <f t="shared" si="11"/>
        <v>4.761904761904762</v>
      </c>
      <c r="K192" s="20" t="s">
        <v>115</v>
      </c>
      <c r="L192">
        <v>4</v>
      </c>
      <c r="M192" s="2">
        <v>420</v>
      </c>
    </row>
    <row r="193" spans="1:13" ht="12.75">
      <c r="A193" s="17"/>
      <c r="B193" s="305">
        <v>2000</v>
      </c>
      <c r="C193" s="1" t="s">
        <v>66</v>
      </c>
      <c r="D193" s="17" t="s">
        <v>16</v>
      </c>
      <c r="E193" s="1" t="s">
        <v>47</v>
      </c>
      <c r="F193" s="86" t="s">
        <v>126</v>
      </c>
      <c r="G193" s="32" t="s">
        <v>141</v>
      </c>
      <c r="H193" s="33">
        <f t="shared" si="16"/>
        <v>-10000</v>
      </c>
      <c r="I193" s="44">
        <f t="shared" si="11"/>
        <v>4.761904761904762</v>
      </c>
      <c r="J193" s="20"/>
      <c r="K193" s="20" t="s">
        <v>115</v>
      </c>
      <c r="L193">
        <v>4</v>
      </c>
      <c r="M193" s="2">
        <v>420</v>
      </c>
    </row>
    <row r="194" spans="1:13" s="85" customFormat="1" ht="12.75">
      <c r="A194" s="16"/>
      <c r="B194" s="304">
        <f>SUM(B189:B193)</f>
        <v>10000</v>
      </c>
      <c r="C194" s="16" t="s">
        <v>66</v>
      </c>
      <c r="D194" s="16"/>
      <c r="E194" s="16"/>
      <c r="F194" s="96"/>
      <c r="G194" s="23"/>
      <c r="H194" s="83">
        <v>0</v>
      </c>
      <c r="I194" s="84">
        <f t="shared" si="11"/>
        <v>23.80952380952381</v>
      </c>
      <c r="M194" s="2">
        <v>420</v>
      </c>
    </row>
    <row r="195" spans="1:13" ht="12.75">
      <c r="A195" s="17"/>
      <c r="B195" s="305"/>
      <c r="H195" s="33">
        <f>H194-B195</f>
        <v>0</v>
      </c>
      <c r="I195" s="44">
        <f t="shared" si="11"/>
        <v>0</v>
      </c>
      <c r="M195" s="2">
        <v>420</v>
      </c>
    </row>
    <row r="196" spans="1:13" ht="12.75">
      <c r="A196" s="17"/>
      <c r="B196" s="305"/>
      <c r="C196" s="17"/>
      <c r="H196" s="33">
        <f>H195-B196</f>
        <v>0</v>
      </c>
      <c r="I196" s="44">
        <f t="shared" si="11"/>
        <v>0</v>
      </c>
      <c r="M196" s="2">
        <v>420</v>
      </c>
    </row>
    <row r="197" spans="1:13" ht="12.75">
      <c r="A197" s="17"/>
      <c r="B197" s="305">
        <v>1300</v>
      </c>
      <c r="C197" s="17" t="s">
        <v>66</v>
      </c>
      <c r="D197" s="17" t="s">
        <v>16</v>
      </c>
      <c r="E197" s="1" t="s">
        <v>295</v>
      </c>
      <c r="F197" s="86" t="s">
        <v>126</v>
      </c>
      <c r="G197" s="32" t="s">
        <v>129</v>
      </c>
      <c r="H197" s="33">
        <f>H196-B197</f>
        <v>-1300</v>
      </c>
      <c r="I197" s="44">
        <f t="shared" si="11"/>
        <v>3.0952380952380953</v>
      </c>
      <c r="K197" s="20" t="s">
        <v>115</v>
      </c>
      <c r="L197">
        <v>4</v>
      </c>
      <c r="M197" s="2">
        <v>420</v>
      </c>
    </row>
    <row r="198" spans="1:13" ht="12.75">
      <c r="A198" s="17"/>
      <c r="B198" s="305">
        <v>3200</v>
      </c>
      <c r="C198" s="17" t="s">
        <v>66</v>
      </c>
      <c r="D198" s="17" t="s">
        <v>16</v>
      </c>
      <c r="E198" s="1" t="s">
        <v>295</v>
      </c>
      <c r="F198" s="86" t="s">
        <v>126</v>
      </c>
      <c r="G198" s="32" t="s">
        <v>132</v>
      </c>
      <c r="H198" s="33">
        <f>H197-B198</f>
        <v>-4500</v>
      </c>
      <c r="I198" s="44">
        <f t="shared" si="11"/>
        <v>7.619047619047619</v>
      </c>
      <c r="K198" s="20" t="s">
        <v>115</v>
      </c>
      <c r="L198">
        <v>4</v>
      </c>
      <c r="M198" s="2">
        <v>420</v>
      </c>
    </row>
    <row r="199" spans="1:13" s="85" customFormat="1" ht="12.75">
      <c r="A199" s="16"/>
      <c r="B199" s="304">
        <f>SUM(B197:B198)</f>
        <v>4500</v>
      </c>
      <c r="C199" s="16"/>
      <c r="D199" s="16"/>
      <c r="E199" s="16"/>
      <c r="F199" s="96"/>
      <c r="G199" s="23"/>
      <c r="H199" s="83">
        <v>0</v>
      </c>
      <c r="I199" s="84">
        <f t="shared" si="11"/>
        <v>10.714285714285714</v>
      </c>
      <c r="M199" s="2">
        <v>420</v>
      </c>
    </row>
    <row r="200" spans="1:13" ht="12.75">
      <c r="A200" s="17"/>
      <c r="B200" s="305"/>
      <c r="H200" s="33">
        <f>H199-B200</f>
        <v>0</v>
      </c>
      <c r="I200" s="44">
        <f t="shared" si="11"/>
        <v>0</v>
      </c>
      <c r="M200" s="2">
        <v>420</v>
      </c>
    </row>
    <row r="201" spans="1:13" ht="12.75">
      <c r="A201" s="17"/>
      <c r="B201" s="305"/>
      <c r="H201" s="33">
        <f>H200-B201</f>
        <v>0</v>
      </c>
      <c r="I201" s="44">
        <f t="shared" si="11"/>
        <v>0</v>
      </c>
      <c r="M201" s="2">
        <v>420</v>
      </c>
    </row>
    <row r="202" spans="1:13" ht="12.75">
      <c r="A202" s="17"/>
      <c r="B202" s="305">
        <v>425</v>
      </c>
      <c r="C202" s="1" t="s">
        <v>146</v>
      </c>
      <c r="D202" s="1" t="s">
        <v>134</v>
      </c>
      <c r="E202" s="1" t="s">
        <v>27</v>
      </c>
      <c r="F202" s="86" t="s">
        <v>126</v>
      </c>
      <c r="G202" s="32" t="s">
        <v>131</v>
      </c>
      <c r="H202" s="33">
        <f>H201-B202</f>
        <v>-425</v>
      </c>
      <c r="I202" s="44">
        <f t="shared" si="11"/>
        <v>1.0119047619047619</v>
      </c>
      <c r="K202" s="20" t="s">
        <v>115</v>
      </c>
      <c r="L202">
        <v>4</v>
      </c>
      <c r="M202" s="2">
        <v>420</v>
      </c>
    </row>
    <row r="203" spans="1:13" s="85" customFormat="1" ht="12.75">
      <c r="A203" s="16"/>
      <c r="B203" s="308">
        <f>SUM(B202)</f>
        <v>425</v>
      </c>
      <c r="C203" s="16"/>
      <c r="D203" s="16"/>
      <c r="E203" s="16" t="s">
        <v>27</v>
      </c>
      <c r="F203" s="96"/>
      <c r="G203" s="23"/>
      <c r="H203" s="83">
        <v>0</v>
      </c>
      <c r="I203" s="84">
        <f t="shared" si="11"/>
        <v>1.0119047619047619</v>
      </c>
      <c r="M203" s="2">
        <v>420</v>
      </c>
    </row>
    <row r="204" spans="1:13" ht="12.75">
      <c r="A204" s="17"/>
      <c r="B204" s="307"/>
      <c r="H204" s="33">
        <f>H203-B204</f>
        <v>0</v>
      </c>
      <c r="I204" s="44">
        <f t="shared" si="11"/>
        <v>0</v>
      </c>
      <c r="M204" s="2">
        <v>420</v>
      </c>
    </row>
    <row r="205" spans="1:13" ht="12.75">
      <c r="A205" s="17"/>
      <c r="B205" s="307"/>
      <c r="H205" s="33">
        <f>H204-B205</f>
        <v>0</v>
      </c>
      <c r="I205" s="44">
        <f t="shared" si="11"/>
        <v>0</v>
      </c>
      <c r="M205" s="2">
        <v>420</v>
      </c>
    </row>
    <row r="206" spans="1:13" s="20" customFormat="1" ht="12.75">
      <c r="A206" s="17"/>
      <c r="B206" s="276"/>
      <c r="C206" s="92"/>
      <c r="D206" s="93"/>
      <c r="E206" s="94"/>
      <c r="F206" s="133"/>
      <c r="G206" s="94"/>
      <c r="H206" s="33">
        <f>H205-B206</f>
        <v>0</v>
      </c>
      <c r="I206" s="44">
        <f t="shared" si="11"/>
        <v>0</v>
      </c>
      <c r="J206" s="44"/>
      <c r="K206" s="44"/>
      <c r="M206" s="2">
        <v>420</v>
      </c>
    </row>
    <row r="207" spans="1:13" ht="12.75">
      <c r="A207" s="17"/>
      <c r="B207" s="305"/>
      <c r="H207" s="33">
        <f>H206-B207</f>
        <v>0</v>
      </c>
      <c r="I207" s="44">
        <f t="shared" si="11"/>
        <v>0</v>
      </c>
      <c r="M207" s="2">
        <v>420</v>
      </c>
    </row>
    <row r="208" spans="1:13" s="85" customFormat="1" ht="12.75">
      <c r="A208" s="16"/>
      <c r="B208" s="304">
        <f>+B223+B232+B240+B249+B213</f>
        <v>46500</v>
      </c>
      <c r="C208" s="79" t="s">
        <v>147</v>
      </c>
      <c r="D208" s="80" t="s">
        <v>148</v>
      </c>
      <c r="E208" s="79" t="s">
        <v>89</v>
      </c>
      <c r="F208" s="81" t="s">
        <v>149</v>
      </c>
      <c r="G208" s="82" t="s">
        <v>150</v>
      </c>
      <c r="H208" s="83">
        <f>H207-B208</f>
        <v>-46500</v>
      </c>
      <c r="I208" s="84">
        <f t="shared" si="11"/>
        <v>110.71428571428571</v>
      </c>
      <c r="J208" s="84"/>
      <c r="K208" s="84"/>
      <c r="M208" s="2">
        <v>420</v>
      </c>
    </row>
    <row r="209" spans="1:13" ht="12.75">
      <c r="A209" s="17"/>
      <c r="B209" s="305"/>
      <c r="H209" s="33">
        <v>0</v>
      </c>
      <c r="I209" s="44">
        <f t="shared" si="11"/>
        <v>0</v>
      </c>
      <c r="M209" s="2">
        <v>420</v>
      </c>
    </row>
    <row r="210" spans="1:13" ht="12.75">
      <c r="A210" s="17"/>
      <c r="B210" s="305">
        <v>2500</v>
      </c>
      <c r="C210" s="1" t="s">
        <v>35</v>
      </c>
      <c r="D210" s="1" t="s">
        <v>16</v>
      </c>
      <c r="E210" s="1" t="s">
        <v>94</v>
      </c>
      <c r="F210" s="86" t="s">
        <v>151</v>
      </c>
      <c r="G210" s="32" t="s">
        <v>45</v>
      </c>
      <c r="H210" s="33">
        <f>H209-B210</f>
        <v>-2500</v>
      </c>
      <c r="I210" s="44">
        <f t="shared" si="11"/>
        <v>5.9523809523809526</v>
      </c>
      <c r="K210" t="s">
        <v>0</v>
      </c>
      <c r="L210">
        <v>5</v>
      </c>
      <c r="M210" s="2">
        <v>420</v>
      </c>
    </row>
    <row r="211" spans="1:13" ht="12.75">
      <c r="A211" s="17"/>
      <c r="B211" s="305">
        <v>5000</v>
      </c>
      <c r="C211" s="1" t="s">
        <v>35</v>
      </c>
      <c r="D211" s="1" t="s">
        <v>16</v>
      </c>
      <c r="E211" s="1" t="s">
        <v>94</v>
      </c>
      <c r="F211" s="86" t="s">
        <v>152</v>
      </c>
      <c r="G211" s="32" t="s">
        <v>121</v>
      </c>
      <c r="H211" s="33">
        <f>H210-B211</f>
        <v>-7500</v>
      </c>
      <c r="I211" s="44">
        <f t="shared" si="11"/>
        <v>11.904761904761905</v>
      </c>
      <c r="K211" t="s">
        <v>0</v>
      </c>
      <c r="L211">
        <v>5</v>
      </c>
      <c r="M211" s="2">
        <v>420</v>
      </c>
    </row>
    <row r="212" spans="1:13" ht="12.75">
      <c r="A212" s="17"/>
      <c r="B212" s="305">
        <v>2500</v>
      </c>
      <c r="C212" s="1" t="s">
        <v>35</v>
      </c>
      <c r="D212" s="1" t="s">
        <v>16</v>
      </c>
      <c r="E212" s="1" t="s">
        <v>94</v>
      </c>
      <c r="F212" s="86" t="s">
        <v>153</v>
      </c>
      <c r="G212" s="32" t="s">
        <v>154</v>
      </c>
      <c r="H212" s="33">
        <f>H211-B212</f>
        <v>-10000</v>
      </c>
      <c r="I212" s="44">
        <f t="shared" si="11"/>
        <v>5.9523809523809526</v>
      </c>
      <c r="K212" t="s">
        <v>0</v>
      </c>
      <c r="L212">
        <v>5</v>
      </c>
      <c r="M212" s="2">
        <v>420</v>
      </c>
    </row>
    <row r="213" spans="1:13" s="85" customFormat="1" ht="12.75">
      <c r="A213" s="16"/>
      <c r="B213" s="304">
        <f>SUM(B210:B212)</f>
        <v>10000</v>
      </c>
      <c r="C213" s="16" t="s">
        <v>35</v>
      </c>
      <c r="D213" s="16"/>
      <c r="E213" s="16"/>
      <c r="F213" s="96"/>
      <c r="G213" s="23"/>
      <c r="H213" s="83">
        <v>0</v>
      </c>
      <c r="I213" s="84">
        <f t="shared" si="11"/>
        <v>23.80952380952381</v>
      </c>
      <c r="M213" s="2">
        <v>420</v>
      </c>
    </row>
    <row r="214" spans="1:13" ht="12.75">
      <c r="A214" s="17"/>
      <c r="B214" s="305"/>
      <c r="H214" s="33">
        <f aca="true" t="shared" si="17" ref="H214:H222">H213-B214</f>
        <v>0</v>
      </c>
      <c r="I214" s="44">
        <f t="shared" si="11"/>
        <v>0</v>
      </c>
      <c r="M214" s="2">
        <v>420</v>
      </c>
    </row>
    <row r="215" spans="1:13" ht="12.75">
      <c r="A215" s="17"/>
      <c r="B215" s="305"/>
      <c r="H215" s="33">
        <f t="shared" si="17"/>
        <v>0</v>
      </c>
      <c r="I215" s="44">
        <f t="shared" si="11"/>
        <v>0</v>
      </c>
      <c r="M215" s="2">
        <v>420</v>
      </c>
    </row>
    <row r="216" spans="1:13" ht="12.75">
      <c r="A216" s="17"/>
      <c r="B216" s="305">
        <v>800</v>
      </c>
      <c r="C216" s="1" t="s">
        <v>161</v>
      </c>
      <c r="D216" s="17" t="s">
        <v>16</v>
      </c>
      <c r="E216" s="1" t="s">
        <v>100</v>
      </c>
      <c r="F216" s="86" t="s">
        <v>162</v>
      </c>
      <c r="G216" s="32" t="s">
        <v>45</v>
      </c>
      <c r="H216" s="33">
        <f t="shared" si="17"/>
        <v>-800</v>
      </c>
      <c r="I216" s="44">
        <f t="shared" si="11"/>
        <v>1.9047619047619047</v>
      </c>
      <c r="K216" t="s">
        <v>94</v>
      </c>
      <c r="L216">
        <v>5</v>
      </c>
      <c r="M216" s="2">
        <v>420</v>
      </c>
    </row>
    <row r="217" spans="1:13" ht="12.75">
      <c r="A217" s="17"/>
      <c r="B217" s="305">
        <v>800</v>
      </c>
      <c r="C217" s="1" t="s">
        <v>163</v>
      </c>
      <c r="D217" s="17" t="s">
        <v>16</v>
      </c>
      <c r="E217" s="1" t="s">
        <v>100</v>
      </c>
      <c r="F217" s="86" t="s">
        <v>162</v>
      </c>
      <c r="G217" s="32" t="s">
        <v>45</v>
      </c>
      <c r="H217" s="33">
        <f t="shared" si="17"/>
        <v>-1600</v>
      </c>
      <c r="I217" s="44">
        <f aca="true" t="shared" si="18" ref="I217:I280">+B217/M217</f>
        <v>1.9047619047619047</v>
      </c>
      <c r="K217" t="s">
        <v>94</v>
      </c>
      <c r="L217">
        <v>5</v>
      </c>
      <c r="M217" s="2">
        <v>420</v>
      </c>
    </row>
    <row r="218" spans="1:13" ht="12.75">
      <c r="A218" s="17"/>
      <c r="B218" s="305">
        <v>500</v>
      </c>
      <c r="C218" s="1" t="s">
        <v>164</v>
      </c>
      <c r="D218" s="17" t="s">
        <v>16</v>
      </c>
      <c r="E218" s="1" t="s">
        <v>100</v>
      </c>
      <c r="F218" s="86" t="s">
        <v>162</v>
      </c>
      <c r="G218" s="32" t="s">
        <v>82</v>
      </c>
      <c r="H218" s="33">
        <f t="shared" si="17"/>
        <v>-2100</v>
      </c>
      <c r="I218" s="44">
        <f t="shared" si="18"/>
        <v>1.1904761904761905</v>
      </c>
      <c r="K218" t="s">
        <v>94</v>
      </c>
      <c r="L218">
        <v>5</v>
      </c>
      <c r="M218" s="2">
        <v>420</v>
      </c>
    </row>
    <row r="219" spans="1:13" ht="12.75">
      <c r="A219" s="17"/>
      <c r="B219" s="305">
        <v>500</v>
      </c>
      <c r="C219" s="1" t="s">
        <v>165</v>
      </c>
      <c r="D219" s="17" t="s">
        <v>16</v>
      </c>
      <c r="E219" s="1" t="s">
        <v>100</v>
      </c>
      <c r="F219" s="86" t="s">
        <v>162</v>
      </c>
      <c r="G219" s="32" t="s">
        <v>82</v>
      </c>
      <c r="H219" s="33">
        <f t="shared" si="17"/>
        <v>-2600</v>
      </c>
      <c r="I219" s="44">
        <f t="shared" si="18"/>
        <v>1.1904761904761905</v>
      </c>
      <c r="K219" t="s">
        <v>94</v>
      </c>
      <c r="L219">
        <v>5</v>
      </c>
      <c r="M219" s="2">
        <v>420</v>
      </c>
    </row>
    <row r="220" spans="1:13" ht="12.75">
      <c r="A220" s="17"/>
      <c r="B220" s="305">
        <v>1300</v>
      </c>
      <c r="C220" s="1" t="s">
        <v>161</v>
      </c>
      <c r="D220" s="17" t="s">
        <v>16</v>
      </c>
      <c r="E220" s="1" t="s">
        <v>100</v>
      </c>
      <c r="F220" s="86" t="s">
        <v>162</v>
      </c>
      <c r="G220" s="32" t="s">
        <v>121</v>
      </c>
      <c r="H220" s="33">
        <f t="shared" si="17"/>
        <v>-3900</v>
      </c>
      <c r="I220" s="44">
        <f t="shared" si="18"/>
        <v>3.0952380952380953</v>
      </c>
      <c r="K220" t="s">
        <v>94</v>
      </c>
      <c r="L220">
        <v>5</v>
      </c>
      <c r="M220" s="2">
        <v>420</v>
      </c>
    </row>
    <row r="221" spans="1:13" ht="12.75">
      <c r="A221" s="17"/>
      <c r="B221" s="305">
        <v>1300</v>
      </c>
      <c r="C221" s="1" t="s">
        <v>166</v>
      </c>
      <c r="D221" s="17" t="s">
        <v>16</v>
      </c>
      <c r="E221" s="1" t="s">
        <v>100</v>
      </c>
      <c r="F221" s="86" t="s">
        <v>162</v>
      </c>
      <c r="G221" s="32" t="s">
        <v>121</v>
      </c>
      <c r="H221" s="33">
        <f t="shared" si="17"/>
        <v>-5200</v>
      </c>
      <c r="I221" s="44">
        <f t="shared" si="18"/>
        <v>3.0952380952380953</v>
      </c>
      <c r="K221" t="s">
        <v>94</v>
      </c>
      <c r="L221">
        <v>5</v>
      </c>
      <c r="M221" s="2">
        <v>420</v>
      </c>
    </row>
    <row r="222" spans="1:13" ht="12.75">
      <c r="A222" s="17"/>
      <c r="B222" s="305">
        <v>3500</v>
      </c>
      <c r="C222" s="1" t="s">
        <v>167</v>
      </c>
      <c r="D222" s="17" t="s">
        <v>16</v>
      </c>
      <c r="E222" s="1" t="s">
        <v>100</v>
      </c>
      <c r="F222" s="86" t="s">
        <v>168</v>
      </c>
      <c r="G222" s="32" t="s">
        <v>156</v>
      </c>
      <c r="H222" s="33">
        <f t="shared" si="17"/>
        <v>-8700</v>
      </c>
      <c r="I222" s="44">
        <f t="shared" si="18"/>
        <v>8.333333333333334</v>
      </c>
      <c r="K222" t="s">
        <v>94</v>
      </c>
      <c r="L222">
        <v>5</v>
      </c>
      <c r="M222" s="2">
        <v>420</v>
      </c>
    </row>
    <row r="223" spans="1:13" s="85" customFormat="1" ht="12.75">
      <c r="A223" s="16"/>
      <c r="B223" s="304">
        <f>SUM(B216:B222)</f>
        <v>8700</v>
      </c>
      <c r="C223" s="16" t="s">
        <v>106</v>
      </c>
      <c r="D223" s="16"/>
      <c r="E223" s="16"/>
      <c r="F223" s="96"/>
      <c r="G223" s="23"/>
      <c r="H223" s="83">
        <v>0</v>
      </c>
      <c r="I223" s="84">
        <f t="shared" si="18"/>
        <v>20.714285714285715</v>
      </c>
      <c r="M223" s="2">
        <v>420</v>
      </c>
    </row>
    <row r="224" spans="1:13" ht="12.75">
      <c r="A224" s="17"/>
      <c r="B224" s="305"/>
      <c r="H224" s="33">
        <f aca="true" t="shared" si="19" ref="H224:H231">H223-B224</f>
        <v>0</v>
      </c>
      <c r="I224" s="44">
        <f t="shared" si="18"/>
        <v>0</v>
      </c>
      <c r="M224" s="2">
        <v>420</v>
      </c>
    </row>
    <row r="225" spans="1:13" ht="12.75">
      <c r="A225" s="17"/>
      <c r="B225" s="305"/>
      <c r="H225" s="33">
        <f t="shared" si="19"/>
        <v>0</v>
      </c>
      <c r="I225" s="44">
        <f t="shared" si="18"/>
        <v>0</v>
      </c>
      <c r="M225" s="2">
        <v>420</v>
      </c>
    </row>
    <row r="226" spans="1:13" ht="12.75">
      <c r="A226" s="17"/>
      <c r="B226" s="305">
        <v>1000</v>
      </c>
      <c r="C226" s="1" t="s">
        <v>61</v>
      </c>
      <c r="D226" s="17" t="s">
        <v>16</v>
      </c>
      <c r="E226" s="1" t="s">
        <v>62</v>
      </c>
      <c r="F226" s="86" t="s">
        <v>162</v>
      </c>
      <c r="G226" s="32" t="s">
        <v>45</v>
      </c>
      <c r="H226" s="33">
        <f t="shared" si="19"/>
        <v>-1000</v>
      </c>
      <c r="I226" s="44">
        <f t="shared" si="18"/>
        <v>2.380952380952381</v>
      </c>
      <c r="K226" t="s">
        <v>94</v>
      </c>
      <c r="L226">
        <v>5</v>
      </c>
      <c r="M226" s="2">
        <v>420</v>
      </c>
    </row>
    <row r="227" spans="1:13" ht="12.75">
      <c r="A227" s="17"/>
      <c r="B227" s="305">
        <v>1000</v>
      </c>
      <c r="C227" s="1" t="s">
        <v>61</v>
      </c>
      <c r="D227" s="17" t="s">
        <v>16</v>
      </c>
      <c r="E227" s="1" t="s">
        <v>62</v>
      </c>
      <c r="F227" s="86" t="s">
        <v>162</v>
      </c>
      <c r="G227" s="32" t="s">
        <v>82</v>
      </c>
      <c r="H227" s="33">
        <f t="shared" si="19"/>
        <v>-2000</v>
      </c>
      <c r="I227" s="44">
        <f t="shared" si="18"/>
        <v>2.380952380952381</v>
      </c>
      <c r="K227" t="s">
        <v>94</v>
      </c>
      <c r="L227">
        <v>5</v>
      </c>
      <c r="M227" s="2">
        <v>420</v>
      </c>
    </row>
    <row r="228" spans="1:13" ht="12.75">
      <c r="A228" s="17"/>
      <c r="B228" s="305">
        <v>800</v>
      </c>
      <c r="C228" s="1" t="s">
        <v>61</v>
      </c>
      <c r="D228" s="17" t="s">
        <v>16</v>
      </c>
      <c r="E228" s="1" t="s">
        <v>62</v>
      </c>
      <c r="F228" s="86" t="s">
        <v>162</v>
      </c>
      <c r="G228" s="32" t="s">
        <v>121</v>
      </c>
      <c r="H228" s="33">
        <f t="shared" si="19"/>
        <v>-2800</v>
      </c>
      <c r="I228" s="44">
        <f t="shared" si="18"/>
        <v>1.9047619047619047</v>
      </c>
      <c r="M228" s="2">
        <v>420</v>
      </c>
    </row>
    <row r="229" spans="1:13" ht="12.75">
      <c r="A229" s="17"/>
      <c r="B229" s="305">
        <v>1000</v>
      </c>
      <c r="C229" s="1" t="s">
        <v>61</v>
      </c>
      <c r="D229" s="17" t="s">
        <v>16</v>
      </c>
      <c r="E229" s="1" t="s">
        <v>62</v>
      </c>
      <c r="F229" s="86" t="s">
        <v>162</v>
      </c>
      <c r="G229" s="32" t="s">
        <v>123</v>
      </c>
      <c r="H229" s="33">
        <f t="shared" si="19"/>
        <v>-3800</v>
      </c>
      <c r="I229" s="44">
        <f t="shared" si="18"/>
        <v>2.380952380952381</v>
      </c>
      <c r="K229" t="s">
        <v>94</v>
      </c>
      <c r="L229">
        <v>5</v>
      </c>
      <c r="M229" s="2">
        <v>420</v>
      </c>
    </row>
    <row r="230" spans="1:13" ht="12.75">
      <c r="A230" s="17"/>
      <c r="B230" s="305">
        <v>2000</v>
      </c>
      <c r="C230" s="1" t="s">
        <v>61</v>
      </c>
      <c r="D230" s="17" t="s">
        <v>16</v>
      </c>
      <c r="E230" s="1" t="s">
        <v>62</v>
      </c>
      <c r="F230" s="86" t="s">
        <v>162</v>
      </c>
      <c r="G230" s="32" t="s">
        <v>154</v>
      </c>
      <c r="H230" s="33">
        <f t="shared" si="19"/>
        <v>-5800</v>
      </c>
      <c r="I230" s="44">
        <f t="shared" si="18"/>
        <v>4.761904761904762</v>
      </c>
      <c r="K230" t="s">
        <v>94</v>
      </c>
      <c r="L230">
        <v>5</v>
      </c>
      <c r="M230" s="2">
        <v>420</v>
      </c>
    </row>
    <row r="231" spans="1:13" ht="12.75">
      <c r="A231" s="17"/>
      <c r="B231" s="305">
        <v>1000</v>
      </c>
      <c r="C231" s="1" t="s">
        <v>61</v>
      </c>
      <c r="D231" s="17" t="s">
        <v>16</v>
      </c>
      <c r="E231" s="1" t="s">
        <v>62</v>
      </c>
      <c r="F231" s="86" t="s">
        <v>162</v>
      </c>
      <c r="G231" s="32" t="s">
        <v>156</v>
      </c>
      <c r="H231" s="33">
        <f t="shared" si="19"/>
        <v>-6800</v>
      </c>
      <c r="I231" s="44">
        <f t="shared" si="18"/>
        <v>2.380952380952381</v>
      </c>
      <c r="K231" t="s">
        <v>94</v>
      </c>
      <c r="L231">
        <v>5</v>
      </c>
      <c r="M231" s="2">
        <v>420</v>
      </c>
    </row>
    <row r="232" spans="1:13" s="85" customFormat="1" ht="12.75">
      <c r="A232" s="16"/>
      <c r="B232" s="304">
        <f>SUM(B226:B231)</f>
        <v>6800</v>
      </c>
      <c r="C232" s="16"/>
      <c r="D232" s="16"/>
      <c r="E232" s="16" t="s">
        <v>62</v>
      </c>
      <c r="F232" s="96"/>
      <c r="G232" s="23"/>
      <c r="H232" s="83">
        <v>0</v>
      </c>
      <c r="I232" s="84">
        <f t="shared" si="18"/>
        <v>16.19047619047619</v>
      </c>
      <c r="M232" s="2">
        <v>420</v>
      </c>
    </row>
    <row r="233" spans="1:13" ht="12.75">
      <c r="A233" s="17"/>
      <c r="B233" s="305"/>
      <c r="H233" s="33">
        <f aca="true" t="shared" si="20" ref="H233:H239">H232-B233</f>
        <v>0</v>
      </c>
      <c r="I233" s="44">
        <f t="shared" si="18"/>
        <v>0</v>
      </c>
      <c r="M233" s="2">
        <v>420</v>
      </c>
    </row>
    <row r="234" spans="1:13" ht="12.75">
      <c r="A234" s="17"/>
      <c r="B234" s="305"/>
      <c r="H234" s="33">
        <f t="shared" si="20"/>
        <v>0</v>
      </c>
      <c r="I234" s="44">
        <f t="shared" si="18"/>
        <v>0</v>
      </c>
      <c r="M234" s="2">
        <v>420</v>
      </c>
    </row>
    <row r="235" spans="1:13" ht="12.75">
      <c r="A235" s="17"/>
      <c r="B235" s="305">
        <v>3000</v>
      </c>
      <c r="C235" s="1" t="s">
        <v>63</v>
      </c>
      <c r="D235" s="17" t="s">
        <v>16</v>
      </c>
      <c r="E235" s="1" t="s">
        <v>100</v>
      </c>
      <c r="F235" s="86" t="s">
        <v>109</v>
      </c>
      <c r="G235" s="32" t="s">
        <v>45</v>
      </c>
      <c r="H235" s="33">
        <f t="shared" si="20"/>
        <v>-3000</v>
      </c>
      <c r="I235" s="44">
        <f t="shared" si="18"/>
        <v>7.142857142857143</v>
      </c>
      <c r="K235" t="s">
        <v>94</v>
      </c>
      <c r="L235">
        <v>3</v>
      </c>
      <c r="M235" s="2">
        <v>420</v>
      </c>
    </row>
    <row r="236" spans="1:13" ht="12.75">
      <c r="A236" s="17"/>
      <c r="B236" s="305">
        <v>3000</v>
      </c>
      <c r="C236" s="1" t="s">
        <v>63</v>
      </c>
      <c r="D236" s="17" t="s">
        <v>16</v>
      </c>
      <c r="E236" s="1" t="s">
        <v>100</v>
      </c>
      <c r="F236" s="86" t="s">
        <v>169</v>
      </c>
      <c r="G236" s="32" t="s">
        <v>82</v>
      </c>
      <c r="H236" s="33">
        <f t="shared" si="20"/>
        <v>-6000</v>
      </c>
      <c r="I236" s="44">
        <f t="shared" si="18"/>
        <v>7.142857142857143</v>
      </c>
      <c r="K236" t="s">
        <v>94</v>
      </c>
      <c r="L236">
        <v>5</v>
      </c>
      <c r="M236" s="2">
        <v>420</v>
      </c>
    </row>
    <row r="237" spans="1:13" ht="12.75">
      <c r="A237" s="17"/>
      <c r="B237" s="305">
        <v>3000</v>
      </c>
      <c r="C237" s="1" t="s">
        <v>63</v>
      </c>
      <c r="D237" s="17" t="s">
        <v>16</v>
      </c>
      <c r="E237" s="1" t="s">
        <v>100</v>
      </c>
      <c r="F237" s="86" t="s">
        <v>169</v>
      </c>
      <c r="G237" s="32" t="s">
        <v>121</v>
      </c>
      <c r="H237" s="33">
        <f t="shared" si="20"/>
        <v>-9000</v>
      </c>
      <c r="I237" s="44">
        <f t="shared" si="18"/>
        <v>7.142857142857143</v>
      </c>
      <c r="K237" t="s">
        <v>94</v>
      </c>
      <c r="L237">
        <v>5</v>
      </c>
      <c r="M237" s="2">
        <v>420</v>
      </c>
    </row>
    <row r="238" spans="1:13" ht="12.75">
      <c r="A238" s="17"/>
      <c r="B238" s="305">
        <v>3000</v>
      </c>
      <c r="C238" s="1" t="s">
        <v>63</v>
      </c>
      <c r="D238" s="17" t="s">
        <v>16</v>
      </c>
      <c r="E238" s="1" t="s">
        <v>100</v>
      </c>
      <c r="F238" s="86" t="s">
        <v>169</v>
      </c>
      <c r="G238" s="32" t="s">
        <v>123</v>
      </c>
      <c r="H238" s="33">
        <f t="shared" si="20"/>
        <v>-12000</v>
      </c>
      <c r="I238" s="44">
        <f t="shared" si="18"/>
        <v>7.142857142857143</v>
      </c>
      <c r="K238" t="s">
        <v>94</v>
      </c>
      <c r="L238">
        <v>5</v>
      </c>
      <c r="M238" s="2">
        <v>420</v>
      </c>
    </row>
    <row r="239" spans="1:13" ht="12.75">
      <c r="A239" s="17"/>
      <c r="B239" s="305">
        <v>3000</v>
      </c>
      <c r="C239" s="1" t="s">
        <v>63</v>
      </c>
      <c r="D239" s="17" t="s">
        <v>16</v>
      </c>
      <c r="E239" s="1" t="s">
        <v>100</v>
      </c>
      <c r="F239" s="86" t="s">
        <v>169</v>
      </c>
      <c r="G239" s="32" t="s">
        <v>154</v>
      </c>
      <c r="H239" s="33">
        <f t="shared" si="20"/>
        <v>-15000</v>
      </c>
      <c r="I239" s="44">
        <f t="shared" si="18"/>
        <v>7.142857142857143</v>
      </c>
      <c r="K239" t="s">
        <v>94</v>
      </c>
      <c r="L239">
        <v>5</v>
      </c>
      <c r="M239" s="2">
        <v>420</v>
      </c>
    </row>
    <row r="240" spans="1:13" s="85" customFormat="1" ht="12.75">
      <c r="A240" s="16"/>
      <c r="B240" s="304">
        <f>SUM(B235:B239)</f>
        <v>15000</v>
      </c>
      <c r="C240" s="16" t="s">
        <v>63</v>
      </c>
      <c r="D240" s="16"/>
      <c r="E240" s="16"/>
      <c r="F240" s="96"/>
      <c r="G240" s="23"/>
      <c r="H240" s="83">
        <v>0</v>
      </c>
      <c r="I240" s="84">
        <f t="shared" si="18"/>
        <v>35.714285714285715</v>
      </c>
      <c r="M240" s="2">
        <v>420</v>
      </c>
    </row>
    <row r="241" spans="1:13" ht="12.75">
      <c r="A241" s="17"/>
      <c r="B241" s="305"/>
      <c r="H241" s="33">
        <f aca="true" t="shared" si="21" ref="H241:H248">H240-B241</f>
        <v>0</v>
      </c>
      <c r="I241" s="44">
        <f t="shared" si="18"/>
        <v>0</v>
      </c>
      <c r="M241" s="2">
        <v>420</v>
      </c>
    </row>
    <row r="242" spans="1:13" ht="12.75">
      <c r="A242" s="17"/>
      <c r="B242" s="305"/>
      <c r="H242" s="33">
        <f t="shared" si="21"/>
        <v>0</v>
      </c>
      <c r="I242" s="44">
        <f t="shared" si="18"/>
        <v>0</v>
      </c>
      <c r="M242" s="2">
        <v>420</v>
      </c>
    </row>
    <row r="243" spans="1:13" ht="12.75">
      <c r="A243" s="17"/>
      <c r="B243" s="305">
        <v>1000</v>
      </c>
      <c r="C243" s="1" t="s">
        <v>66</v>
      </c>
      <c r="D243" s="17" t="s">
        <v>16</v>
      </c>
      <c r="E243" s="1" t="s">
        <v>100</v>
      </c>
      <c r="F243" s="86" t="s">
        <v>162</v>
      </c>
      <c r="G243" s="32" t="s">
        <v>45</v>
      </c>
      <c r="H243" s="33">
        <f t="shared" si="21"/>
        <v>-1000</v>
      </c>
      <c r="I243" s="44">
        <f t="shared" si="18"/>
        <v>2.380952380952381</v>
      </c>
      <c r="K243" t="s">
        <v>94</v>
      </c>
      <c r="L243">
        <v>5</v>
      </c>
      <c r="M243" s="2">
        <v>420</v>
      </c>
    </row>
    <row r="244" spans="1:13" ht="12.75">
      <c r="A244" s="17"/>
      <c r="B244" s="305">
        <v>1000</v>
      </c>
      <c r="C244" s="1" t="s">
        <v>66</v>
      </c>
      <c r="D244" s="17" t="s">
        <v>16</v>
      </c>
      <c r="E244" s="1" t="s">
        <v>100</v>
      </c>
      <c r="F244" s="86" t="s">
        <v>162</v>
      </c>
      <c r="G244" s="32" t="s">
        <v>82</v>
      </c>
      <c r="H244" s="33">
        <f t="shared" si="21"/>
        <v>-2000</v>
      </c>
      <c r="I244" s="44">
        <f t="shared" si="18"/>
        <v>2.380952380952381</v>
      </c>
      <c r="K244" t="s">
        <v>94</v>
      </c>
      <c r="L244">
        <v>5</v>
      </c>
      <c r="M244" s="2">
        <v>420</v>
      </c>
    </row>
    <row r="245" spans="1:13" ht="12.75">
      <c r="A245" s="17"/>
      <c r="B245" s="305">
        <v>1000</v>
      </c>
      <c r="C245" s="1" t="s">
        <v>66</v>
      </c>
      <c r="D245" s="17" t="s">
        <v>16</v>
      </c>
      <c r="E245" s="1" t="s">
        <v>100</v>
      </c>
      <c r="F245" s="86" t="s">
        <v>162</v>
      </c>
      <c r="G245" s="32" t="s">
        <v>121</v>
      </c>
      <c r="H245" s="33">
        <f t="shared" si="21"/>
        <v>-3000</v>
      </c>
      <c r="I245" s="44">
        <f t="shared" si="18"/>
        <v>2.380952380952381</v>
      </c>
      <c r="K245" t="s">
        <v>94</v>
      </c>
      <c r="L245">
        <v>5</v>
      </c>
      <c r="M245" s="2">
        <v>420</v>
      </c>
    </row>
    <row r="246" spans="1:13" ht="12.75">
      <c r="A246" s="17"/>
      <c r="B246" s="305">
        <v>1000</v>
      </c>
      <c r="C246" s="1" t="s">
        <v>66</v>
      </c>
      <c r="D246" s="17" t="s">
        <v>16</v>
      </c>
      <c r="E246" s="1" t="s">
        <v>100</v>
      </c>
      <c r="F246" s="86" t="s">
        <v>162</v>
      </c>
      <c r="G246" s="32" t="s">
        <v>123</v>
      </c>
      <c r="H246" s="33">
        <f t="shared" si="21"/>
        <v>-4000</v>
      </c>
      <c r="I246" s="44">
        <f t="shared" si="18"/>
        <v>2.380952380952381</v>
      </c>
      <c r="K246" t="s">
        <v>94</v>
      </c>
      <c r="L246">
        <v>5</v>
      </c>
      <c r="M246" s="2">
        <v>420</v>
      </c>
    </row>
    <row r="247" spans="1:13" ht="12.75">
      <c r="A247" s="17"/>
      <c r="B247" s="305">
        <v>1000</v>
      </c>
      <c r="C247" s="1" t="s">
        <v>66</v>
      </c>
      <c r="D247" s="17" t="s">
        <v>16</v>
      </c>
      <c r="E247" s="1" t="s">
        <v>100</v>
      </c>
      <c r="F247" s="86" t="s">
        <v>162</v>
      </c>
      <c r="G247" s="32" t="s">
        <v>154</v>
      </c>
      <c r="H247" s="33">
        <f t="shared" si="21"/>
        <v>-5000</v>
      </c>
      <c r="I247" s="44">
        <f t="shared" si="18"/>
        <v>2.380952380952381</v>
      </c>
      <c r="K247" t="s">
        <v>94</v>
      </c>
      <c r="L247">
        <v>5</v>
      </c>
      <c r="M247" s="2">
        <v>420</v>
      </c>
    </row>
    <row r="248" spans="1:13" ht="12.75">
      <c r="A248" s="17"/>
      <c r="B248" s="305">
        <v>1000</v>
      </c>
      <c r="C248" s="1" t="s">
        <v>66</v>
      </c>
      <c r="D248" s="17" t="s">
        <v>16</v>
      </c>
      <c r="E248" s="1" t="s">
        <v>100</v>
      </c>
      <c r="F248" s="86" t="s">
        <v>162</v>
      </c>
      <c r="G248" s="32" t="s">
        <v>156</v>
      </c>
      <c r="H248" s="33">
        <f t="shared" si="21"/>
        <v>-6000</v>
      </c>
      <c r="I248" s="44">
        <f t="shared" si="18"/>
        <v>2.380952380952381</v>
      </c>
      <c r="K248" t="s">
        <v>94</v>
      </c>
      <c r="L248">
        <v>5</v>
      </c>
      <c r="M248" s="2">
        <v>420</v>
      </c>
    </row>
    <row r="249" spans="1:13" s="85" customFormat="1" ht="12.75">
      <c r="A249" s="16"/>
      <c r="B249" s="304">
        <f>SUM(B243:B248)</f>
        <v>6000</v>
      </c>
      <c r="C249" s="16" t="s">
        <v>66</v>
      </c>
      <c r="D249" s="16"/>
      <c r="E249" s="16"/>
      <c r="F249" s="96"/>
      <c r="G249" s="23"/>
      <c r="H249" s="83">
        <v>0</v>
      </c>
      <c r="I249" s="84">
        <f t="shared" si="18"/>
        <v>14.285714285714286</v>
      </c>
      <c r="M249" s="2">
        <v>420</v>
      </c>
    </row>
    <row r="250" spans="1:13" ht="12.75">
      <c r="A250" s="17"/>
      <c r="B250" s="305"/>
      <c r="H250" s="33">
        <f>H249-B250</f>
        <v>0</v>
      </c>
      <c r="I250" s="44">
        <f t="shared" si="18"/>
        <v>0</v>
      </c>
      <c r="M250" s="2">
        <v>420</v>
      </c>
    </row>
    <row r="251" spans="1:13" ht="12.75">
      <c r="A251" s="17"/>
      <c r="B251" s="305"/>
      <c r="H251" s="33">
        <f>H250-B251</f>
        <v>0</v>
      </c>
      <c r="I251" s="44">
        <f t="shared" si="18"/>
        <v>0</v>
      </c>
      <c r="M251" s="2">
        <v>420</v>
      </c>
    </row>
    <row r="252" spans="1:13" ht="12.75">
      <c r="A252" s="17"/>
      <c r="B252" s="305"/>
      <c r="H252" s="33">
        <f>H251-B252</f>
        <v>0</v>
      </c>
      <c r="I252" s="44">
        <f t="shared" si="18"/>
        <v>0</v>
      </c>
      <c r="M252" s="2">
        <v>420</v>
      </c>
    </row>
    <row r="253" spans="1:13" ht="12.75">
      <c r="A253" s="17"/>
      <c r="B253" s="305"/>
      <c r="H253" s="33">
        <f>H252-B253</f>
        <v>0</v>
      </c>
      <c r="I253" s="44">
        <f t="shared" si="18"/>
        <v>0</v>
      </c>
      <c r="M253" s="2">
        <v>420</v>
      </c>
    </row>
    <row r="254" spans="1:13" s="85" customFormat="1" ht="12.75">
      <c r="A254" s="16"/>
      <c r="B254" s="304">
        <f>+B279+B285+B291+B298+B305+B265</f>
        <v>68900</v>
      </c>
      <c r="C254" s="79" t="s">
        <v>170</v>
      </c>
      <c r="D254" s="80" t="s">
        <v>171</v>
      </c>
      <c r="E254" s="79" t="s">
        <v>89</v>
      </c>
      <c r="F254" s="81" t="s">
        <v>172</v>
      </c>
      <c r="G254" s="82" t="s">
        <v>173</v>
      </c>
      <c r="H254" s="83"/>
      <c r="I254" s="84">
        <f t="shared" si="18"/>
        <v>164.04761904761904</v>
      </c>
      <c r="J254" s="84"/>
      <c r="K254" s="84"/>
      <c r="M254" s="2">
        <v>420</v>
      </c>
    </row>
    <row r="255" spans="1:13" ht="12.75">
      <c r="A255" s="17"/>
      <c r="B255" s="305"/>
      <c r="H255" s="33">
        <v>0</v>
      </c>
      <c r="I255" s="44">
        <f t="shared" si="18"/>
        <v>0</v>
      </c>
      <c r="M255" s="2">
        <v>420</v>
      </c>
    </row>
    <row r="256" spans="1:13" ht="12.75">
      <c r="A256" s="17"/>
      <c r="B256" s="305">
        <v>3000</v>
      </c>
      <c r="C256" s="1" t="s">
        <v>35</v>
      </c>
      <c r="D256" s="1" t="s">
        <v>16</v>
      </c>
      <c r="E256" s="1" t="s">
        <v>174</v>
      </c>
      <c r="F256" s="86" t="s">
        <v>175</v>
      </c>
      <c r="G256" s="32" t="s">
        <v>41</v>
      </c>
      <c r="H256" s="33">
        <f aca="true" t="shared" si="22" ref="H256:H264">H255-B256</f>
        <v>-3000</v>
      </c>
      <c r="I256" s="44">
        <f t="shared" si="18"/>
        <v>7.142857142857143</v>
      </c>
      <c r="K256" t="s">
        <v>0</v>
      </c>
      <c r="L256">
        <v>6</v>
      </c>
      <c r="M256" s="2">
        <v>420</v>
      </c>
    </row>
    <row r="257" spans="1:13" ht="12.75">
      <c r="A257" s="17"/>
      <c r="B257" s="305">
        <v>2000</v>
      </c>
      <c r="C257" s="1" t="s">
        <v>35</v>
      </c>
      <c r="D257" s="1" t="s">
        <v>16</v>
      </c>
      <c r="E257" s="1" t="s">
        <v>174</v>
      </c>
      <c r="F257" s="86" t="s">
        <v>176</v>
      </c>
      <c r="G257" s="32" t="s">
        <v>45</v>
      </c>
      <c r="H257" s="33">
        <f t="shared" si="22"/>
        <v>-5000</v>
      </c>
      <c r="I257" s="44">
        <f t="shared" si="18"/>
        <v>4.761904761904762</v>
      </c>
      <c r="K257" t="s">
        <v>0</v>
      </c>
      <c r="L257">
        <v>6</v>
      </c>
      <c r="M257" s="2">
        <v>420</v>
      </c>
    </row>
    <row r="258" spans="1:13" ht="12.75">
      <c r="A258" s="17"/>
      <c r="B258" s="305">
        <v>2000</v>
      </c>
      <c r="C258" s="1" t="s">
        <v>35</v>
      </c>
      <c r="D258" s="1" t="s">
        <v>16</v>
      </c>
      <c r="E258" s="1" t="s">
        <v>92</v>
      </c>
      <c r="F258" s="86" t="s">
        <v>177</v>
      </c>
      <c r="G258" s="32" t="s">
        <v>121</v>
      </c>
      <c r="H258" s="33">
        <f t="shared" si="22"/>
        <v>-7000</v>
      </c>
      <c r="I258" s="44">
        <f t="shared" si="18"/>
        <v>4.761904761904762</v>
      </c>
      <c r="K258" t="s">
        <v>0</v>
      </c>
      <c r="L258">
        <v>6</v>
      </c>
      <c r="M258" s="2">
        <v>420</v>
      </c>
    </row>
    <row r="259" spans="1:13" ht="12.75">
      <c r="A259" s="17"/>
      <c r="B259" s="305">
        <v>2000</v>
      </c>
      <c r="C259" s="1" t="s">
        <v>35</v>
      </c>
      <c r="D259" s="1" t="s">
        <v>16</v>
      </c>
      <c r="E259" s="1" t="s">
        <v>174</v>
      </c>
      <c r="F259" s="86" t="s">
        <v>178</v>
      </c>
      <c r="G259" s="32" t="s">
        <v>156</v>
      </c>
      <c r="H259" s="33">
        <f t="shared" si="22"/>
        <v>-9000</v>
      </c>
      <c r="I259" s="44">
        <f t="shared" si="18"/>
        <v>4.761904761904762</v>
      </c>
      <c r="K259" t="s">
        <v>0</v>
      </c>
      <c r="L259">
        <v>6</v>
      </c>
      <c r="M259" s="2">
        <v>420</v>
      </c>
    </row>
    <row r="260" spans="1:13" ht="12.75">
      <c r="A260" s="17"/>
      <c r="B260" s="305">
        <v>3000</v>
      </c>
      <c r="C260" s="1" t="s">
        <v>35</v>
      </c>
      <c r="D260" s="1" t="s">
        <v>16</v>
      </c>
      <c r="E260" s="1" t="s">
        <v>174</v>
      </c>
      <c r="F260" s="86" t="s">
        <v>179</v>
      </c>
      <c r="G260" s="32" t="s">
        <v>158</v>
      </c>
      <c r="H260" s="33">
        <f t="shared" si="22"/>
        <v>-12000</v>
      </c>
      <c r="I260" s="44">
        <f t="shared" si="18"/>
        <v>7.142857142857143</v>
      </c>
      <c r="K260" t="s">
        <v>0</v>
      </c>
      <c r="L260">
        <v>6</v>
      </c>
      <c r="M260" s="2">
        <v>420</v>
      </c>
    </row>
    <row r="261" spans="1:13" ht="12.75">
      <c r="A261" s="17"/>
      <c r="B261" s="305">
        <v>3000</v>
      </c>
      <c r="C261" s="1" t="s">
        <v>35</v>
      </c>
      <c r="D261" s="1" t="s">
        <v>16</v>
      </c>
      <c r="E261" s="1" t="s">
        <v>174</v>
      </c>
      <c r="F261" s="86" t="s">
        <v>180</v>
      </c>
      <c r="G261" s="32" t="s">
        <v>160</v>
      </c>
      <c r="H261" s="33">
        <f t="shared" si="22"/>
        <v>-15000</v>
      </c>
      <c r="I261" s="44">
        <f t="shared" si="18"/>
        <v>7.142857142857143</v>
      </c>
      <c r="K261" t="s">
        <v>0</v>
      </c>
      <c r="L261">
        <v>6</v>
      </c>
      <c r="M261" s="2">
        <v>420</v>
      </c>
    </row>
    <row r="262" spans="1:13" ht="12.75">
      <c r="A262" s="17"/>
      <c r="B262" s="305">
        <v>5000</v>
      </c>
      <c r="C262" s="1" t="s">
        <v>35</v>
      </c>
      <c r="D262" s="1" t="s">
        <v>16</v>
      </c>
      <c r="E262" s="1" t="s">
        <v>174</v>
      </c>
      <c r="F262" s="88" t="s">
        <v>181</v>
      </c>
      <c r="G262" s="32" t="s">
        <v>182</v>
      </c>
      <c r="H262" s="33">
        <f t="shared" si="22"/>
        <v>-20000</v>
      </c>
      <c r="I262" s="44">
        <f t="shared" si="18"/>
        <v>11.904761904761905</v>
      </c>
      <c r="K262" t="s">
        <v>0</v>
      </c>
      <c r="L262">
        <v>6</v>
      </c>
      <c r="M262" s="2">
        <v>420</v>
      </c>
    </row>
    <row r="263" spans="1:13" ht="12.75">
      <c r="A263" s="17"/>
      <c r="B263" s="305">
        <v>2000</v>
      </c>
      <c r="C263" s="1" t="s">
        <v>35</v>
      </c>
      <c r="D263" s="1" t="s">
        <v>16</v>
      </c>
      <c r="E263" s="1" t="s">
        <v>174</v>
      </c>
      <c r="F263" s="86" t="s">
        <v>183</v>
      </c>
      <c r="G263" s="32" t="s">
        <v>184</v>
      </c>
      <c r="H263" s="33">
        <f t="shared" si="22"/>
        <v>-22000</v>
      </c>
      <c r="I263" s="44">
        <f t="shared" si="18"/>
        <v>4.761904761904762</v>
      </c>
      <c r="K263" t="s">
        <v>0</v>
      </c>
      <c r="L263">
        <v>6</v>
      </c>
      <c r="M263" s="2">
        <v>420</v>
      </c>
    </row>
    <row r="264" spans="1:13" ht="12.75">
      <c r="A264" s="17"/>
      <c r="B264" s="305">
        <v>3000</v>
      </c>
      <c r="C264" s="1" t="s">
        <v>35</v>
      </c>
      <c r="D264" s="1" t="s">
        <v>16</v>
      </c>
      <c r="E264" s="1" t="s">
        <v>174</v>
      </c>
      <c r="F264" s="86" t="s">
        <v>185</v>
      </c>
      <c r="G264" s="32" t="s">
        <v>186</v>
      </c>
      <c r="H264" s="33">
        <f t="shared" si="22"/>
        <v>-25000</v>
      </c>
      <c r="I264" s="44">
        <f t="shared" si="18"/>
        <v>7.142857142857143</v>
      </c>
      <c r="K264" t="s">
        <v>0</v>
      </c>
      <c r="L264">
        <v>6</v>
      </c>
      <c r="M264" s="2">
        <v>420</v>
      </c>
    </row>
    <row r="265" spans="1:13" s="85" customFormat="1" ht="12.75">
      <c r="A265" s="16"/>
      <c r="B265" s="304">
        <f>SUM(B256:B264)</f>
        <v>25000</v>
      </c>
      <c r="C265" s="16" t="s">
        <v>35</v>
      </c>
      <c r="D265" s="16"/>
      <c r="E265" s="16"/>
      <c r="F265" s="96"/>
      <c r="G265" s="23"/>
      <c r="H265" s="83">
        <v>0</v>
      </c>
      <c r="I265" s="84">
        <f t="shared" si="18"/>
        <v>59.523809523809526</v>
      </c>
      <c r="M265" s="2">
        <v>420</v>
      </c>
    </row>
    <row r="266" spans="1:13" ht="12.75">
      <c r="A266" s="17"/>
      <c r="B266" s="305"/>
      <c r="H266" s="33">
        <f aca="true" t="shared" si="23" ref="H266:H278">H265-B266</f>
        <v>0</v>
      </c>
      <c r="I266" s="44">
        <f t="shared" si="18"/>
        <v>0</v>
      </c>
      <c r="M266" s="2">
        <v>420</v>
      </c>
    </row>
    <row r="267" spans="1:13" ht="12.75">
      <c r="A267" s="17"/>
      <c r="B267" s="305"/>
      <c r="H267" s="33">
        <f t="shared" si="23"/>
        <v>0</v>
      </c>
      <c r="I267" s="44">
        <f t="shared" si="18"/>
        <v>0</v>
      </c>
      <c r="M267" s="2">
        <v>420</v>
      </c>
    </row>
    <row r="268" spans="1:13" ht="12.75">
      <c r="A268" s="17"/>
      <c r="B268" s="305">
        <v>700</v>
      </c>
      <c r="C268" s="1" t="s">
        <v>187</v>
      </c>
      <c r="D268" s="1" t="s">
        <v>16</v>
      </c>
      <c r="E268" s="1" t="s">
        <v>47</v>
      </c>
      <c r="F268" s="86" t="s">
        <v>188</v>
      </c>
      <c r="G268" s="32" t="s">
        <v>158</v>
      </c>
      <c r="H268" s="33">
        <f t="shared" si="23"/>
        <v>-700</v>
      </c>
      <c r="I268" s="44">
        <f t="shared" si="18"/>
        <v>1.6666666666666667</v>
      </c>
      <c r="K268" t="s">
        <v>174</v>
      </c>
      <c r="L268">
        <v>6</v>
      </c>
      <c r="M268" s="2">
        <v>420</v>
      </c>
    </row>
    <row r="269" spans="1:13" ht="12.75">
      <c r="A269" s="17"/>
      <c r="B269" s="305">
        <v>500</v>
      </c>
      <c r="C269" s="1" t="s">
        <v>189</v>
      </c>
      <c r="D269" s="1" t="s">
        <v>16</v>
      </c>
      <c r="E269" s="1" t="s">
        <v>47</v>
      </c>
      <c r="F269" s="86" t="s">
        <v>188</v>
      </c>
      <c r="G269" s="32" t="s">
        <v>158</v>
      </c>
      <c r="H269" s="33">
        <f t="shared" si="23"/>
        <v>-1200</v>
      </c>
      <c r="I269" s="44">
        <f t="shared" si="18"/>
        <v>1.1904761904761905</v>
      </c>
      <c r="K269" t="s">
        <v>174</v>
      </c>
      <c r="L269">
        <v>6</v>
      </c>
      <c r="M269" s="2">
        <v>420</v>
      </c>
    </row>
    <row r="270" spans="1:13" ht="12.75">
      <c r="A270" s="17"/>
      <c r="B270" s="305">
        <v>1500</v>
      </c>
      <c r="C270" s="1" t="s">
        <v>190</v>
      </c>
      <c r="D270" s="1" t="s">
        <v>16</v>
      </c>
      <c r="E270" s="1" t="s">
        <v>47</v>
      </c>
      <c r="F270" s="86" t="s">
        <v>188</v>
      </c>
      <c r="G270" s="32" t="s">
        <v>160</v>
      </c>
      <c r="H270" s="33">
        <f t="shared" si="23"/>
        <v>-2700</v>
      </c>
      <c r="I270" s="44">
        <f t="shared" si="18"/>
        <v>3.5714285714285716</v>
      </c>
      <c r="K270" t="s">
        <v>174</v>
      </c>
      <c r="L270">
        <v>6</v>
      </c>
      <c r="M270" s="2">
        <v>420</v>
      </c>
    </row>
    <row r="271" spans="1:13" ht="12.75">
      <c r="A271" s="17"/>
      <c r="B271" s="305">
        <v>1500</v>
      </c>
      <c r="C271" s="1" t="s">
        <v>191</v>
      </c>
      <c r="D271" s="1" t="s">
        <v>16</v>
      </c>
      <c r="E271" s="1" t="s">
        <v>47</v>
      </c>
      <c r="F271" s="86" t="s">
        <v>188</v>
      </c>
      <c r="G271" s="32" t="s">
        <v>160</v>
      </c>
      <c r="H271" s="33">
        <f t="shared" si="23"/>
        <v>-4200</v>
      </c>
      <c r="I271" s="44">
        <f t="shared" si="18"/>
        <v>3.5714285714285716</v>
      </c>
      <c r="K271" t="s">
        <v>174</v>
      </c>
      <c r="L271">
        <v>6</v>
      </c>
      <c r="M271" s="2">
        <v>420</v>
      </c>
    </row>
    <row r="272" spans="1:13" ht="12.75">
      <c r="A272" s="17"/>
      <c r="B272" s="305">
        <v>1000</v>
      </c>
      <c r="C272" s="1" t="s">
        <v>192</v>
      </c>
      <c r="D272" s="1" t="s">
        <v>16</v>
      </c>
      <c r="E272" s="1" t="s">
        <v>47</v>
      </c>
      <c r="F272" s="86" t="s">
        <v>188</v>
      </c>
      <c r="G272" s="32" t="s">
        <v>182</v>
      </c>
      <c r="H272" s="33">
        <f t="shared" si="23"/>
        <v>-5200</v>
      </c>
      <c r="I272" s="44">
        <f t="shared" si="18"/>
        <v>2.380952380952381</v>
      </c>
      <c r="K272" t="s">
        <v>174</v>
      </c>
      <c r="L272">
        <v>6</v>
      </c>
      <c r="M272" s="2">
        <v>420</v>
      </c>
    </row>
    <row r="273" spans="1:13" ht="12.75">
      <c r="A273" s="17"/>
      <c r="B273" s="305">
        <v>1000</v>
      </c>
      <c r="C273" s="1" t="s">
        <v>193</v>
      </c>
      <c r="D273" s="1" t="s">
        <v>16</v>
      </c>
      <c r="E273" s="1" t="s">
        <v>47</v>
      </c>
      <c r="F273" s="86" t="s">
        <v>188</v>
      </c>
      <c r="G273" s="32" t="s">
        <v>182</v>
      </c>
      <c r="H273" s="33">
        <f t="shared" si="23"/>
        <v>-6200</v>
      </c>
      <c r="I273" s="44">
        <f t="shared" si="18"/>
        <v>2.380952380952381</v>
      </c>
      <c r="K273" t="s">
        <v>174</v>
      </c>
      <c r="L273">
        <v>6</v>
      </c>
      <c r="M273" s="2">
        <v>420</v>
      </c>
    </row>
    <row r="274" spans="1:13" ht="12.75">
      <c r="A274" s="17"/>
      <c r="B274" s="305">
        <v>1000</v>
      </c>
      <c r="C274" s="1" t="s">
        <v>194</v>
      </c>
      <c r="D274" s="1" t="s">
        <v>16</v>
      </c>
      <c r="E274" s="1" t="s">
        <v>47</v>
      </c>
      <c r="F274" s="86" t="s">
        <v>188</v>
      </c>
      <c r="G274" s="32" t="s">
        <v>195</v>
      </c>
      <c r="H274" s="33">
        <f t="shared" si="23"/>
        <v>-7200</v>
      </c>
      <c r="I274" s="44">
        <f t="shared" si="18"/>
        <v>2.380952380952381</v>
      </c>
      <c r="K274" t="s">
        <v>174</v>
      </c>
      <c r="L274">
        <v>6</v>
      </c>
      <c r="M274" s="2">
        <v>420</v>
      </c>
    </row>
    <row r="275" spans="1:13" ht="12.75">
      <c r="A275" s="17"/>
      <c r="B275" s="305">
        <v>1000</v>
      </c>
      <c r="C275" s="1" t="s">
        <v>196</v>
      </c>
      <c r="D275" s="1" t="s">
        <v>16</v>
      </c>
      <c r="E275" s="1" t="s">
        <v>47</v>
      </c>
      <c r="F275" s="86" t="s">
        <v>188</v>
      </c>
      <c r="G275" s="32" t="s">
        <v>195</v>
      </c>
      <c r="H275" s="33">
        <f t="shared" si="23"/>
        <v>-8200</v>
      </c>
      <c r="I275" s="44">
        <f t="shared" si="18"/>
        <v>2.380952380952381</v>
      </c>
      <c r="K275" t="s">
        <v>174</v>
      </c>
      <c r="L275">
        <v>6</v>
      </c>
      <c r="M275" s="2">
        <v>420</v>
      </c>
    </row>
    <row r="276" spans="1:13" ht="12.75">
      <c r="A276" s="17"/>
      <c r="B276" s="305">
        <v>1500</v>
      </c>
      <c r="C276" s="1" t="s">
        <v>197</v>
      </c>
      <c r="D276" s="1" t="s">
        <v>16</v>
      </c>
      <c r="E276" s="1" t="s">
        <v>47</v>
      </c>
      <c r="F276" s="86" t="s">
        <v>188</v>
      </c>
      <c r="G276" s="32" t="s">
        <v>195</v>
      </c>
      <c r="H276" s="33">
        <f t="shared" si="23"/>
        <v>-9700</v>
      </c>
      <c r="I276" s="44">
        <f t="shared" si="18"/>
        <v>3.5714285714285716</v>
      </c>
      <c r="K276" t="s">
        <v>174</v>
      </c>
      <c r="L276">
        <v>6</v>
      </c>
      <c r="M276" s="2">
        <v>420</v>
      </c>
    </row>
    <row r="277" spans="1:13" ht="12.75">
      <c r="A277" s="17"/>
      <c r="B277" s="305">
        <v>1500</v>
      </c>
      <c r="C277" s="1" t="s">
        <v>198</v>
      </c>
      <c r="D277" s="1" t="s">
        <v>16</v>
      </c>
      <c r="E277" s="1" t="s">
        <v>47</v>
      </c>
      <c r="F277" s="86" t="s">
        <v>188</v>
      </c>
      <c r="G277" s="32" t="s">
        <v>195</v>
      </c>
      <c r="H277" s="33">
        <f t="shared" si="23"/>
        <v>-11200</v>
      </c>
      <c r="I277" s="44">
        <f t="shared" si="18"/>
        <v>3.5714285714285716</v>
      </c>
      <c r="K277" t="s">
        <v>174</v>
      </c>
      <c r="L277">
        <v>6</v>
      </c>
      <c r="M277" s="2">
        <v>420</v>
      </c>
    </row>
    <row r="278" spans="1:13" ht="12.75">
      <c r="A278" s="17"/>
      <c r="B278" s="305">
        <v>1200</v>
      </c>
      <c r="C278" s="1" t="s">
        <v>199</v>
      </c>
      <c r="D278" s="1" t="s">
        <v>16</v>
      </c>
      <c r="E278" s="1" t="s">
        <v>47</v>
      </c>
      <c r="F278" s="86" t="s">
        <v>188</v>
      </c>
      <c r="G278" s="32" t="s">
        <v>195</v>
      </c>
      <c r="H278" s="33">
        <f t="shared" si="23"/>
        <v>-12400</v>
      </c>
      <c r="I278" s="44">
        <f t="shared" si="18"/>
        <v>2.857142857142857</v>
      </c>
      <c r="K278" t="s">
        <v>174</v>
      </c>
      <c r="L278">
        <v>6</v>
      </c>
      <c r="M278" s="2">
        <v>420</v>
      </c>
    </row>
    <row r="279" spans="1:13" s="85" customFormat="1" ht="12.75">
      <c r="A279" s="16"/>
      <c r="B279" s="304">
        <f>SUM(B268:B278)</f>
        <v>12400</v>
      </c>
      <c r="C279" s="16" t="s">
        <v>106</v>
      </c>
      <c r="D279" s="16"/>
      <c r="E279" s="16"/>
      <c r="F279" s="96"/>
      <c r="G279" s="23"/>
      <c r="H279" s="83">
        <v>0</v>
      </c>
      <c r="I279" s="84">
        <f t="shared" si="18"/>
        <v>29.523809523809526</v>
      </c>
      <c r="M279" s="2">
        <v>420</v>
      </c>
    </row>
    <row r="280" spans="1:13" ht="12.75">
      <c r="A280" s="17"/>
      <c r="B280" s="305"/>
      <c r="H280" s="33">
        <f>H279-B280</f>
        <v>0</v>
      </c>
      <c r="I280" s="44">
        <f t="shared" si="18"/>
        <v>0</v>
      </c>
      <c r="M280" s="2">
        <v>420</v>
      </c>
    </row>
    <row r="281" spans="1:13" ht="12.75">
      <c r="A281" s="17"/>
      <c r="B281" s="305"/>
      <c r="H281" s="33">
        <f>H280-B281</f>
        <v>0</v>
      </c>
      <c r="I281" s="44">
        <f aca="true" t="shared" si="24" ref="I281:I344">+B281/M281</f>
        <v>0</v>
      </c>
      <c r="M281" s="2">
        <v>420</v>
      </c>
    </row>
    <row r="282" spans="1:13" ht="12.75">
      <c r="A282" s="17"/>
      <c r="B282" s="305">
        <v>1500</v>
      </c>
      <c r="C282" s="1" t="s">
        <v>61</v>
      </c>
      <c r="D282" s="1" t="s">
        <v>16</v>
      </c>
      <c r="E282" s="1" t="s">
        <v>62</v>
      </c>
      <c r="F282" s="86" t="s">
        <v>188</v>
      </c>
      <c r="G282" s="32" t="s">
        <v>158</v>
      </c>
      <c r="H282" s="33">
        <f>H281-B282</f>
        <v>-1500</v>
      </c>
      <c r="I282" s="44">
        <f t="shared" si="24"/>
        <v>3.5714285714285716</v>
      </c>
      <c r="K282" t="s">
        <v>174</v>
      </c>
      <c r="L282">
        <v>6</v>
      </c>
      <c r="M282" s="2">
        <v>420</v>
      </c>
    </row>
    <row r="283" spans="1:13" ht="12.75">
      <c r="A283" s="17"/>
      <c r="B283" s="305">
        <v>1500</v>
      </c>
      <c r="C283" s="1" t="s">
        <v>61</v>
      </c>
      <c r="D283" s="1" t="s">
        <v>16</v>
      </c>
      <c r="E283" s="1" t="s">
        <v>62</v>
      </c>
      <c r="F283" s="86" t="s">
        <v>188</v>
      </c>
      <c r="G283" s="32" t="s">
        <v>160</v>
      </c>
      <c r="H283" s="33">
        <f>H282-B283</f>
        <v>-3000</v>
      </c>
      <c r="I283" s="44">
        <f t="shared" si="24"/>
        <v>3.5714285714285716</v>
      </c>
      <c r="K283" t="s">
        <v>174</v>
      </c>
      <c r="L283">
        <v>6</v>
      </c>
      <c r="M283" s="2">
        <v>420</v>
      </c>
    </row>
    <row r="284" spans="1:13" ht="12.75">
      <c r="A284" s="17"/>
      <c r="B284" s="305">
        <v>1500</v>
      </c>
      <c r="C284" s="1" t="s">
        <v>61</v>
      </c>
      <c r="D284" s="1" t="s">
        <v>16</v>
      </c>
      <c r="E284" s="1" t="s">
        <v>62</v>
      </c>
      <c r="F284" s="86" t="s">
        <v>188</v>
      </c>
      <c r="G284" s="32" t="s">
        <v>182</v>
      </c>
      <c r="H284" s="33">
        <f>H283-B284</f>
        <v>-4500</v>
      </c>
      <c r="I284" s="44">
        <f t="shared" si="24"/>
        <v>3.5714285714285716</v>
      </c>
      <c r="K284" t="s">
        <v>174</v>
      </c>
      <c r="L284">
        <v>6</v>
      </c>
      <c r="M284" s="2">
        <v>420</v>
      </c>
    </row>
    <row r="285" spans="1:13" s="85" customFormat="1" ht="12.75">
      <c r="A285" s="16"/>
      <c r="B285" s="304">
        <f>SUM(B282:B284)</f>
        <v>4500</v>
      </c>
      <c r="C285" s="83"/>
      <c r="D285" s="16"/>
      <c r="E285" s="83" t="s">
        <v>62</v>
      </c>
      <c r="F285" s="96"/>
      <c r="G285" s="23"/>
      <c r="H285" s="83">
        <v>0</v>
      </c>
      <c r="I285" s="84">
        <f t="shared" si="24"/>
        <v>10.714285714285714</v>
      </c>
      <c r="M285" s="2">
        <v>420</v>
      </c>
    </row>
    <row r="286" spans="1:13" ht="12.75">
      <c r="A286" s="17"/>
      <c r="B286" s="305"/>
      <c r="C286" s="6"/>
      <c r="E286" s="6"/>
      <c r="H286" s="33">
        <f>H285-B286</f>
        <v>0</v>
      </c>
      <c r="I286" s="44">
        <f t="shared" si="24"/>
        <v>0</v>
      </c>
      <c r="M286" s="2">
        <v>420</v>
      </c>
    </row>
    <row r="287" spans="1:13" ht="12.75">
      <c r="A287" s="17"/>
      <c r="B287" s="305"/>
      <c r="C287" s="6"/>
      <c r="E287" s="6"/>
      <c r="H287" s="33">
        <f>H286-B287</f>
        <v>0</v>
      </c>
      <c r="I287" s="44">
        <f t="shared" si="24"/>
        <v>0</v>
      </c>
      <c r="M287" s="2">
        <v>420</v>
      </c>
    </row>
    <row r="288" spans="1:13" ht="12.75">
      <c r="A288" s="17"/>
      <c r="B288" s="305">
        <v>5000</v>
      </c>
      <c r="C288" s="1" t="s">
        <v>63</v>
      </c>
      <c r="D288" s="1" t="s">
        <v>16</v>
      </c>
      <c r="E288" s="1" t="s">
        <v>47</v>
      </c>
      <c r="F288" s="86" t="s">
        <v>200</v>
      </c>
      <c r="G288" s="32" t="s">
        <v>158</v>
      </c>
      <c r="H288" s="33">
        <f>H287-B288</f>
        <v>-5000</v>
      </c>
      <c r="I288" s="44">
        <f t="shared" si="24"/>
        <v>11.904761904761905</v>
      </c>
      <c r="K288" t="s">
        <v>174</v>
      </c>
      <c r="L288">
        <v>6</v>
      </c>
      <c r="M288" s="2">
        <v>420</v>
      </c>
    </row>
    <row r="289" spans="1:13" ht="12.75">
      <c r="A289" s="17"/>
      <c r="B289" s="305">
        <v>5000</v>
      </c>
      <c r="C289" s="1" t="s">
        <v>63</v>
      </c>
      <c r="D289" s="1" t="s">
        <v>16</v>
      </c>
      <c r="E289" s="1" t="s">
        <v>47</v>
      </c>
      <c r="F289" s="88" t="s">
        <v>200</v>
      </c>
      <c r="G289" s="32" t="s">
        <v>160</v>
      </c>
      <c r="H289" s="33">
        <f>H288-B289</f>
        <v>-10000</v>
      </c>
      <c r="I289" s="44">
        <f t="shared" si="24"/>
        <v>11.904761904761905</v>
      </c>
      <c r="K289" t="s">
        <v>174</v>
      </c>
      <c r="L289">
        <v>6</v>
      </c>
      <c r="M289" s="2">
        <v>420</v>
      </c>
    </row>
    <row r="290" spans="1:13" ht="12.75">
      <c r="A290" s="17"/>
      <c r="B290" s="305">
        <v>5000</v>
      </c>
      <c r="C290" s="1" t="s">
        <v>63</v>
      </c>
      <c r="D290" s="1" t="s">
        <v>16</v>
      </c>
      <c r="E290" s="1" t="s">
        <v>47</v>
      </c>
      <c r="F290" s="86" t="s">
        <v>200</v>
      </c>
      <c r="G290" s="32" t="s">
        <v>182</v>
      </c>
      <c r="H290" s="33">
        <f>H289-B290</f>
        <v>-15000</v>
      </c>
      <c r="I290" s="44">
        <f t="shared" si="24"/>
        <v>11.904761904761905</v>
      </c>
      <c r="K290" t="s">
        <v>174</v>
      </c>
      <c r="L290">
        <v>6</v>
      </c>
      <c r="M290" s="2">
        <v>420</v>
      </c>
    </row>
    <row r="291" spans="1:13" s="85" customFormat="1" ht="12.75">
      <c r="A291" s="16"/>
      <c r="B291" s="304">
        <f>SUM(B288:B290)</f>
        <v>15000</v>
      </c>
      <c r="C291" s="83" t="s">
        <v>63</v>
      </c>
      <c r="D291" s="16"/>
      <c r="E291" s="83"/>
      <c r="F291" s="96"/>
      <c r="G291" s="23"/>
      <c r="H291" s="83">
        <v>0</v>
      </c>
      <c r="I291" s="84">
        <f t="shared" si="24"/>
        <v>35.714285714285715</v>
      </c>
      <c r="M291" s="2">
        <v>420</v>
      </c>
    </row>
    <row r="292" spans="1:13" ht="12.75">
      <c r="A292" s="17"/>
      <c r="B292" s="305"/>
      <c r="C292" s="6"/>
      <c r="E292" s="6"/>
      <c r="H292" s="33">
        <f aca="true" t="shared" si="25" ref="H292:H297">H291-B292</f>
        <v>0</v>
      </c>
      <c r="I292" s="44">
        <f t="shared" si="24"/>
        <v>0</v>
      </c>
      <c r="M292" s="2">
        <v>420</v>
      </c>
    </row>
    <row r="293" spans="1:13" ht="12.75">
      <c r="A293" s="17"/>
      <c r="B293" s="305"/>
      <c r="C293" s="6"/>
      <c r="E293" s="7"/>
      <c r="H293" s="33">
        <f t="shared" si="25"/>
        <v>0</v>
      </c>
      <c r="I293" s="44">
        <f t="shared" si="24"/>
        <v>0</v>
      </c>
      <c r="M293" s="2">
        <v>420</v>
      </c>
    </row>
    <row r="294" spans="1:13" ht="12.75">
      <c r="A294" s="17"/>
      <c r="B294" s="305">
        <v>2000</v>
      </c>
      <c r="C294" s="1" t="s">
        <v>66</v>
      </c>
      <c r="D294" s="1" t="s">
        <v>16</v>
      </c>
      <c r="E294" s="1" t="s">
        <v>47</v>
      </c>
      <c r="F294" s="86" t="s">
        <v>188</v>
      </c>
      <c r="G294" s="32" t="s">
        <v>158</v>
      </c>
      <c r="H294" s="33">
        <f t="shared" si="25"/>
        <v>-2000</v>
      </c>
      <c r="I294" s="44">
        <f t="shared" si="24"/>
        <v>4.761904761904762</v>
      </c>
      <c r="K294" t="s">
        <v>174</v>
      </c>
      <c r="L294">
        <v>6</v>
      </c>
      <c r="M294" s="2">
        <v>420</v>
      </c>
    </row>
    <row r="295" spans="1:13" ht="12.75">
      <c r="A295" s="17"/>
      <c r="B295" s="305">
        <v>2000</v>
      </c>
      <c r="C295" s="1" t="s">
        <v>66</v>
      </c>
      <c r="D295" s="1" t="s">
        <v>16</v>
      </c>
      <c r="E295" s="1" t="s">
        <v>47</v>
      </c>
      <c r="F295" s="86" t="s">
        <v>188</v>
      </c>
      <c r="G295" s="32" t="s">
        <v>160</v>
      </c>
      <c r="H295" s="33">
        <f t="shared" si="25"/>
        <v>-4000</v>
      </c>
      <c r="I295" s="44">
        <f t="shared" si="24"/>
        <v>4.761904761904762</v>
      </c>
      <c r="K295" t="s">
        <v>174</v>
      </c>
      <c r="L295">
        <v>6</v>
      </c>
      <c r="M295" s="2">
        <v>420</v>
      </c>
    </row>
    <row r="296" spans="1:13" ht="12.75">
      <c r="A296" s="17"/>
      <c r="B296" s="305">
        <v>2000</v>
      </c>
      <c r="C296" s="1" t="s">
        <v>66</v>
      </c>
      <c r="D296" s="1" t="s">
        <v>16</v>
      </c>
      <c r="E296" s="1" t="s">
        <v>47</v>
      </c>
      <c r="F296" s="86" t="s">
        <v>188</v>
      </c>
      <c r="G296" s="32" t="s">
        <v>182</v>
      </c>
      <c r="H296" s="33">
        <f t="shared" si="25"/>
        <v>-6000</v>
      </c>
      <c r="I296" s="44">
        <f t="shared" si="24"/>
        <v>4.761904761904762</v>
      </c>
      <c r="K296" t="s">
        <v>174</v>
      </c>
      <c r="L296">
        <v>6</v>
      </c>
      <c r="M296" s="2">
        <v>420</v>
      </c>
    </row>
    <row r="297" spans="1:13" ht="12.75">
      <c r="A297" s="17"/>
      <c r="B297" s="305">
        <v>2000</v>
      </c>
      <c r="C297" s="1" t="s">
        <v>66</v>
      </c>
      <c r="D297" s="1" t="s">
        <v>16</v>
      </c>
      <c r="E297" s="1" t="s">
        <v>47</v>
      </c>
      <c r="F297" s="86" t="s">
        <v>188</v>
      </c>
      <c r="G297" s="32" t="s">
        <v>195</v>
      </c>
      <c r="H297" s="33">
        <f t="shared" si="25"/>
        <v>-8000</v>
      </c>
      <c r="I297" s="44">
        <f t="shared" si="24"/>
        <v>4.761904761904762</v>
      </c>
      <c r="K297" t="s">
        <v>174</v>
      </c>
      <c r="L297">
        <v>6</v>
      </c>
      <c r="M297" s="2">
        <v>420</v>
      </c>
    </row>
    <row r="298" spans="1:13" s="85" customFormat="1" ht="12.75">
      <c r="A298" s="16"/>
      <c r="B298" s="304">
        <f>SUM(B294:B297)</f>
        <v>8000</v>
      </c>
      <c r="C298" s="83" t="s">
        <v>66</v>
      </c>
      <c r="D298" s="16"/>
      <c r="E298" s="83"/>
      <c r="F298" s="96"/>
      <c r="G298" s="23"/>
      <c r="H298" s="83">
        <v>0</v>
      </c>
      <c r="I298" s="84">
        <f t="shared" si="24"/>
        <v>19.047619047619047</v>
      </c>
      <c r="M298" s="2">
        <v>420</v>
      </c>
    </row>
    <row r="299" spans="1:13" ht="12.75">
      <c r="A299" s="17"/>
      <c r="B299" s="305"/>
      <c r="C299" s="6"/>
      <c r="E299" s="60"/>
      <c r="F299" s="134"/>
      <c r="H299" s="33">
        <f aca="true" t="shared" si="26" ref="H299:H304">H298-B299</f>
        <v>0</v>
      </c>
      <c r="I299" s="44">
        <f t="shared" si="24"/>
        <v>0</v>
      </c>
      <c r="M299" s="2">
        <v>420</v>
      </c>
    </row>
    <row r="300" spans="1:13" ht="12.75">
      <c r="A300" s="17"/>
      <c r="B300" s="305"/>
      <c r="C300" s="6"/>
      <c r="E300" s="33"/>
      <c r="F300" s="135"/>
      <c r="H300" s="33">
        <f t="shared" si="26"/>
        <v>0</v>
      </c>
      <c r="I300" s="44">
        <f t="shared" si="24"/>
        <v>0</v>
      </c>
      <c r="M300" s="2">
        <v>420</v>
      </c>
    </row>
    <row r="301" spans="1:13" ht="12.75">
      <c r="A301" s="17"/>
      <c r="B301" s="305">
        <v>1000</v>
      </c>
      <c r="C301" s="1" t="s">
        <v>86</v>
      </c>
      <c r="D301" s="1" t="s">
        <v>16</v>
      </c>
      <c r="E301" s="1" t="s">
        <v>201</v>
      </c>
      <c r="F301" s="86" t="s">
        <v>188</v>
      </c>
      <c r="G301" s="32" t="s">
        <v>158</v>
      </c>
      <c r="H301" s="33">
        <f t="shared" si="26"/>
        <v>-1000</v>
      </c>
      <c r="I301" s="44">
        <f t="shared" si="24"/>
        <v>2.380952380952381</v>
      </c>
      <c r="K301" t="s">
        <v>174</v>
      </c>
      <c r="L301">
        <v>6</v>
      </c>
      <c r="M301" s="2">
        <v>420</v>
      </c>
    </row>
    <row r="302" spans="1:13" ht="12.75">
      <c r="A302" s="17"/>
      <c r="B302" s="307">
        <v>1000</v>
      </c>
      <c r="C302" s="1" t="s">
        <v>86</v>
      </c>
      <c r="D302" s="1" t="s">
        <v>16</v>
      </c>
      <c r="E302" s="1" t="s">
        <v>201</v>
      </c>
      <c r="F302" s="86" t="s">
        <v>188</v>
      </c>
      <c r="G302" s="32" t="s">
        <v>160</v>
      </c>
      <c r="H302" s="33">
        <f t="shared" si="26"/>
        <v>-2000</v>
      </c>
      <c r="I302" s="44">
        <f t="shared" si="24"/>
        <v>2.380952380952381</v>
      </c>
      <c r="K302" t="s">
        <v>174</v>
      </c>
      <c r="L302">
        <v>6</v>
      </c>
      <c r="M302" s="2">
        <v>420</v>
      </c>
    </row>
    <row r="303" spans="1:13" ht="12.75">
      <c r="A303" s="17"/>
      <c r="B303" s="305">
        <v>1000</v>
      </c>
      <c r="C303" s="1" t="s">
        <v>86</v>
      </c>
      <c r="D303" s="1" t="s">
        <v>16</v>
      </c>
      <c r="E303" s="1" t="s">
        <v>201</v>
      </c>
      <c r="F303" s="86" t="s">
        <v>188</v>
      </c>
      <c r="G303" s="32" t="s">
        <v>182</v>
      </c>
      <c r="H303" s="33">
        <f t="shared" si="26"/>
        <v>-3000</v>
      </c>
      <c r="I303" s="44">
        <f t="shared" si="24"/>
        <v>2.380952380952381</v>
      </c>
      <c r="K303" t="s">
        <v>174</v>
      </c>
      <c r="L303">
        <v>6</v>
      </c>
      <c r="M303" s="2">
        <v>420</v>
      </c>
    </row>
    <row r="304" spans="1:13" ht="12.75">
      <c r="A304" s="17"/>
      <c r="B304" s="305">
        <v>1000</v>
      </c>
      <c r="C304" s="1" t="s">
        <v>86</v>
      </c>
      <c r="D304" s="1" t="s">
        <v>16</v>
      </c>
      <c r="E304" s="1" t="s">
        <v>201</v>
      </c>
      <c r="F304" s="86" t="s">
        <v>188</v>
      </c>
      <c r="G304" s="32" t="s">
        <v>195</v>
      </c>
      <c r="H304" s="33">
        <f t="shared" si="26"/>
        <v>-4000</v>
      </c>
      <c r="I304" s="44">
        <f t="shared" si="24"/>
        <v>2.380952380952381</v>
      </c>
      <c r="K304" t="s">
        <v>174</v>
      </c>
      <c r="L304">
        <v>6</v>
      </c>
      <c r="M304" s="2">
        <v>420</v>
      </c>
    </row>
    <row r="305" spans="1:13" s="85" customFormat="1" ht="12.75">
      <c r="A305" s="16"/>
      <c r="B305" s="304">
        <f>SUM(B301:B304)</f>
        <v>4000</v>
      </c>
      <c r="C305" s="83"/>
      <c r="D305" s="16"/>
      <c r="E305" s="83" t="s">
        <v>68</v>
      </c>
      <c r="F305" s="136"/>
      <c r="G305" s="23"/>
      <c r="H305" s="83">
        <v>0</v>
      </c>
      <c r="I305" s="84">
        <f t="shared" si="24"/>
        <v>9.523809523809524</v>
      </c>
      <c r="M305" s="2">
        <v>420</v>
      </c>
    </row>
    <row r="306" spans="1:13" ht="12.75">
      <c r="A306" s="17"/>
      <c r="B306" s="305"/>
      <c r="C306" s="33"/>
      <c r="D306" s="33"/>
      <c r="E306" s="6"/>
      <c r="F306" s="132"/>
      <c r="H306" s="33">
        <f>H305-B306</f>
        <v>0</v>
      </c>
      <c r="I306" s="44">
        <f t="shared" si="24"/>
        <v>0</v>
      </c>
      <c r="M306" s="2">
        <v>420</v>
      </c>
    </row>
    <row r="307" spans="1:13" ht="12.75">
      <c r="A307" s="17"/>
      <c r="B307" s="305"/>
      <c r="C307" s="33"/>
      <c r="D307" s="33"/>
      <c r="E307" s="6"/>
      <c r="F307" s="132"/>
      <c r="H307" s="33">
        <f>H306-B307</f>
        <v>0</v>
      </c>
      <c r="I307" s="44">
        <f t="shared" si="24"/>
        <v>0</v>
      </c>
      <c r="M307" s="2">
        <v>420</v>
      </c>
    </row>
    <row r="308" spans="1:13" ht="12.75">
      <c r="A308" s="17"/>
      <c r="B308" s="305"/>
      <c r="C308" s="33"/>
      <c r="D308" s="33"/>
      <c r="E308" s="6"/>
      <c r="F308" s="132"/>
      <c r="H308" s="33">
        <f>H307-B308</f>
        <v>0</v>
      </c>
      <c r="I308" s="44">
        <f t="shared" si="24"/>
        <v>0</v>
      </c>
      <c r="M308" s="2">
        <v>420</v>
      </c>
    </row>
    <row r="309" spans="1:13" ht="12.75">
      <c r="A309" s="17"/>
      <c r="B309" s="305"/>
      <c r="C309" s="33"/>
      <c r="D309" s="33"/>
      <c r="E309" s="41"/>
      <c r="F309" s="132"/>
      <c r="H309" s="33">
        <f>H308-B309</f>
        <v>0</v>
      </c>
      <c r="I309" s="44">
        <f t="shared" si="24"/>
        <v>0</v>
      </c>
      <c r="M309" s="2">
        <v>420</v>
      </c>
    </row>
    <row r="310" spans="1:13" s="85" customFormat="1" ht="12.75">
      <c r="A310" s="16"/>
      <c r="B310" s="304">
        <f>+B318+B324+B329+B335+B340+B313</f>
        <v>21500</v>
      </c>
      <c r="C310" s="79" t="s">
        <v>202</v>
      </c>
      <c r="D310" s="80" t="s">
        <v>203</v>
      </c>
      <c r="E310" s="79" t="s">
        <v>89</v>
      </c>
      <c r="F310" s="81" t="s">
        <v>204</v>
      </c>
      <c r="G310" s="82" t="s">
        <v>173</v>
      </c>
      <c r="H310" s="83"/>
      <c r="I310" s="84">
        <f t="shared" si="24"/>
        <v>51.19047619047619</v>
      </c>
      <c r="J310" s="84"/>
      <c r="K310" s="84"/>
      <c r="M310" s="2">
        <v>420</v>
      </c>
    </row>
    <row r="311" spans="1:13" ht="12.75">
      <c r="A311" s="17"/>
      <c r="B311" s="305"/>
      <c r="C311" s="33"/>
      <c r="D311" s="33"/>
      <c r="E311" s="6"/>
      <c r="F311" s="137"/>
      <c r="H311" s="33">
        <v>0</v>
      </c>
      <c r="I311" s="44">
        <f t="shared" si="24"/>
        <v>0</v>
      </c>
      <c r="M311" s="2">
        <v>420</v>
      </c>
    </row>
    <row r="312" spans="1:13" ht="12.75">
      <c r="A312" s="17"/>
      <c r="B312" s="307">
        <v>2500</v>
      </c>
      <c r="C312" s="1" t="s">
        <v>35</v>
      </c>
      <c r="D312" s="1" t="s">
        <v>36</v>
      </c>
      <c r="E312" s="1" t="s">
        <v>94</v>
      </c>
      <c r="F312" s="86" t="s">
        <v>205</v>
      </c>
      <c r="G312" s="32" t="s">
        <v>184</v>
      </c>
      <c r="H312" s="33">
        <f>H311-B312</f>
        <v>-2500</v>
      </c>
      <c r="I312" s="44">
        <f t="shared" si="24"/>
        <v>5.9523809523809526</v>
      </c>
      <c r="K312" t="s">
        <v>0</v>
      </c>
      <c r="L312">
        <v>7</v>
      </c>
      <c r="M312" s="2">
        <v>420</v>
      </c>
    </row>
    <row r="313" spans="1:13" s="85" customFormat="1" ht="12.75">
      <c r="A313" s="16"/>
      <c r="B313" s="304">
        <f>SUM(B312)</f>
        <v>2500</v>
      </c>
      <c r="C313" s="83" t="s">
        <v>35</v>
      </c>
      <c r="D313" s="78"/>
      <c r="E313" s="83"/>
      <c r="F313" s="136"/>
      <c r="G313" s="23"/>
      <c r="H313" s="83">
        <v>0</v>
      </c>
      <c r="I313" s="84">
        <f t="shared" si="24"/>
        <v>5.9523809523809526</v>
      </c>
      <c r="M313" s="2">
        <v>420</v>
      </c>
    </row>
    <row r="314" spans="1:13" ht="12.75">
      <c r="A314" s="17"/>
      <c r="B314" s="305"/>
      <c r="C314" s="33"/>
      <c r="D314" s="33"/>
      <c r="E314" s="6"/>
      <c r="F314" s="132"/>
      <c r="H314" s="33">
        <f>H313-B314</f>
        <v>0</v>
      </c>
      <c r="I314" s="44">
        <f t="shared" si="24"/>
        <v>0</v>
      </c>
      <c r="M314" s="2">
        <v>420</v>
      </c>
    </row>
    <row r="315" spans="1:13" ht="12.75">
      <c r="A315" s="17"/>
      <c r="B315" s="305"/>
      <c r="C315" s="95"/>
      <c r="D315" s="33"/>
      <c r="E315" s="6"/>
      <c r="F315" s="132"/>
      <c r="H315" s="33">
        <f>H314-B315</f>
        <v>0</v>
      </c>
      <c r="I315" s="44">
        <f t="shared" si="24"/>
        <v>0</v>
      </c>
      <c r="M315" s="2">
        <v>420</v>
      </c>
    </row>
    <row r="316" spans="1:13" ht="12.75">
      <c r="A316" s="17"/>
      <c r="B316" s="305">
        <v>2500</v>
      </c>
      <c r="C316" s="1" t="s">
        <v>206</v>
      </c>
      <c r="D316" s="17" t="s">
        <v>16</v>
      </c>
      <c r="E316" s="1" t="s">
        <v>100</v>
      </c>
      <c r="F316" s="86" t="s">
        <v>207</v>
      </c>
      <c r="G316" s="32" t="s">
        <v>184</v>
      </c>
      <c r="H316" s="33">
        <f>H315-B316</f>
        <v>-2500</v>
      </c>
      <c r="I316" s="44">
        <f t="shared" si="24"/>
        <v>5.9523809523809526</v>
      </c>
      <c r="K316" t="s">
        <v>94</v>
      </c>
      <c r="L316">
        <v>7</v>
      </c>
      <c r="M316" s="2">
        <v>420</v>
      </c>
    </row>
    <row r="317" spans="1:13" ht="12.75">
      <c r="A317" s="17"/>
      <c r="B317" s="305">
        <v>2500</v>
      </c>
      <c r="C317" s="1" t="s">
        <v>208</v>
      </c>
      <c r="D317" s="17" t="s">
        <v>16</v>
      </c>
      <c r="E317" s="1" t="s">
        <v>100</v>
      </c>
      <c r="F317" s="86" t="s">
        <v>209</v>
      </c>
      <c r="G317" s="32" t="s">
        <v>210</v>
      </c>
      <c r="H317" s="33">
        <f>H316-B317</f>
        <v>-5000</v>
      </c>
      <c r="I317" s="44">
        <f t="shared" si="24"/>
        <v>5.9523809523809526</v>
      </c>
      <c r="K317" t="s">
        <v>94</v>
      </c>
      <c r="L317">
        <v>7</v>
      </c>
      <c r="M317" s="2">
        <v>420</v>
      </c>
    </row>
    <row r="318" spans="1:13" s="85" customFormat="1" ht="12.75">
      <c r="A318" s="16"/>
      <c r="B318" s="304">
        <f>SUM(B316:B317)</f>
        <v>5000</v>
      </c>
      <c r="C318" s="83" t="s">
        <v>106</v>
      </c>
      <c r="D318" s="16"/>
      <c r="E318" s="83"/>
      <c r="F318" s="130"/>
      <c r="G318" s="23"/>
      <c r="H318" s="83">
        <v>0</v>
      </c>
      <c r="I318" s="84">
        <f t="shared" si="24"/>
        <v>11.904761904761905</v>
      </c>
      <c r="M318" s="2">
        <v>420</v>
      </c>
    </row>
    <row r="319" spans="1:13" ht="12.75">
      <c r="A319" s="17"/>
      <c r="B319" s="305"/>
      <c r="C319" s="6"/>
      <c r="E319" s="6"/>
      <c r="F319" s="138"/>
      <c r="H319" s="33">
        <f>H318-B319</f>
        <v>0</v>
      </c>
      <c r="I319" s="44">
        <f t="shared" si="24"/>
        <v>0</v>
      </c>
      <c r="M319" s="2">
        <v>420</v>
      </c>
    </row>
    <row r="320" spans="1:13" ht="12.75">
      <c r="A320" s="17"/>
      <c r="B320" s="305"/>
      <c r="C320" s="6"/>
      <c r="E320" s="6"/>
      <c r="F320" s="131"/>
      <c r="H320" s="33">
        <f>H319-B320</f>
        <v>0</v>
      </c>
      <c r="I320" s="44">
        <f t="shared" si="24"/>
        <v>0</v>
      </c>
      <c r="M320" s="2">
        <v>420</v>
      </c>
    </row>
    <row r="321" spans="1:13" ht="12.75">
      <c r="A321" s="17"/>
      <c r="B321" s="305">
        <v>1000</v>
      </c>
      <c r="C321" s="1" t="s">
        <v>61</v>
      </c>
      <c r="D321" s="17" t="s">
        <v>16</v>
      </c>
      <c r="E321" s="1" t="s">
        <v>62</v>
      </c>
      <c r="F321" s="86" t="s">
        <v>211</v>
      </c>
      <c r="G321" s="32" t="s">
        <v>184</v>
      </c>
      <c r="H321" s="33">
        <f>H320-B321</f>
        <v>-1000</v>
      </c>
      <c r="I321" s="44">
        <f t="shared" si="24"/>
        <v>2.380952380952381</v>
      </c>
      <c r="K321" t="s">
        <v>94</v>
      </c>
      <c r="L321">
        <v>7</v>
      </c>
      <c r="M321" s="2">
        <v>420</v>
      </c>
    </row>
    <row r="322" spans="1:13" ht="12.75">
      <c r="A322" s="17"/>
      <c r="B322" s="305">
        <v>1000</v>
      </c>
      <c r="C322" s="1" t="s">
        <v>61</v>
      </c>
      <c r="D322" s="17" t="s">
        <v>16</v>
      </c>
      <c r="E322" s="1" t="s">
        <v>62</v>
      </c>
      <c r="F322" s="86" t="s">
        <v>211</v>
      </c>
      <c r="G322" s="32" t="s">
        <v>186</v>
      </c>
      <c r="H322" s="33">
        <f>H321-B322</f>
        <v>-2000</v>
      </c>
      <c r="I322" s="44">
        <f t="shared" si="24"/>
        <v>2.380952380952381</v>
      </c>
      <c r="K322" t="s">
        <v>94</v>
      </c>
      <c r="L322">
        <v>7</v>
      </c>
      <c r="M322" s="2">
        <v>420</v>
      </c>
    </row>
    <row r="323" spans="1:13" ht="12.75">
      <c r="A323" s="17"/>
      <c r="B323" s="305">
        <v>1000</v>
      </c>
      <c r="C323" s="1" t="s">
        <v>61</v>
      </c>
      <c r="D323" s="17" t="s">
        <v>16</v>
      </c>
      <c r="E323" s="1" t="s">
        <v>62</v>
      </c>
      <c r="F323" s="86" t="s">
        <v>211</v>
      </c>
      <c r="G323" s="32" t="s">
        <v>210</v>
      </c>
      <c r="H323" s="33">
        <f>H322-B323</f>
        <v>-3000</v>
      </c>
      <c r="I323" s="44">
        <f t="shared" si="24"/>
        <v>2.380952380952381</v>
      </c>
      <c r="K323" t="s">
        <v>94</v>
      </c>
      <c r="L323">
        <v>7</v>
      </c>
      <c r="M323" s="2">
        <v>420</v>
      </c>
    </row>
    <row r="324" spans="1:13" s="85" customFormat="1" ht="12.75">
      <c r="A324" s="16"/>
      <c r="B324" s="304">
        <f>SUM(B321:B323)</f>
        <v>3000</v>
      </c>
      <c r="C324" s="16"/>
      <c r="D324" s="16"/>
      <c r="E324" s="83" t="s">
        <v>62</v>
      </c>
      <c r="F324" s="96"/>
      <c r="G324" s="23"/>
      <c r="H324" s="83">
        <v>0</v>
      </c>
      <c r="I324" s="84">
        <f t="shared" si="24"/>
        <v>7.142857142857143</v>
      </c>
      <c r="M324" s="2">
        <v>420</v>
      </c>
    </row>
    <row r="325" spans="1:13" ht="12.75">
      <c r="A325" s="17"/>
      <c r="B325" s="305"/>
      <c r="E325" s="6"/>
      <c r="H325" s="33">
        <f>H324-B325</f>
        <v>0</v>
      </c>
      <c r="I325" s="44">
        <f t="shared" si="24"/>
        <v>0</v>
      </c>
      <c r="M325" s="2">
        <v>420</v>
      </c>
    </row>
    <row r="326" spans="1:13" ht="12.75">
      <c r="A326" s="17"/>
      <c r="B326" s="305"/>
      <c r="E326" s="6"/>
      <c r="H326" s="33">
        <f>H325-B326</f>
        <v>0</v>
      </c>
      <c r="I326" s="44">
        <f t="shared" si="24"/>
        <v>0</v>
      </c>
      <c r="M326" s="2">
        <v>420</v>
      </c>
    </row>
    <row r="327" spans="1:13" ht="12.75">
      <c r="A327" s="17"/>
      <c r="B327" s="305">
        <v>3000</v>
      </c>
      <c r="C327" s="1" t="s">
        <v>63</v>
      </c>
      <c r="D327" s="17" t="s">
        <v>16</v>
      </c>
      <c r="E327" s="1" t="s">
        <v>100</v>
      </c>
      <c r="F327" s="86" t="s">
        <v>212</v>
      </c>
      <c r="G327" s="32" t="s">
        <v>184</v>
      </c>
      <c r="H327" s="33">
        <f>H326-B327</f>
        <v>-3000</v>
      </c>
      <c r="I327" s="44">
        <f t="shared" si="24"/>
        <v>7.142857142857143</v>
      </c>
      <c r="K327" t="s">
        <v>94</v>
      </c>
      <c r="L327">
        <v>7</v>
      </c>
      <c r="M327" s="2">
        <v>420</v>
      </c>
    </row>
    <row r="328" spans="1:13" ht="12.75">
      <c r="A328" s="17"/>
      <c r="B328" s="305">
        <v>3000</v>
      </c>
      <c r="C328" s="1" t="s">
        <v>63</v>
      </c>
      <c r="D328" s="17" t="s">
        <v>16</v>
      </c>
      <c r="E328" s="1" t="s">
        <v>100</v>
      </c>
      <c r="F328" s="86" t="s">
        <v>212</v>
      </c>
      <c r="G328" s="32" t="s">
        <v>186</v>
      </c>
      <c r="H328" s="33">
        <f>H327-B328</f>
        <v>-6000</v>
      </c>
      <c r="I328" s="44">
        <f t="shared" si="24"/>
        <v>7.142857142857143</v>
      </c>
      <c r="K328" t="s">
        <v>94</v>
      </c>
      <c r="L328">
        <v>7</v>
      </c>
      <c r="M328" s="2">
        <v>420</v>
      </c>
    </row>
    <row r="329" spans="1:13" s="85" customFormat="1" ht="12.75">
      <c r="A329" s="16"/>
      <c r="B329" s="304">
        <f>SUM(B327:B328)</f>
        <v>6000</v>
      </c>
      <c r="C329" s="16" t="s">
        <v>63</v>
      </c>
      <c r="D329" s="16"/>
      <c r="E329" s="16"/>
      <c r="F329" s="96"/>
      <c r="G329" s="23"/>
      <c r="H329" s="83">
        <v>0</v>
      </c>
      <c r="I329" s="84">
        <f t="shared" si="24"/>
        <v>14.285714285714286</v>
      </c>
      <c r="M329" s="2">
        <v>420</v>
      </c>
    </row>
    <row r="330" spans="1:13" ht="12.75">
      <c r="A330" s="17"/>
      <c r="B330" s="305"/>
      <c r="H330" s="33">
        <f>H329-B330</f>
        <v>0</v>
      </c>
      <c r="I330" s="44">
        <f t="shared" si="24"/>
        <v>0</v>
      </c>
      <c r="M330" s="2">
        <v>420</v>
      </c>
    </row>
    <row r="331" spans="1:13" ht="12.75">
      <c r="A331" s="17"/>
      <c r="B331" s="305"/>
      <c r="H331" s="33">
        <f>H330-B331</f>
        <v>0</v>
      </c>
      <c r="I331" s="44">
        <f t="shared" si="24"/>
        <v>0</v>
      </c>
      <c r="M331" s="2">
        <v>420</v>
      </c>
    </row>
    <row r="332" spans="1:13" ht="12.75">
      <c r="A332" s="17"/>
      <c r="B332" s="305">
        <v>1000</v>
      </c>
      <c r="C332" s="1" t="s">
        <v>66</v>
      </c>
      <c r="D332" s="17" t="s">
        <v>16</v>
      </c>
      <c r="E332" s="1" t="s">
        <v>100</v>
      </c>
      <c r="F332" s="86" t="s">
        <v>211</v>
      </c>
      <c r="G332" s="32" t="s">
        <v>184</v>
      </c>
      <c r="H332" s="33">
        <f>H331-B332</f>
        <v>-1000</v>
      </c>
      <c r="I332" s="44">
        <f t="shared" si="24"/>
        <v>2.380952380952381</v>
      </c>
      <c r="K332" t="s">
        <v>94</v>
      </c>
      <c r="L332">
        <v>7</v>
      </c>
      <c r="M332" s="2">
        <v>420</v>
      </c>
    </row>
    <row r="333" spans="1:13" ht="12.75">
      <c r="A333" s="17"/>
      <c r="B333" s="305">
        <v>1000</v>
      </c>
      <c r="C333" s="1" t="s">
        <v>66</v>
      </c>
      <c r="D333" s="17" t="s">
        <v>16</v>
      </c>
      <c r="E333" s="1" t="s">
        <v>100</v>
      </c>
      <c r="F333" s="86" t="s">
        <v>211</v>
      </c>
      <c r="G333" s="32" t="s">
        <v>186</v>
      </c>
      <c r="H333" s="33">
        <f>H332-B333</f>
        <v>-2000</v>
      </c>
      <c r="I333" s="44">
        <f t="shared" si="24"/>
        <v>2.380952380952381</v>
      </c>
      <c r="K333" t="s">
        <v>94</v>
      </c>
      <c r="L333">
        <v>7</v>
      </c>
      <c r="M333" s="2">
        <v>420</v>
      </c>
    </row>
    <row r="334" spans="1:13" ht="12.75">
      <c r="A334" s="17"/>
      <c r="B334" s="305">
        <v>1000</v>
      </c>
      <c r="C334" s="1" t="s">
        <v>66</v>
      </c>
      <c r="D334" s="17" t="s">
        <v>16</v>
      </c>
      <c r="E334" s="1" t="s">
        <v>100</v>
      </c>
      <c r="F334" s="86" t="s">
        <v>211</v>
      </c>
      <c r="G334" s="32" t="s">
        <v>210</v>
      </c>
      <c r="H334" s="33">
        <f>H333-B334</f>
        <v>-3000</v>
      </c>
      <c r="I334" s="44">
        <f t="shared" si="24"/>
        <v>2.380952380952381</v>
      </c>
      <c r="K334" t="s">
        <v>94</v>
      </c>
      <c r="L334">
        <v>7</v>
      </c>
      <c r="M334" s="2">
        <v>420</v>
      </c>
    </row>
    <row r="335" spans="1:13" s="85" customFormat="1" ht="12.75">
      <c r="A335" s="16"/>
      <c r="B335" s="304">
        <f>SUM(B332:B334)</f>
        <v>3000</v>
      </c>
      <c r="C335" s="16" t="s">
        <v>66</v>
      </c>
      <c r="D335" s="16"/>
      <c r="E335" s="16"/>
      <c r="F335" s="96"/>
      <c r="G335" s="23"/>
      <c r="H335" s="83">
        <v>0</v>
      </c>
      <c r="I335" s="84">
        <f t="shared" si="24"/>
        <v>7.142857142857143</v>
      </c>
      <c r="M335" s="2">
        <v>420</v>
      </c>
    </row>
    <row r="336" spans="1:13" ht="12.75">
      <c r="A336" s="17"/>
      <c r="B336" s="305"/>
      <c r="H336" s="33">
        <f>H335-B336</f>
        <v>0</v>
      </c>
      <c r="I336" s="44">
        <f t="shared" si="24"/>
        <v>0</v>
      </c>
      <c r="M336" s="2">
        <v>420</v>
      </c>
    </row>
    <row r="337" spans="1:13" ht="12.75">
      <c r="A337" s="17"/>
      <c r="B337" s="305"/>
      <c r="H337" s="33">
        <f>H336-B337</f>
        <v>0</v>
      </c>
      <c r="I337" s="44">
        <f t="shared" si="24"/>
        <v>0</v>
      </c>
      <c r="M337" s="2">
        <v>420</v>
      </c>
    </row>
    <row r="338" spans="1:13" ht="12.75">
      <c r="A338" s="17"/>
      <c r="B338" s="305">
        <v>1000</v>
      </c>
      <c r="C338" s="1" t="s">
        <v>86</v>
      </c>
      <c r="D338" s="17" t="s">
        <v>16</v>
      </c>
      <c r="E338" s="1" t="s">
        <v>68</v>
      </c>
      <c r="F338" s="86" t="s">
        <v>211</v>
      </c>
      <c r="G338" s="32" t="s">
        <v>184</v>
      </c>
      <c r="H338" s="33">
        <f>H337-B338</f>
        <v>-1000</v>
      </c>
      <c r="I338" s="44">
        <f t="shared" si="24"/>
        <v>2.380952380952381</v>
      </c>
      <c r="K338" t="s">
        <v>94</v>
      </c>
      <c r="L338">
        <v>7</v>
      </c>
      <c r="M338" s="2">
        <v>420</v>
      </c>
    </row>
    <row r="339" spans="1:13" ht="12.75">
      <c r="A339" s="17"/>
      <c r="B339" s="305">
        <v>1000</v>
      </c>
      <c r="C339" s="1" t="s">
        <v>86</v>
      </c>
      <c r="D339" s="17" t="s">
        <v>16</v>
      </c>
      <c r="E339" s="1" t="s">
        <v>68</v>
      </c>
      <c r="F339" s="86" t="s">
        <v>211</v>
      </c>
      <c r="G339" s="32" t="s">
        <v>210</v>
      </c>
      <c r="H339" s="33">
        <f>H338-B339</f>
        <v>-2000</v>
      </c>
      <c r="I339" s="44">
        <f t="shared" si="24"/>
        <v>2.380952380952381</v>
      </c>
      <c r="K339" t="s">
        <v>94</v>
      </c>
      <c r="L339">
        <v>7</v>
      </c>
      <c r="M339" s="2">
        <v>420</v>
      </c>
    </row>
    <row r="340" spans="1:13" s="85" customFormat="1" ht="12.75">
      <c r="A340" s="16"/>
      <c r="B340" s="304">
        <f>SUM(B338:B339)</f>
        <v>2000</v>
      </c>
      <c r="C340" s="16"/>
      <c r="D340" s="16"/>
      <c r="E340" s="16" t="s">
        <v>68</v>
      </c>
      <c r="F340" s="96"/>
      <c r="G340" s="23"/>
      <c r="H340" s="83">
        <v>0</v>
      </c>
      <c r="I340" s="84">
        <f t="shared" si="24"/>
        <v>4.761904761904762</v>
      </c>
      <c r="M340" s="2">
        <v>420</v>
      </c>
    </row>
    <row r="341" spans="1:13" ht="12.75">
      <c r="A341" s="17"/>
      <c r="B341" s="305"/>
      <c r="H341" s="33">
        <f>H340-B341</f>
        <v>0</v>
      </c>
      <c r="I341" s="44">
        <f t="shared" si="24"/>
        <v>0</v>
      </c>
      <c r="M341" s="2">
        <v>420</v>
      </c>
    </row>
    <row r="342" spans="1:13" ht="12.75">
      <c r="A342" s="17"/>
      <c r="B342" s="305"/>
      <c r="H342" s="33">
        <f>H341-B342</f>
        <v>0</v>
      </c>
      <c r="I342" s="44">
        <f t="shared" si="24"/>
        <v>0</v>
      </c>
      <c r="M342" s="2">
        <v>420</v>
      </c>
    </row>
    <row r="343" spans="1:13" ht="12.75">
      <c r="A343" s="17"/>
      <c r="B343" s="305"/>
      <c r="H343" s="33">
        <f>H342-B343</f>
        <v>0</v>
      </c>
      <c r="I343" s="44">
        <f t="shared" si="24"/>
        <v>0</v>
      </c>
      <c r="M343" s="2">
        <v>420</v>
      </c>
    </row>
    <row r="344" spans="1:13" ht="12.75">
      <c r="A344" s="17"/>
      <c r="B344" s="305"/>
      <c r="H344" s="33">
        <f>H343-B344</f>
        <v>0</v>
      </c>
      <c r="I344" s="44">
        <f t="shared" si="24"/>
        <v>0</v>
      </c>
      <c r="M344" s="2">
        <v>420</v>
      </c>
    </row>
    <row r="345" spans="1:13" s="85" customFormat="1" ht="12.75">
      <c r="A345" s="16"/>
      <c r="B345" s="304">
        <f>+B356+B369+B379+B386+B395+B401+B407</f>
        <v>190900</v>
      </c>
      <c r="C345" s="79" t="s">
        <v>213</v>
      </c>
      <c r="D345" s="80" t="s">
        <v>1160</v>
      </c>
      <c r="E345" s="79" t="s">
        <v>32</v>
      </c>
      <c r="F345" s="81" t="s">
        <v>214</v>
      </c>
      <c r="G345" s="82" t="s">
        <v>173</v>
      </c>
      <c r="H345" s="83"/>
      <c r="I345" s="84">
        <f aca="true" t="shared" si="27" ref="I345:I408">+B345/M345</f>
        <v>454.5238095238095</v>
      </c>
      <c r="J345" s="84"/>
      <c r="K345" s="84"/>
      <c r="M345" s="2">
        <v>420</v>
      </c>
    </row>
    <row r="346" spans="1:13" ht="12.75">
      <c r="A346" s="17"/>
      <c r="B346" s="305"/>
      <c r="H346" s="33">
        <v>0</v>
      </c>
      <c r="I346" s="44">
        <f t="shared" si="27"/>
        <v>0</v>
      </c>
      <c r="M346" s="2">
        <v>420</v>
      </c>
    </row>
    <row r="347" spans="1:13" s="20" customFormat="1" ht="12.75">
      <c r="A347" s="17"/>
      <c r="B347" s="276">
        <v>2000</v>
      </c>
      <c r="C347" s="17" t="s">
        <v>35</v>
      </c>
      <c r="D347" s="17" t="s">
        <v>36</v>
      </c>
      <c r="E347" s="17" t="s">
        <v>92</v>
      </c>
      <c r="F347" s="88" t="s">
        <v>1152</v>
      </c>
      <c r="G347" s="34" t="s">
        <v>334</v>
      </c>
      <c r="H347" s="33">
        <f aca="true" t="shared" si="28" ref="H347:H355">H346-B347</f>
        <v>-2000</v>
      </c>
      <c r="I347" s="44">
        <f t="shared" si="27"/>
        <v>4.761904761904762</v>
      </c>
      <c r="K347" s="20" t="s">
        <v>0</v>
      </c>
      <c r="L347" s="20">
        <v>8</v>
      </c>
      <c r="M347" s="2">
        <v>420</v>
      </c>
    </row>
    <row r="348" spans="1:13" s="20" customFormat="1" ht="12.75">
      <c r="A348" s="17"/>
      <c r="B348" s="276">
        <v>2000</v>
      </c>
      <c r="C348" s="17" t="s">
        <v>35</v>
      </c>
      <c r="D348" s="17" t="s">
        <v>36</v>
      </c>
      <c r="E348" s="17" t="s">
        <v>92</v>
      </c>
      <c r="F348" s="88" t="s">
        <v>1153</v>
      </c>
      <c r="G348" s="34" t="s">
        <v>184</v>
      </c>
      <c r="H348" s="33">
        <f t="shared" si="28"/>
        <v>-4000</v>
      </c>
      <c r="I348" s="44">
        <f t="shared" si="27"/>
        <v>4.761904761904762</v>
      </c>
      <c r="K348" s="20" t="s">
        <v>0</v>
      </c>
      <c r="L348" s="20">
        <v>8</v>
      </c>
      <c r="M348" s="2">
        <v>420</v>
      </c>
    </row>
    <row r="349" spans="1:13" s="20" customFormat="1" ht="12.75">
      <c r="A349" s="17"/>
      <c r="B349" s="276">
        <v>2000</v>
      </c>
      <c r="C349" s="17" t="s">
        <v>35</v>
      </c>
      <c r="D349" s="17" t="s">
        <v>36</v>
      </c>
      <c r="E349" s="17" t="s">
        <v>92</v>
      </c>
      <c r="F349" s="88" t="s">
        <v>1154</v>
      </c>
      <c r="G349" s="34" t="s">
        <v>186</v>
      </c>
      <c r="H349" s="33">
        <f t="shared" si="28"/>
        <v>-6000</v>
      </c>
      <c r="I349" s="44">
        <f t="shared" si="27"/>
        <v>4.761904761904762</v>
      </c>
      <c r="K349" s="20" t="s">
        <v>0</v>
      </c>
      <c r="L349" s="20">
        <v>8</v>
      </c>
      <c r="M349" s="2">
        <v>420</v>
      </c>
    </row>
    <row r="350" spans="1:13" s="20" customFormat="1" ht="12.75">
      <c r="A350" s="17"/>
      <c r="B350" s="276">
        <v>2000</v>
      </c>
      <c r="C350" s="17" t="s">
        <v>35</v>
      </c>
      <c r="D350" s="17" t="s">
        <v>36</v>
      </c>
      <c r="E350" s="17" t="s">
        <v>92</v>
      </c>
      <c r="F350" s="88" t="s">
        <v>1155</v>
      </c>
      <c r="G350" s="34" t="s">
        <v>210</v>
      </c>
      <c r="H350" s="33">
        <f t="shared" si="28"/>
        <v>-8000</v>
      </c>
      <c r="I350" s="44">
        <f t="shared" si="27"/>
        <v>4.761904761904762</v>
      </c>
      <c r="K350" s="20" t="s">
        <v>0</v>
      </c>
      <c r="L350" s="20">
        <v>8</v>
      </c>
      <c r="M350" s="2">
        <v>420</v>
      </c>
    </row>
    <row r="351" spans="1:13" s="20" customFormat="1" ht="12.75">
      <c r="A351" s="17"/>
      <c r="B351" s="276">
        <v>3000</v>
      </c>
      <c r="C351" s="17" t="s">
        <v>35</v>
      </c>
      <c r="D351" s="17" t="s">
        <v>36</v>
      </c>
      <c r="E351" s="17" t="s">
        <v>335</v>
      </c>
      <c r="F351" s="88" t="s">
        <v>1156</v>
      </c>
      <c r="G351" s="34" t="s">
        <v>219</v>
      </c>
      <c r="H351" s="33">
        <f t="shared" si="28"/>
        <v>-11000</v>
      </c>
      <c r="I351" s="44">
        <f t="shared" si="27"/>
        <v>7.142857142857143</v>
      </c>
      <c r="K351" s="20" t="s">
        <v>0</v>
      </c>
      <c r="L351" s="20">
        <v>8</v>
      </c>
      <c r="M351" s="2">
        <v>420</v>
      </c>
    </row>
    <row r="352" spans="1:13" s="20" customFormat="1" ht="12.75">
      <c r="A352" s="17"/>
      <c r="B352" s="276">
        <v>2000</v>
      </c>
      <c r="C352" s="17" t="s">
        <v>35</v>
      </c>
      <c r="D352" s="17" t="s">
        <v>36</v>
      </c>
      <c r="E352" s="17" t="s">
        <v>92</v>
      </c>
      <c r="F352" s="88" t="s">
        <v>1157</v>
      </c>
      <c r="G352" s="34" t="s">
        <v>262</v>
      </c>
      <c r="H352" s="33">
        <f t="shared" si="28"/>
        <v>-13000</v>
      </c>
      <c r="I352" s="44">
        <f t="shared" si="27"/>
        <v>4.761904761904762</v>
      </c>
      <c r="K352" s="20" t="s">
        <v>0</v>
      </c>
      <c r="L352" s="20">
        <v>8</v>
      </c>
      <c r="M352" s="2">
        <v>420</v>
      </c>
    </row>
    <row r="353" spans="1:13" ht="12.75">
      <c r="A353" s="17"/>
      <c r="B353" s="305">
        <v>2000</v>
      </c>
      <c r="C353" s="1" t="s">
        <v>35</v>
      </c>
      <c r="D353" s="1" t="s">
        <v>36</v>
      </c>
      <c r="E353" s="1" t="s">
        <v>174</v>
      </c>
      <c r="F353" s="86" t="s">
        <v>215</v>
      </c>
      <c r="G353" s="32" t="s">
        <v>210</v>
      </c>
      <c r="H353" s="33">
        <f t="shared" si="28"/>
        <v>-15000</v>
      </c>
      <c r="I353" s="44">
        <f t="shared" si="27"/>
        <v>4.761904761904762</v>
      </c>
      <c r="K353" s="20" t="s">
        <v>0</v>
      </c>
      <c r="L353">
        <v>8</v>
      </c>
      <c r="M353" s="2">
        <v>420</v>
      </c>
    </row>
    <row r="354" spans="1:13" ht="12.75">
      <c r="A354" s="17"/>
      <c r="B354" s="305">
        <v>2000</v>
      </c>
      <c r="C354" s="1" t="s">
        <v>35</v>
      </c>
      <c r="D354" s="1" t="s">
        <v>36</v>
      </c>
      <c r="E354" s="1" t="s">
        <v>174</v>
      </c>
      <c r="F354" s="86" t="s">
        <v>216</v>
      </c>
      <c r="G354" s="32" t="s">
        <v>217</v>
      </c>
      <c r="H354" s="33">
        <f t="shared" si="28"/>
        <v>-17000</v>
      </c>
      <c r="I354" s="44">
        <f t="shared" si="27"/>
        <v>4.761904761904762</v>
      </c>
      <c r="K354" s="20" t="s">
        <v>0</v>
      </c>
      <c r="L354">
        <v>8</v>
      </c>
      <c r="M354" s="2">
        <v>420</v>
      </c>
    </row>
    <row r="355" spans="1:13" ht="12.75">
      <c r="A355" s="17"/>
      <c r="B355" s="305">
        <v>3000</v>
      </c>
      <c r="C355" s="1" t="s">
        <v>35</v>
      </c>
      <c r="D355" s="1" t="s">
        <v>36</v>
      </c>
      <c r="E355" s="1" t="s">
        <v>174</v>
      </c>
      <c r="F355" s="86" t="s">
        <v>218</v>
      </c>
      <c r="G355" s="32" t="s">
        <v>219</v>
      </c>
      <c r="H355" s="33">
        <f t="shared" si="28"/>
        <v>-20000</v>
      </c>
      <c r="I355" s="44">
        <f t="shared" si="27"/>
        <v>7.142857142857143</v>
      </c>
      <c r="K355" s="20" t="s">
        <v>0</v>
      </c>
      <c r="L355">
        <v>8</v>
      </c>
      <c r="M355" s="2">
        <v>420</v>
      </c>
    </row>
    <row r="356" spans="1:13" s="85" customFormat="1" ht="12.75">
      <c r="A356" s="16"/>
      <c r="B356" s="304">
        <f>SUM(B347:B355)</f>
        <v>20000</v>
      </c>
      <c r="C356" s="16" t="s">
        <v>35</v>
      </c>
      <c r="D356" s="16"/>
      <c r="E356" s="16"/>
      <c r="F356" s="96"/>
      <c r="G356" s="23"/>
      <c r="H356" s="83">
        <v>0</v>
      </c>
      <c r="I356" s="84">
        <f t="shared" si="27"/>
        <v>47.61904761904762</v>
      </c>
      <c r="M356" s="2">
        <v>420</v>
      </c>
    </row>
    <row r="357" spans="1:13" ht="12.75">
      <c r="A357" s="17"/>
      <c r="B357" s="305"/>
      <c r="H357" s="33">
        <f aca="true" t="shared" si="29" ref="H357:H368">H356-B357</f>
        <v>0</v>
      </c>
      <c r="I357" s="44">
        <f t="shared" si="27"/>
        <v>0</v>
      </c>
      <c r="M357" s="2">
        <v>420</v>
      </c>
    </row>
    <row r="358" spans="1:13" ht="12.75">
      <c r="A358" s="17"/>
      <c r="B358" s="305"/>
      <c r="H358" s="33">
        <f t="shared" si="29"/>
        <v>0</v>
      </c>
      <c r="I358" s="44">
        <f t="shared" si="27"/>
        <v>0</v>
      </c>
      <c r="M358" s="2">
        <v>420</v>
      </c>
    </row>
    <row r="359" spans="1:13" ht="12.75">
      <c r="A359" s="17"/>
      <c r="B359" s="305">
        <v>700</v>
      </c>
      <c r="C359" s="1" t="s">
        <v>187</v>
      </c>
      <c r="D359" s="1" t="s">
        <v>16</v>
      </c>
      <c r="E359" s="1" t="s">
        <v>47</v>
      </c>
      <c r="F359" s="86" t="s">
        <v>220</v>
      </c>
      <c r="G359" s="32" t="s">
        <v>186</v>
      </c>
      <c r="H359" s="33">
        <f t="shared" si="29"/>
        <v>-700</v>
      </c>
      <c r="I359" s="44">
        <f t="shared" si="27"/>
        <v>1.6666666666666667</v>
      </c>
      <c r="K359" t="s">
        <v>174</v>
      </c>
      <c r="L359">
        <v>8</v>
      </c>
      <c r="M359" s="2">
        <v>420</v>
      </c>
    </row>
    <row r="360" spans="1:13" ht="12.75">
      <c r="A360" s="17"/>
      <c r="B360" s="305">
        <v>7000</v>
      </c>
      <c r="C360" s="1" t="s">
        <v>221</v>
      </c>
      <c r="D360" s="1" t="s">
        <v>16</v>
      </c>
      <c r="E360" s="1" t="s">
        <v>47</v>
      </c>
      <c r="F360" s="86" t="s">
        <v>222</v>
      </c>
      <c r="G360" s="32" t="s">
        <v>186</v>
      </c>
      <c r="H360" s="33">
        <f t="shared" si="29"/>
        <v>-7700</v>
      </c>
      <c r="I360" s="44">
        <f t="shared" si="27"/>
        <v>16.666666666666668</v>
      </c>
      <c r="K360" t="s">
        <v>174</v>
      </c>
      <c r="L360">
        <v>8</v>
      </c>
      <c r="M360" s="2">
        <v>420</v>
      </c>
    </row>
    <row r="361" spans="1:13" ht="12.75">
      <c r="A361" s="17"/>
      <c r="B361" s="305">
        <v>6000</v>
      </c>
      <c r="C361" s="1" t="s">
        <v>223</v>
      </c>
      <c r="D361" s="1" t="s">
        <v>16</v>
      </c>
      <c r="E361" s="1" t="s">
        <v>47</v>
      </c>
      <c r="F361" s="86" t="s">
        <v>224</v>
      </c>
      <c r="G361" s="32" t="s">
        <v>210</v>
      </c>
      <c r="H361" s="33">
        <f t="shared" si="29"/>
        <v>-13700</v>
      </c>
      <c r="I361" s="44">
        <f t="shared" si="27"/>
        <v>14.285714285714286</v>
      </c>
      <c r="K361" t="s">
        <v>174</v>
      </c>
      <c r="L361">
        <v>8</v>
      </c>
      <c r="M361" s="2">
        <v>420</v>
      </c>
    </row>
    <row r="362" spans="1:13" ht="12.75">
      <c r="A362" s="17"/>
      <c r="B362" s="305">
        <v>6000</v>
      </c>
      <c r="C362" s="1" t="s">
        <v>225</v>
      </c>
      <c r="D362" s="1" t="s">
        <v>16</v>
      </c>
      <c r="E362" s="1" t="s">
        <v>47</v>
      </c>
      <c r="F362" s="86" t="s">
        <v>226</v>
      </c>
      <c r="G362" s="32" t="s">
        <v>217</v>
      </c>
      <c r="H362" s="33">
        <f t="shared" si="29"/>
        <v>-19700</v>
      </c>
      <c r="I362" s="44">
        <f t="shared" si="27"/>
        <v>14.285714285714286</v>
      </c>
      <c r="K362" t="s">
        <v>174</v>
      </c>
      <c r="L362">
        <v>8</v>
      </c>
      <c r="M362" s="2">
        <v>420</v>
      </c>
    </row>
    <row r="363" spans="1:13" ht="12.75">
      <c r="A363" s="17"/>
      <c r="B363" s="276">
        <v>6000</v>
      </c>
      <c r="C363" s="17" t="s">
        <v>223</v>
      </c>
      <c r="D363" s="17" t="s">
        <v>16</v>
      </c>
      <c r="E363" s="17" t="s">
        <v>47</v>
      </c>
      <c r="F363" s="88" t="s">
        <v>220</v>
      </c>
      <c r="G363" s="34" t="s">
        <v>227</v>
      </c>
      <c r="H363" s="33">
        <f t="shared" si="29"/>
        <v>-25700</v>
      </c>
      <c r="I363" s="44">
        <f t="shared" si="27"/>
        <v>14.285714285714286</v>
      </c>
      <c r="J363" s="20"/>
      <c r="K363" s="20" t="s">
        <v>174</v>
      </c>
      <c r="L363" s="20">
        <v>8</v>
      </c>
      <c r="M363" s="2">
        <v>420</v>
      </c>
    </row>
    <row r="364" spans="1:13" ht="12.75">
      <c r="A364" s="17"/>
      <c r="B364" s="276">
        <v>6000</v>
      </c>
      <c r="C364" s="17" t="s">
        <v>223</v>
      </c>
      <c r="D364" s="17" t="s">
        <v>16</v>
      </c>
      <c r="E364" s="17" t="s">
        <v>47</v>
      </c>
      <c r="F364" s="88" t="s">
        <v>220</v>
      </c>
      <c r="G364" s="34" t="s">
        <v>227</v>
      </c>
      <c r="H364" s="33">
        <f t="shared" si="29"/>
        <v>-31700</v>
      </c>
      <c r="I364" s="44">
        <f t="shared" si="27"/>
        <v>14.285714285714286</v>
      </c>
      <c r="J364" s="20"/>
      <c r="K364" s="20" t="s">
        <v>174</v>
      </c>
      <c r="L364" s="20">
        <v>8</v>
      </c>
      <c r="M364" s="2">
        <v>420</v>
      </c>
    </row>
    <row r="365" spans="1:13" ht="12.75">
      <c r="A365" s="17"/>
      <c r="B365" s="276">
        <v>6000</v>
      </c>
      <c r="C365" s="17" t="s">
        <v>223</v>
      </c>
      <c r="D365" s="17" t="s">
        <v>16</v>
      </c>
      <c r="E365" s="17" t="s">
        <v>47</v>
      </c>
      <c r="F365" s="88" t="s">
        <v>228</v>
      </c>
      <c r="G365" s="34" t="s">
        <v>227</v>
      </c>
      <c r="H365" s="33">
        <f t="shared" si="29"/>
        <v>-37700</v>
      </c>
      <c r="I365" s="44">
        <f t="shared" si="27"/>
        <v>14.285714285714286</v>
      </c>
      <c r="J365" s="20"/>
      <c r="K365" s="20" t="s">
        <v>174</v>
      </c>
      <c r="L365" s="20">
        <v>8</v>
      </c>
      <c r="M365" s="2">
        <v>420</v>
      </c>
    </row>
    <row r="366" spans="1:13" ht="12.75">
      <c r="A366" s="17"/>
      <c r="B366" s="305">
        <v>1000</v>
      </c>
      <c r="C366" s="1" t="s">
        <v>229</v>
      </c>
      <c r="D366" s="1" t="s">
        <v>16</v>
      </c>
      <c r="E366" s="1" t="s">
        <v>47</v>
      </c>
      <c r="F366" s="86" t="s">
        <v>230</v>
      </c>
      <c r="G366" s="32" t="s">
        <v>219</v>
      </c>
      <c r="H366" s="33">
        <f t="shared" si="29"/>
        <v>-38700</v>
      </c>
      <c r="I366" s="44">
        <f t="shared" si="27"/>
        <v>2.380952380952381</v>
      </c>
      <c r="K366" t="s">
        <v>174</v>
      </c>
      <c r="L366" s="20">
        <v>8</v>
      </c>
      <c r="M366" s="2">
        <v>420</v>
      </c>
    </row>
    <row r="367" spans="1:13" ht="12.75">
      <c r="A367" s="17"/>
      <c r="B367" s="305">
        <v>700</v>
      </c>
      <c r="C367" s="1" t="s">
        <v>231</v>
      </c>
      <c r="D367" s="1" t="s">
        <v>16</v>
      </c>
      <c r="E367" s="1" t="s">
        <v>47</v>
      </c>
      <c r="F367" s="86" t="s">
        <v>220</v>
      </c>
      <c r="G367" s="32" t="s">
        <v>219</v>
      </c>
      <c r="H367" s="33">
        <f t="shared" si="29"/>
        <v>-39400</v>
      </c>
      <c r="I367" s="44">
        <f t="shared" si="27"/>
        <v>1.6666666666666667</v>
      </c>
      <c r="K367" t="s">
        <v>174</v>
      </c>
      <c r="L367" s="20">
        <v>8</v>
      </c>
      <c r="M367" s="2">
        <v>420</v>
      </c>
    </row>
    <row r="368" spans="1:13" s="20" customFormat="1" ht="12.75">
      <c r="A368" s="17"/>
      <c r="B368" s="276">
        <v>30000</v>
      </c>
      <c r="C368" s="17" t="s">
        <v>348</v>
      </c>
      <c r="D368" s="36" t="s">
        <v>16</v>
      </c>
      <c r="E368" s="17" t="s">
        <v>47</v>
      </c>
      <c r="F368" s="88" t="s">
        <v>1158</v>
      </c>
      <c r="G368" s="34" t="s">
        <v>219</v>
      </c>
      <c r="H368" s="33">
        <f t="shared" si="29"/>
        <v>-69400</v>
      </c>
      <c r="I368" s="44">
        <f t="shared" si="27"/>
        <v>71.42857142857143</v>
      </c>
      <c r="K368" s="20" t="s">
        <v>92</v>
      </c>
      <c r="L368" s="20">
        <v>8</v>
      </c>
      <c r="M368" s="2">
        <v>420</v>
      </c>
    </row>
    <row r="369" spans="1:13" s="85" customFormat="1" ht="12.75">
      <c r="A369" s="16"/>
      <c r="B369" s="304">
        <f>SUM(B359:B368)</f>
        <v>69400</v>
      </c>
      <c r="C369" s="16" t="s">
        <v>106</v>
      </c>
      <c r="D369" s="16"/>
      <c r="E369" s="16"/>
      <c r="F369" s="96"/>
      <c r="G369" s="23"/>
      <c r="H369" s="83">
        <v>0</v>
      </c>
      <c r="I369" s="84">
        <f t="shared" si="27"/>
        <v>165.23809523809524</v>
      </c>
      <c r="M369" s="2">
        <v>420</v>
      </c>
    </row>
    <row r="370" spans="1:13" ht="12.75">
      <c r="A370" s="17"/>
      <c r="B370" s="305"/>
      <c r="H370" s="33">
        <f aca="true" t="shared" si="30" ref="H370:H378">H369-B370</f>
        <v>0</v>
      </c>
      <c r="I370" s="44">
        <f t="shared" si="27"/>
        <v>0</v>
      </c>
      <c r="M370" s="2">
        <v>420</v>
      </c>
    </row>
    <row r="371" spans="1:13" ht="12.75">
      <c r="A371" s="17"/>
      <c r="B371" s="305"/>
      <c r="H371" s="33">
        <f t="shared" si="30"/>
        <v>0</v>
      </c>
      <c r="I371" s="44">
        <f t="shared" si="27"/>
        <v>0</v>
      </c>
      <c r="M371" s="2">
        <v>420</v>
      </c>
    </row>
    <row r="372" spans="1:13" ht="12.75">
      <c r="A372" s="17"/>
      <c r="B372" s="305">
        <v>1500</v>
      </c>
      <c r="C372" s="1" t="s">
        <v>61</v>
      </c>
      <c r="D372" s="1" t="s">
        <v>16</v>
      </c>
      <c r="E372" s="1" t="s">
        <v>62</v>
      </c>
      <c r="F372" s="86" t="s">
        <v>220</v>
      </c>
      <c r="G372" s="32" t="s">
        <v>186</v>
      </c>
      <c r="H372" s="33">
        <f t="shared" si="30"/>
        <v>-1500</v>
      </c>
      <c r="I372" s="44">
        <f t="shared" si="27"/>
        <v>3.5714285714285716</v>
      </c>
      <c r="K372" t="s">
        <v>174</v>
      </c>
      <c r="L372">
        <v>8</v>
      </c>
      <c r="M372" s="2">
        <v>420</v>
      </c>
    </row>
    <row r="373" spans="1:13" ht="12.75">
      <c r="A373" s="17"/>
      <c r="B373" s="305">
        <v>1000</v>
      </c>
      <c r="C373" s="1" t="s">
        <v>61</v>
      </c>
      <c r="D373" s="1" t="s">
        <v>16</v>
      </c>
      <c r="E373" s="1" t="s">
        <v>62</v>
      </c>
      <c r="F373" s="86" t="s">
        <v>220</v>
      </c>
      <c r="G373" s="32" t="s">
        <v>210</v>
      </c>
      <c r="H373" s="33">
        <f t="shared" si="30"/>
        <v>-2500</v>
      </c>
      <c r="I373" s="44">
        <f t="shared" si="27"/>
        <v>2.380952380952381</v>
      </c>
      <c r="K373" t="s">
        <v>174</v>
      </c>
      <c r="L373">
        <v>8</v>
      </c>
      <c r="M373" s="2">
        <v>420</v>
      </c>
    </row>
    <row r="374" spans="1:13" ht="12.75">
      <c r="A374" s="17"/>
      <c r="B374" s="305">
        <v>1000</v>
      </c>
      <c r="C374" s="1" t="s">
        <v>61</v>
      </c>
      <c r="D374" s="1" t="s">
        <v>16</v>
      </c>
      <c r="E374" s="1" t="s">
        <v>62</v>
      </c>
      <c r="F374" s="86" t="s">
        <v>220</v>
      </c>
      <c r="G374" s="32" t="s">
        <v>217</v>
      </c>
      <c r="H374" s="33">
        <f t="shared" si="30"/>
        <v>-3500</v>
      </c>
      <c r="I374" s="44">
        <f t="shared" si="27"/>
        <v>2.380952380952381</v>
      </c>
      <c r="K374" t="s">
        <v>174</v>
      </c>
      <c r="L374">
        <v>8</v>
      </c>
      <c r="M374" s="2">
        <v>420</v>
      </c>
    </row>
    <row r="375" spans="1:13" ht="12.75">
      <c r="A375" s="17"/>
      <c r="B375" s="305">
        <v>2000</v>
      </c>
      <c r="C375" s="1" t="s">
        <v>61</v>
      </c>
      <c r="D375" s="1" t="s">
        <v>16</v>
      </c>
      <c r="E375" s="1" t="s">
        <v>62</v>
      </c>
      <c r="F375" s="86" t="s">
        <v>220</v>
      </c>
      <c r="G375" s="32" t="s">
        <v>227</v>
      </c>
      <c r="H375" s="33">
        <f t="shared" si="30"/>
        <v>-5500</v>
      </c>
      <c r="I375" s="44">
        <f t="shared" si="27"/>
        <v>4.761904761904762</v>
      </c>
      <c r="K375" t="s">
        <v>174</v>
      </c>
      <c r="L375" s="20">
        <v>8</v>
      </c>
      <c r="M375" s="2">
        <v>420</v>
      </c>
    </row>
    <row r="376" spans="1:13" ht="12.75">
      <c r="A376" s="17"/>
      <c r="B376" s="305">
        <v>1500</v>
      </c>
      <c r="C376" s="1" t="s">
        <v>61</v>
      </c>
      <c r="D376" s="1" t="s">
        <v>16</v>
      </c>
      <c r="E376" s="1" t="s">
        <v>62</v>
      </c>
      <c r="F376" s="86" t="s">
        <v>220</v>
      </c>
      <c r="G376" s="32" t="s">
        <v>219</v>
      </c>
      <c r="H376" s="33">
        <f t="shared" si="30"/>
        <v>-7000</v>
      </c>
      <c r="I376" s="44">
        <f t="shared" si="27"/>
        <v>3.5714285714285716</v>
      </c>
      <c r="K376" t="s">
        <v>174</v>
      </c>
      <c r="L376" s="20">
        <v>8</v>
      </c>
      <c r="M376" s="2">
        <v>420</v>
      </c>
    </row>
    <row r="377" spans="1:13" s="20" customFormat="1" ht="12.75">
      <c r="A377" s="17"/>
      <c r="B377" s="276">
        <v>3000</v>
      </c>
      <c r="C377" s="17" t="s">
        <v>61</v>
      </c>
      <c r="D377" s="36" t="s">
        <v>16</v>
      </c>
      <c r="E377" s="17" t="s">
        <v>62</v>
      </c>
      <c r="F377" s="88" t="s">
        <v>1159</v>
      </c>
      <c r="G377" s="34" t="s">
        <v>219</v>
      </c>
      <c r="H377" s="33">
        <f t="shared" si="30"/>
        <v>-10000</v>
      </c>
      <c r="I377" s="44">
        <f t="shared" si="27"/>
        <v>7.142857142857143</v>
      </c>
      <c r="K377" s="20" t="s">
        <v>92</v>
      </c>
      <c r="L377" s="20">
        <v>8</v>
      </c>
      <c r="M377" s="2">
        <v>420</v>
      </c>
    </row>
    <row r="378" spans="1:13" s="20" customFormat="1" ht="12.75">
      <c r="A378" s="17"/>
      <c r="B378" s="276">
        <v>1000</v>
      </c>
      <c r="C378" s="17" t="s">
        <v>61</v>
      </c>
      <c r="D378" s="36" t="s">
        <v>16</v>
      </c>
      <c r="E378" s="17" t="s">
        <v>62</v>
      </c>
      <c r="F378" s="88" t="s">
        <v>1159</v>
      </c>
      <c r="G378" s="34" t="s">
        <v>219</v>
      </c>
      <c r="H378" s="33">
        <f t="shared" si="30"/>
        <v>-11000</v>
      </c>
      <c r="I378" s="44">
        <f t="shared" si="27"/>
        <v>2.380952380952381</v>
      </c>
      <c r="K378" s="20" t="s">
        <v>92</v>
      </c>
      <c r="L378" s="20">
        <v>15</v>
      </c>
      <c r="M378" s="2">
        <v>420</v>
      </c>
    </row>
    <row r="379" spans="1:13" s="85" customFormat="1" ht="12.75">
      <c r="A379" s="16"/>
      <c r="B379" s="304">
        <f>SUM(B372:B378)</f>
        <v>11000</v>
      </c>
      <c r="C379" s="16"/>
      <c r="D379" s="16"/>
      <c r="E379" s="16" t="s">
        <v>62</v>
      </c>
      <c r="F379" s="96"/>
      <c r="G379" s="23"/>
      <c r="H379" s="83">
        <v>0</v>
      </c>
      <c r="I379" s="84">
        <f t="shared" si="27"/>
        <v>26.19047619047619</v>
      </c>
      <c r="M379" s="2">
        <v>420</v>
      </c>
    </row>
    <row r="380" spans="1:13" ht="12.75">
      <c r="A380" s="17"/>
      <c r="B380" s="305"/>
      <c r="H380" s="33">
        <f aca="true" t="shared" si="31" ref="H380:H385">H379-B380</f>
        <v>0</v>
      </c>
      <c r="I380" s="44">
        <f t="shared" si="27"/>
        <v>0</v>
      </c>
      <c r="M380" s="2">
        <v>420</v>
      </c>
    </row>
    <row r="381" spans="1:13" ht="12.75">
      <c r="A381" s="17"/>
      <c r="B381" s="305"/>
      <c r="H381" s="33">
        <f t="shared" si="31"/>
        <v>0</v>
      </c>
      <c r="I381" s="44">
        <f t="shared" si="27"/>
        <v>0</v>
      </c>
      <c r="M381" s="2">
        <v>420</v>
      </c>
    </row>
    <row r="382" spans="1:13" ht="12.75">
      <c r="A382" s="17"/>
      <c r="B382" s="305">
        <v>2500</v>
      </c>
      <c r="C382" s="1" t="s">
        <v>63</v>
      </c>
      <c r="D382" s="1" t="s">
        <v>16</v>
      </c>
      <c r="E382" s="1" t="s">
        <v>47</v>
      </c>
      <c r="F382" s="86" t="s">
        <v>220</v>
      </c>
      <c r="G382" s="32" t="s">
        <v>186</v>
      </c>
      <c r="H382" s="33">
        <f t="shared" si="31"/>
        <v>-2500</v>
      </c>
      <c r="I382" s="44">
        <f t="shared" si="27"/>
        <v>5.9523809523809526</v>
      </c>
      <c r="K382" t="s">
        <v>174</v>
      </c>
      <c r="L382">
        <v>8</v>
      </c>
      <c r="M382" s="2">
        <v>420</v>
      </c>
    </row>
    <row r="383" spans="1:13" ht="12.75">
      <c r="A383" s="17"/>
      <c r="B383" s="305">
        <v>5000</v>
      </c>
      <c r="C383" s="1" t="s">
        <v>63</v>
      </c>
      <c r="D383" s="1" t="s">
        <v>16</v>
      </c>
      <c r="E383" s="1" t="s">
        <v>47</v>
      </c>
      <c r="F383" s="88" t="s">
        <v>232</v>
      </c>
      <c r="G383" s="32" t="s">
        <v>210</v>
      </c>
      <c r="H383" s="33">
        <f t="shared" si="31"/>
        <v>-7500</v>
      </c>
      <c r="I383" s="44">
        <f t="shared" si="27"/>
        <v>11.904761904761905</v>
      </c>
      <c r="K383" t="s">
        <v>174</v>
      </c>
      <c r="L383">
        <v>8</v>
      </c>
      <c r="M383" s="2">
        <v>420</v>
      </c>
    </row>
    <row r="384" spans="1:13" ht="12.75">
      <c r="A384" s="17"/>
      <c r="B384" s="305">
        <v>2500</v>
      </c>
      <c r="C384" s="1" t="s">
        <v>63</v>
      </c>
      <c r="D384" s="1" t="s">
        <v>16</v>
      </c>
      <c r="E384" s="1" t="s">
        <v>47</v>
      </c>
      <c r="F384" s="86" t="s">
        <v>220</v>
      </c>
      <c r="G384" s="32" t="s">
        <v>217</v>
      </c>
      <c r="H384" s="33">
        <f t="shared" si="31"/>
        <v>-10000</v>
      </c>
      <c r="I384" s="44">
        <f t="shared" si="27"/>
        <v>5.9523809523809526</v>
      </c>
      <c r="K384" t="s">
        <v>174</v>
      </c>
      <c r="L384">
        <v>8</v>
      </c>
      <c r="M384" s="2">
        <v>420</v>
      </c>
    </row>
    <row r="385" spans="1:13" ht="12.75">
      <c r="A385" s="17"/>
      <c r="B385" s="305">
        <v>5000</v>
      </c>
      <c r="C385" s="1" t="s">
        <v>63</v>
      </c>
      <c r="D385" s="1" t="s">
        <v>16</v>
      </c>
      <c r="E385" s="1" t="s">
        <v>47</v>
      </c>
      <c r="F385" s="88" t="s">
        <v>232</v>
      </c>
      <c r="G385" s="32" t="s">
        <v>227</v>
      </c>
      <c r="H385" s="33">
        <f t="shared" si="31"/>
        <v>-15000</v>
      </c>
      <c r="I385" s="44">
        <f t="shared" si="27"/>
        <v>11.904761904761905</v>
      </c>
      <c r="K385" t="s">
        <v>174</v>
      </c>
      <c r="L385" s="20">
        <v>8</v>
      </c>
      <c r="M385" s="2">
        <v>420</v>
      </c>
    </row>
    <row r="386" spans="1:13" s="85" customFormat="1" ht="12.75">
      <c r="A386" s="16"/>
      <c r="B386" s="304">
        <f>SUM(B382:B385)</f>
        <v>15000</v>
      </c>
      <c r="C386" s="16" t="s">
        <v>63</v>
      </c>
      <c r="D386" s="16"/>
      <c r="E386" s="16"/>
      <c r="F386" s="96"/>
      <c r="G386" s="23"/>
      <c r="H386" s="83">
        <v>0</v>
      </c>
      <c r="I386" s="84">
        <f t="shared" si="27"/>
        <v>35.714285714285715</v>
      </c>
      <c r="M386" s="2">
        <v>420</v>
      </c>
    </row>
    <row r="387" spans="1:13" ht="12.75">
      <c r="A387" s="17"/>
      <c r="B387" s="305"/>
      <c r="H387" s="33">
        <f aca="true" t="shared" si="32" ref="H387:H394">H386-B387</f>
        <v>0</v>
      </c>
      <c r="I387" s="44">
        <f t="shared" si="27"/>
        <v>0</v>
      </c>
      <c r="M387" s="2">
        <v>420</v>
      </c>
    </row>
    <row r="388" spans="1:13" ht="12.75">
      <c r="A388" s="17"/>
      <c r="B388" s="305"/>
      <c r="H388" s="33">
        <f t="shared" si="32"/>
        <v>0</v>
      </c>
      <c r="I388" s="44">
        <f t="shared" si="27"/>
        <v>0</v>
      </c>
      <c r="M388" s="2">
        <v>420</v>
      </c>
    </row>
    <row r="389" spans="1:13" ht="12.75">
      <c r="A389" s="17"/>
      <c r="B389" s="305">
        <v>2000</v>
      </c>
      <c r="C389" s="1" t="s">
        <v>66</v>
      </c>
      <c r="D389" s="1" t="s">
        <v>16</v>
      </c>
      <c r="E389" s="1" t="s">
        <v>47</v>
      </c>
      <c r="F389" s="142" t="s">
        <v>220</v>
      </c>
      <c r="G389" s="32" t="s">
        <v>186</v>
      </c>
      <c r="H389" s="33">
        <f t="shared" si="32"/>
        <v>-2000</v>
      </c>
      <c r="I389" s="44">
        <f t="shared" si="27"/>
        <v>4.761904761904762</v>
      </c>
      <c r="K389" t="s">
        <v>174</v>
      </c>
      <c r="L389">
        <v>8</v>
      </c>
      <c r="M389" s="2">
        <v>420</v>
      </c>
    </row>
    <row r="390" spans="1:13" ht="12.75">
      <c r="A390" s="17"/>
      <c r="B390" s="305">
        <v>2000</v>
      </c>
      <c r="C390" s="1" t="s">
        <v>66</v>
      </c>
      <c r="D390" s="1" t="s">
        <v>16</v>
      </c>
      <c r="E390" s="1" t="s">
        <v>47</v>
      </c>
      <c r="F390" s="142" t="s">
        <v>220</v>
      </c>
      <c r="G390" s="32" t="s">
        <v>210</v>
      </c>
      <c r="H390" s="33">
        <f t="shared" si="32"/>
        <v>-4000</v>
      </c>
      <c r="I390" s="44">
        <f t="shared" si="27"/>
        <v>4.761904761904762</v>
      </c>
      <c r="K390" t="s">
        <v>174</v>
      </c>
      <c r="L390">
        <v>8</v>
      </c>
      <c r="M390" s="2">
        <v>420</v>
      </c>
    </row>
    <row r="391" spans="1:13" ht="12.75">
      <c r="A391" s="17"/>
      <c r="B391" s="305">
        <v>2000</v>
      </c>
      <c r="C391" s="1" t="s">
        <v>66</v>
      </c>
      <c r="D391" s="1" t="s">
        <v>16</v>
      </c>
      <c r="E391" s="1" t="s">
        <v>47</v>
      </c>
      <c r="F391" s="142" t="s">
        <v>220</v>
      </c>
      <c r="G391" s="32" t="s">
        <v>217</v>
      </c>
      <c r="H391" s="33">
        <f t="shared" si="32"/>
        <v>-6000</v>
      </c>
      <c r="I391" s="44">
        <f t="shared" si="27"/>
        <v>4.761904761904762</v>
      </c>
      <c r="K391" t="s">
        <v>174</v>
      </c>
      <c r="L391">
        <v>8</v>
      </c>
      <c r="M391" s="2">
        <v>420</v>
      </c>
    </row>
    <row r="392" spans="1:13" ht="12.75">
      <c r="A392" s="17"/>
      <c r="B392" s="305">
        <v>3000</v>
      </c>
      <c r="C392" s="1" t="s">
        <v>66</v>
      </c>
      <c r="D392" s="1" t="s">
        <v>16</v>
      </c>
      <c r="E392" s="1" t="s">
        <v>47</v>
      </c>
      <c r="F392" s="142" t="s">
        <v>220</v>
      </c>
      <c r="G392" s="32" t="s">
        <v>227</v>
      </c>
      <c r="H392" s="33">
        <f t="shared" si="32"/>
        <v>-9000</v>
      </c>
      <c r="I392" s="44">
        <f t="shared" si="27"/>
        <v>7.142857142857143</v>
      </c>
      <c r="K392" t="s">
        <v>174</v>
      </c>
      <c r="L392" s="20">
        <v>8</v>
      </c>
      <c r="M392" s="2">
        <v>420</v>
      </c>
    </row>
    <row r="393" spans="1:13" ht="12.75">
      <c r="A393" s="17"/>
      <c r="B393" s="305">
        <v>2000</v>
      </c>
      <c r="C393" s="1" t="s">
        <v>66</v>
      </c>
      <c r="D393" s="1" t="s">
        <v>16</v>
      </c>
      <c r="E393" s="1" t="s">
        <v>47</v>
      </c>
      <c r="F393" s="142" t="s">
        <v>220</v>
      </c>
      <c r="G393" s="32" t="s">
        <v>219</v>
      </c>
      <c r="H393" s="33">
        <f t="shared" si="32"/>
        <v>-11000</v>
      </c>
      <c r="I393" s="44">
        <f t="shared" si="27"/>
        <v>4.761904761904762</v>
      </c>
      <c r="K393" t="s">
        <v>174</v>
      </c>
      <c r="L393">
        <v>8</v>
      </c>
      <c r="M393" s="2">
        <v>420</v>
      </c>
    </row>
    <row r="394" spans="2:13" ht="12.75">
      <c r="B394" s="305">
        <v>2000</v>
      </c>
      <c r="C394" s="1" t="s">
        <v>66</v>
      </c>
      <c r="D394" s="60" t="s">
        <v>16</v>
      </c>
      <c r="E394" s="1" t="s">
        <v>47</v>
      </c>
      <c r="F394" s="88" t="s">
        <v>1159</v>
      </c>
      <c r="G394" s="32" t="s">
        <v>219</v>
      </c>
      <c r="H394" s="33">
        <f t="shared" si="32"/>
        <v>-13000</v>
      </c>
      <c r="I394" s="44">
        <f t="shared" si="27"/>
        <v>4.761904761904762</v>
      </c>
      <c r="K394" t="s">
        <v>92</v>
      </c>
      <c r="L394">
        <v>15</v>
      </c>
      <c r="M394" s="2">
        <v>420</v>
      </c>
    </row>
    <row r="395" spans="1:13" s="85" customFormat="1" ht="12.75">
      <c r="A395" s="16"/>
      <c r="B395" s="304">
        <f>SUM(B389:B394)</f>
        <v>13000</v>
      </c>
      <c r="C395" s="16" t="s">
        <v>66</v>
      </c>
      <c r="D395" s="16"/>
      <c r="E395" s="16"/>
      <c r="F395" s="96"/>
      <c r="G395" s="23"/>
      <c r="H395" s="83">
        <v>0</v>
      </c>
      <c r="I395" s="84">
        <f t="shared" si="27"/>
        <v>30.952380952380953</v>
      </c>
      <c r="M395" s="2">
        <v>420</v>
      </c>
    </row>
    <row r="396" spans="1:13" ht="12.75">
      <c r="A396" s="17"/>
      <c r="B396" s="305"/>
      <c r="H396" s="33">
        <f>H395-B396</f>
        <v>0</v>
      </c>
      <c r="I396" s="44">
        <f t="shared" si="27"/>
        <v>0</v>
      </c>
      <c r="M396" s="2">
        <v>420</v>
      </c>
    </row>
    <row r="397" spans="1:13" ht="12.75">
      <c r="A397" s="17"/>
      <c r="B397" s="305"/>
      <c r="H397" s="33">
        <f>H396-B397</f>
        <v>0</v>
      </c>
      <c r="I397" s="44">
        <f t="shared" si="27"/>
        <v>0</v>
      </c>
      <c r="M397" s="2">
        <v>420</v>
      </c>
    </row>
    <row r="398" spans="1:13" ht="12.75">
      <c r="A398" s="17"/>
      <c r="B398" s="305">
        <v>500</v>
      </c>
      <c r="C398" s="1" t="s">
        <v>86</v>
      </c>
      <c r="D398" s="1" t="s">
        <v>16</v>
      </c>
      <c r="E398" s="1" t="s">
        <v>201</v>
      </c>
      <c r="F398" s="86" t="s">
        <v>220</v>
      </c>
      <c r="G398" s="32" t="s">
        <v>186</v>
      </c>
      <c r="H398" s="33">
        <f>H397-B398</f>
        <v>-500</v>
      </c>
      <c r="I398" s="44">
        <f t="shared" si="27"/>
        <v>1.1904761904761905</v>
      </c>
      <c r="K398" t="s">
        <v>174</v>
      </c>
      <c r="L398">
        <v>8</v>
      </c>
      <c r="M398" s="2">
        <v>420</v>
      </c>
    </row>
    <row r="399" spans="1:13" ht="12.75">
      <c r="A399" s="17"/>
      <c r="B399" s="305">
        <v>1000</v>
      </c>
      <c r="C399" s="1" t="s">
        <v>86</v>
      </c>
      <c r="D399" s="1" t="s">
        <v>16</v>
      </c>
      <c r="E399" s="1" t="s">
        <v>201</v>
      </c>
      <c r="F399" s="86" t="s">
        <v>220</v>
      </c>
      <c r="G399" s="32" t="s">
        <v>217</v>
      </c>
      <c r="H399" s="33">
        <f>H398-B399</f>
        <v>-1500</v>
      </c>
      <c r="I399" s="44">
        <f t="shared" si="27"/>
        <v>2.380952380952381</v>
      </c>
      <c r="K399" t="s">
        <v>174</v>
      </c>
      <c r="L399">
        <v>8</v>
      </c>
      <c r="M399" s="2">
        <v>420</v>
      </c>
    </row>
    <row r="400" spans="1:13" ht="12.75">
      <c r="A400" s="17"/>
      <c r="B400" s="305">
        <v>1000</v>
      </c>
      <c r="C400" s="1" t="s">
        <v>86</v>
      </c>
      <c r="D400" s="1" t="s">
        <v>16</v>
      </c>
      <c r="E400" s="1" t="s">
        <v>201</v>
      </c>
      <c r="F400" s="86" t="s">
        <v>220</v>
      </c>
      <c r="G400" s="32" t="s">
        <v>227</v>
      </c>
      <c r="H400" s="33">
        <f>H399-B400</f>
        <v>-2500</v>
      </c>
      <c r="I400" s="44">
        <f t="shared" si="27"/>
        <v>2.380952380952381</v>
      </c>
      <c r="K400" t="s">
        <v>174</v>
      </c>
      <c r="L400" s="20">
        <v>8</v>
      </c>
      <c r="M400" s="2">
        <v>420</v>
      </c>
    </row>
    <row r="401" spans="1:13" s="85" customFormat="1" ht="12.75">
      <c r="A401" s="16"/>
      <c r="B401" s="304">
        <f>SUM(B398:B400)</f>
        <v>2500</v>
      </c>
      <c r="C401" s="16"/>
      <c r="D401" s="16"/>
      <c r="E401" s="16" t="s">
        <v>68</v>
      </c>
      <c r="F401" s="96"/>
      <c r="G401" s="23"/>
      <c r="H401" s="83">
        <v>0</v>
      </c>
      <c r="I401" s="84">
        <f t="shared" si="27"/>
        <v>5.9523809523809526</v>
      </c>
      <c r="M401" s="2">
        <v>420</v>
      </c>
    </row>
    <row r="402" spans="1:13" ht="12.75">
      <c r="A402" s="17"/>
      <c r="B402" s="305"/>
      <c r="H402" s="33">
        <f>H401-B402</f>
        <v>0</v>
      </c>
      <c r="I402" s="44">
        <f t="shared" si="27"/>
        <v>0</v>
      </c>
      <c r="M402" s="2">
        <v>420</v>
      </c>
    </row>
    <row r="403" spans="1:13" ht="12.75">
      <c r="A403" s="17"/>
      <c r="B403" s="305"/>
      <c r="H403" s="33">
        <f>H402-B403</f>
        <v>0</v>
      </c>
      <c r="I403" s="44">
        <f t="shared" si="27"/>
        <v>0</v>
      </c>
      <c r="M403" s="2">
        <v>420</v>
      </c>
    </row>
    <row r="404" spans="1:13" s="20" customFormat="1" ht="12.75">
      <c r="A404" s="17"/>
      <c r="B404" s="276">
        <v>30000</v>
      </c>
      <c r="C404" s="17" t="s">
        <v>1230</v>
      </c>
      <c r="D404" s="36" t="s">
        <v>16</v>
      </c>
      <c r="E404" s="17" t="s">
        <v>295</v>
      </c>
      <c r="F404" s="88" t="s">
        <v>1168</v>
      </c>
      <c r="G404" s="34" t="s">
        <v>219</v>
      </c>
      <c r="H404" s="33">
        <f>H403-B404</f>
        <v>-30000</v>
      </c>
      <c r="I404" s="44">
        <f t="shared" si="27"/>
        <v>71.42857142857143</v>
      </c>
      <c r="K404" s="20" t="s">
        <v>92</v>
      </c>
      <c r="L404" s="20">
        <v>8</v>
      </c>
      <c r="M404" s="2">
        <v>420</v>
      </c>
    </row>
    <row r="405" spans="1:13" s="20" customFormat="1" ht="12.75">
      <c r="A405" s="17"/>
      <c r="B405" s="276">
        <v>10000</v>
      </c>
      <c r="C405" s="17" t="s">
        <v>352</v>
      </c>
      <c r="D405" s="36" t="s">
        <v>16</v>
      </c>
      <c r="E405" s="17" t="s">
        <v>295</v>
      </c>
      <c r="F405" s="88" t="s">
        <v>1169</v>
      </c>
      <c r="G405" s="34" t="s">
        <v>219</v>
      </c>
      <c r="H405" s="33">
        <f>H404-B405</f>
        <v>-40000</v>
      </c>
      <c r="I405" s="44">
        <f t="shared" si="27"/>
        <v>23.80952380952381</v>
      </c>
      <c r="K405" s="20" t="s">
        <v>92</v>
      </c>
      <c r="L405" s="20">
        <v>8</v>
      </c>
      <c r="M405" s="2">
        <v>420</v>
      </c>
    </row>
    <row r="406" spans="1:13" s="20" customFormat="1" ht="12.75">
      <c r="A406" s="17"/>
      <c r="B406" s="276">
        <v>20000</v>
      </c>
      <c r="C406" s="17" t="s">
        <v>353</v>
      </c>
      <c r="D406" s="36" t="s">
        <v>16</v>
      </c>
      <c r="E406" s="17" t="s">
        <v>295</v>
      </c>
      <c r="F406" s="88" t="s">
        <v>1170</v>
      </c>
      <c r="G406" s="34" t="s">
        <v>219</v>
      </c>
      <c r="H406" s="33">
        <f>H405-B406</f>
        <v>-60000</v>
      </c>
      <c r="I406" s="44">
        <f t="shared" si="27"/>
        <v>47.61904761904762</v>
      </c>
      <c r="K406" s="20" t="s">
        <v>92</v>
      </c>
      <c r="L406" s="20">
        <v>8</v>
      </c>
      <c r="M406" s="2">
        <v>420</v>
      </c>
    </row>
    <row r="407" spans="1:13" s="85" customFormat="1" ht="12.75">
      <c r="A407" s="16"/>
      <c r="B407" s="304">
        <f>SUM(B404:B406)</f>
        <v>60000</v>
      </c>
      <c r="C407" s="16"/>
      <c r="D407" s="16"/>
      <c r="E407" s="16" t="s">
        <v>295</v>
      </c>
      <c r="F407" s="96"/>
      <c r="G407" s="23"/>
      <c r="H407" s="83">
        <v>0</v>
      </c>
      <c r="I407" s="84">
        <f t="shared" si="27"/>
        <v>142.85714285714286</v>
      </c>
      <c r="M407" s="2">
        <v>420</v>
      </c>
    </row>
    <row r="408" spans="1:13" ht="12.75">
      <c r="A408" s="17"/>
      <c r="B408" s="305"/>
      <c r="H408" s="33">
        <f>H407-B408</f>
        <v>0</v>
      </c>
      <c r="I408" s="44">
        <f t="shared" si="27"/>
        <v>0</v>
      </c>
      <c r="M408" s="2">
        <v>420</v>
      </c>
    </row>
    <row r="409" spans="1:13" ht="12.75">
      <c r="A409" s="17"/>
      <c r="B409" s="305"/>
      <c r="H409" s="33">
        <f>H408-B409</f>
        <v>0</v>
      </c>
      <c r="I409" s="44">
        <f aca="true" t="shared" si="33" ref="I409:I472">+B409/M409</f>
        <v>0</v>
      </c>
      <c r="M409" s="2">
        <v>420</v>
      </c>
    </row>
    <row r="410" spans="1:13" ht="12.75">
      <c r="A410" s="17"/>
      <c r="B410" s="305"/>
      <c r="H410" s="33">
        <f>H409-B410</f>
        <v>0</v>
      </c>
      <c r="I410" s="44">
        <f t="shared" si="33"/>
        <v>0</v>
      </c>
      <c r="M410" s="2">
        <v>420</v>
      </c>
    </row>
    <row r="411" spans="1:13" ht="12.75">
      <c r="A411" s="17"/>
      <c r="B411" s="305"/>
      <c r="H411" s="33">
        <f>H410-B411</f>
        <v>0</v>
      </c>
      <c r="I411" s="44">
        <f t="shared" si="33"/>
        <v>0</v>
      </c>
      <c r="M411" s="2">
        <v>420</v>
      </c>
    </row>
    <row r="412" spans="1:13" s="85" customFormat="1" ht="12.75">
      <c r="A412" s="16"/>
      <c r="B412" s="304">
        <f>+B427+B431+B435+B439+B419</f>
        <v>24200</v>
      </c>
      <c r="C412" s="79" t="s">
        <v>233</v>
      </c>
      <c r="D412" s="80" t="s">
        <v>234</v>
      </c>
      <c r="E412" s="79" t="s">
        <v>235</v>
      </c>
      <c r="F412" s="81" t="s">
        <v>236</v>
      </c>
      <c r="G412" s="82" t="s">
        <v>237</v>
      </c>
      <c r="H412" s="83"/>
      <c r="I412" s="84">
        <f t="shared" si="33"/>
        <v>57.61904761904762</v>
      </c>
      <c r="J412" s="84"/>
      <c r="K412" s="84"/>
      <c r="M412" s="2">
        <v>420</v>
      </c>
    </row>
    <row r="413" spans="1:13" ht="12.75">
      <c r="A413" s="17"/>
      <c r="B413" s="305"/>
      <c r="H413" s="33">
        <v>0</v>
      </c>
      <c r="I413" s="44">
        <f t="shared" si="33"/>
        <v>0</v>
      </c>
      <c r="M413" s="2">
        <v>420</v>
      </c>
    </row>
    <row r="414" spans="1:13" ht="12.75">
      <c r="A414" s="17"/>
      <c r="B414" s="305">
        <v>2500</v>
      </c>
      <c r="C414" s="1" t="s">
        <v>35</v>
      </c>
      <c r="D414" s="1" t="s">
        <v>36</v>
      </c>
      <c r="E414" s="1" t="s">
        <v>37</v>
      </c>
      <c r="F414" s="86" t="s">
        <v>238</v>
      </c>
      <c r="G414" s="32" t="s">
        <v>158</v>
      </c>
      <c r="H414" s="33">
        <f>H413-B414</f>
        <v>-2500</v>
      </c>
      <c r="I414" s="44">
        <f t="shared" si="33"/>
        <v>5.9523809523809526</v>
      </c>
      <c r="K414" t="s">
        <v>0</v>
      </c>
      <c r="L414">
        <v>9</v>
      </c>
      <c r="M414" s="2">
        <v>420</v>
      </c>
    </row>
    <row r="415" spans="1:13" ht="12.75">
      <c r="A415" s="17"/>
      <c r="B415" s="305">
        <v>2500</v>
      </c>
      <c r="C415" s="1" t="s">
        <v>35</v>
      </c>
      <c r="D415" s="1" t="s">
        <v>36</v>
      </c>
      <c r="E415" s="1" t="s">
        <v>37</v>
      </c>
      <c r="F415" s="86" t="s">
        <v>239</v>
      </c>
      <c r="G415" s="32" t="s">
        <v>160</v>
      </c>
      <c r="H415" s="33">
        <f>H414-B415</f>
        <v>-5000</v>
      </c>
      <c r="I415" s="44">
        <f t="shared" si="33"/>
        <v>5.9523809523809526</v>
      </c>
      <c r="K415" t="s">
        <v>0</v>
      </c>
      <c r="L415">
        <v>9</v>
      </c>
      <c r="M415" s="2">
        <v>420</v>
      </c>
    </row>
    <row r="416" spans="1:13" ht="12.75">
      <c r="A416" s="17"/>
      <c r="B416" s="305">
        <v>2500</v>
      </c>
      <c r="C416" s="1" t="s">
        <v>35</v>
      </c>
      <c r="D416" s="1" t="s">
        <v>36</v>
      </c>
      <c r="E416" s="1" t="s">
        <v>37</v>
      </c>
      <c r="F416" s="86" t="s">
        <v>240</v>
      </c>
      <c r="G416" s="32" t="s">
        <v>182</v>
      </c>
      <c r="H416" s="33">
        <f>H415-B416</f>
        <v>-7500</v>
      </c>
      <c r="I416" s="44">
        <f t="shared" si="33"/>
        <v>5.9523809523809526</v>
      </c>
      <c r="K416" t="s">
        <v>0</v>
      </c>
      <c r="L416">
        <v>9</v>
      </c>
      <c r="M416" s="2">
        <v>420</v>
      </c>
    </row>
    <row r="417" spans="1:13" ht="12.75">
      <c r="A417" s="17"/>
      <c r="B417" s="305">
        <v>2500</v>
      </c>
      <c r="C417" s="1" t="s">
        <v>35</v>
      </c>
      <c r="D417" s="1" t="s">
        <v>36</v>
      </c>
      <c r="E417" s="1" t="s">
        <v>37</v>
      </c>
      <c r="F417" s="86" t="s">
        <v>241</v>
      </c>
      <c r="G417" s="32" t="s">
        <v>195</v>
      </c>
      <c r="H417" s="33">
        <f>H416-B417</f>
        <v>-10000</v>
      </c>
      <c r="I417" s="44">
        <f t="shared" si="33"/>
        <v>5.9523809523809526</v>
      </c>
      <c r="K417" t="s">
        <v>0</v>
      </c>
      <c r="L417">
        <v>9</v>
      </c>
      <c r="M417" s="2">
        <v>420</v>
      </c>
    </row>
    <row r="418" spans="1:13" ht="12.75">
      <c r="A418" s="17"/>
      <c r="B418" s="305">
        <v>2500</v>
      </c>
      <c r="C418" s="1" t="s">
        <v>35</v>
      </c>
      <c r="D418" s="1" t="s">
        <v>36</v>
      </c>
      <c r="E418" s="1" t="s">
        <v>37</v>
      </c>
      <c r="F418" s="86" t="s">
        <v>242</v>
      </c>
      <c r="G418" s="32" t="s">
        <v>186</v>
      </c>
      <c r="H418" s="33">
        <f>H417-B418</f>
        <v>-12500</v>
      </c>
      <c r="I418" s="44">
        <f t="shared" si="33"/>
        <v>5.9523809523809526</v>
      </c>
      <c r="K418" t="s">
        <v>0</v>
      </c>
      <c r="L418">
        <v>9</v>
      </c>
      <c r="M418" s="2">
        <v>420</v>
      </c>
    </row>
    <row r="419" spans="1:13" s="85" customFormat="1" ht="12.75">
      <c r="A419" s="16"/>
      <c r="B419" s="304">
        <f>SUM(B414:B418)</f>
        <v>12500</v>
      </c>
      <c r="C419" s="16" t="s">
        <v>35</v>
      </c>
      <c r="D419" s="16"/>
      <c r="E419" s="16"/>
      <c r="F419" s="96"/>
      <c r="G419" s="23"/>
      <c r="H419" s="83">
        <v>0</v>
      </c>
      <c r="I419" s="84">
        <f t="shared" si="33"/>
        <v>29.761904761904763</v>
      </c>
      <c r="M419" s="2">
        <v>420</v>
      </c>
    </row>
    <row r="420" spans="1:13" ht="12.75">
      <c r="A420" s="17"/>
      <c r="B420" s="305"/>
      <c r="H420" s="33">
        <f aca="true" t="shared" si="34" ref="H420:H426">H419-B420</f>
        <v>0</v>
      </c>
      <c r="I420" s="44">
        <f t="shared" si="33"/>
        <v>0</v>
      </c>
      <c r="M420" s="2">
        <v>420</v>
      </c>
    </row>
    <row r="421" spans="1:13" ht="12.75">
      <c r="A421" s="17"/>
      <c r="B421" s="276"/>
      <c r="H421" s="33">
        <f t="shared" si="34"/>
        <v>0</v>
      </c>
      <c r="I421" s="44">
        <f t="shared" si="33"/>
        <v>0</v>
      </c>
      <c r="M421" s="2">
        <v>420</v>
      </c>
    </row>
    <row r="422" spans="1:13" ht="12.75">
      <c r="A422" s="17"/>
      <c r="B422" s="305">
        <v>2000</v>
      </c>
      <c r="C422" s="1" t="s">
        <v>243</v>
      </c>
      <c r="D422" s="17" t="s">
        <v>16</v>
      </c>
      <c r="E422" s="1" t="s">
        <v>47</v>
      </c>
      <c r="F422" s="86" t="s">
        <v>244</v>
      </c>
      <c r="G422" s="32" t="s">
        <v>210</v>
      </c>
      <c r="H422" s="33">
        <f t="shared" si="34"/>
        <v>-2000</v>
      </c>
      <c r="I422" s="44">
        <f t="shared" si="33"/>
        <v>4.761904761904762</v>
      </c>
      <c r="K422" t="s">
        <v>37</v>
      </c>
      <c r="L422">
        <v>9</v>
      </c>
      <c r="M422" s="2">
        <v>420</v>
      </c>
    </row>
    <row r="423" spans="1:13" ht="12.75">
      <c r="A423" s="17"/>
      <c r="B423" s="305">
        <v>2000</v>
      </c>
      <c r="C423" s="1" t="s">
        <v>245</v>
      </c>
      <c r="D423" s="17" t="s">
        <v>16</v>
      </c>
      <c r="E423" s="1" t="s">
        <v>47</v>
      </c>
      <c r="F423" s="86" t="s">
        <v>244</v>
      </c>
      <c r="G423" s="32" t="s">
        <v>210</v>
      </c>
      <c r="H423" s="33">
        <f t="shared" si="34"/>
        <v>-4000</v>
      </c>
      <c r="I423" s="44">
        <f t="shared" si="33"/>
        <v>4.761904761904762</v>
      </c>
      <c r="K423" t="s">
        <v>37</v>
      </c>
      <c r="L423">
        <v>9</v>
      </c>
      <c r="M423" s="2">
        <v>420</v>
      </c>
    </row>
    <row r="424" spans="1:13" ht="12.75">
      <c r="A424" s="17"/>
      <c r="B424" s="305">
        <v>500</v>
      </c>
      <c r="C424" s="1" t="s">
        <v>246</v>
      </c>
      <c r="D424" s="17" t="s">
        <v>16</v>
      </c>
      <c r="E424" s="1" t="s">
        <v>47</v>
      </c>
      <c r="F424" s="86" t="s">
        <v>244</v>
      </c>
      <c r="G424" s="32" t="s">
        <v>210</v>
      </c>
      <c r="H424" s="33">
        <f t="shared" si="34"/>
        <v>-4500</v>
      </c>
      <c r="I424" s="44">
        <f t="shared" si="33"/>
        <v>1.1904761904761905</v>
      </c>
      <c r="K424" t="s">
        <v>37</v>
      </c>
      <c r="L424">
        <v>9</v>
      </c>
      <c r="M424" s="2">
        <v>420</v>
      </c>
    </row>
    <row r="425" spans="1:13" ht="12.75">
      <c r="A425" s="17"/>
      <c r="B425" s="305">
        <v>2000</v>
      </c>
      <c r="C425" s="1" t="s">
        <v>247</v>
      </c>
      <c r="D425" s="17" t="s">
        <v>16</v>
      </c>
      <c r="E425" s="1" t="s">
        <v>47</v>
      </c>
      <c r="F425" s="86" t="s">
        <v>244</v>
      </c>
      <c r="G425" s="32" t="s">
        <v>210</v>
      </c>
      <c r="H425" s="33">
        <f t="shared" si="34"/>
        <v>-6500</v>
      </c>
      <c r="I425" s="44">
        <f t="shared" si="33"/>
        <v>4.761904761904762</v>
      </c>
      <c r="K425" t="s">
        <v>37</v>
      </c>
      <c r="L425">
        <v>9</v>
      </c>
      <c r="M425" s="2">
        <v>420</v>
      </c>
    </row>
    <row r="426" spans="1:13" ht="12.75">
      <c r="A426" s="17"/>
      <c r="B426" s="305">
        <v>1000</v>
      </c>
      <c r="C426" s="1" t="s">
        <v>248</v>
      </c>
      <c r="D426" s="17" t="s">
        <v>16</v>
      </c>
      <c r="E426" s="1" t="s">
        <v>47</v>
      </c>
      <c r="F426" s="86" t="s">
        <v>244</v>
      </c>
      <c r="G426" s="32" t="s">
        <v>210</v>
      </c>
      <c r="H426" s="33">
        <f t="shared" si="34"/>
        <v>-7500</v>
      </c>
      <c r="I426" s="44">
        <f t="shared" si="33"/>
        <v>2.380952380952381</v>
      </c>
      <c r="K426" t="s">
        <v>37</v>
      </c>
      <c r="L426">
        <v>9</v>
      </c>
      <c r="M426" s="2">
        <v>420</v>
      </c>
    </row>
    <row r="427" spans="1:13" s="85" customFormat="1" ht="12.75">
      <c r="A427" s="16"/>
      <c r="B427" s="304">
        <f>SUM(B422:B426)</f>
        <v>7500</v>
      </c>
      <c r="C427" s="16" t="s">
        <v>106</v>
      </c>
      <c r="D427" s="16"/>
      <c r="E427" s="16"/>
      <c r="F427" s="96"/>
      <c r="G427" s="23"/>
      <c r="H427" s="83">
        <v>0</v>
      </c>
      <c r="I427" s="84">
        <f t="shared" si="33"/>
        <v>17.857142857142858</v>
      </c>
      <c r="M427" s="2">
        <v>420</v>
      </c>
    </row>
    <row r="428" spans="1:13" ht="12.75">
      <c r="A428" s="17"/>
      <c r="B428" s="305"/>
      <c r="H428" s="33">
        <f>H427-B428</f>
        <v>0</v>
      </c>
      <c r="I428" s="44">
        <f t="shared" si="33"/>
        <v>0</v>
      </c>
      <c r="M428" s="2">
        <v>420</v>
      </c>
    </row>
    <row r="429" spans="1:13" ht="12.75">
      <c r="A429" s="17"/>
      <c r="B429" s="305"/>
      <c r="H429" s="33">
        <f>H428-B429</f>
        <v>0</v>
      </c>
      <c r="I429" s="44">
        <f t="shared" si="33"/>
        <v>0</v>
      </c>
      <c r="M429" s="2">
        <v>420</v>
      </c>
    </row>
    <row r="430" spans="1:13" ht="12.75">
      <c r="A430" s="17"/>
      <c r="B430" s="305">
        <v>1700</v>
      </c>
      <c r="C430" s="1" t="s">
        <v>61</v>
      </c>
      <c r="D430" s="17" t="s">
        <v>16</v>
      </c>
      <c r="E430" s="1" t="s">
        <v>62</v>
      </c>
      <c r="F430" s="86" t="s">
        <v>244</v>
      </c>
      <c r="G430" s="32" t="s">
        <v>210</v>
      </c>
      <c r="H430" s="33">
        <f>H429-B430</f>
        <v>-1700</v>
      </c>
      <c r="I430" s="44">
        <f t="shared" si="33"/>
        <v>4.0476190476190474</v>
      </c>
      <c r="K430" t="s">
        <v>37</v>
      </c>
      <c r="L430">
        <v>9</v>
      </c>
      <c r="M430" s="2">
        <v>420</v>
      </c>
    </row>
    <row r="431" spans="1:13" s="85" customFormat="1" ht="12.75">
      <c r="A431" s="16"/>
      <c r="B431" s="304">
        <f>SUM(B430)</f>
        <v>1700</v>
      </c>
      <c r="C431" s="16"/>
      <c r="D431" s="16"/>
      <c r="E431" s="16" t="s">
        <v>62</v>
      </c>
      <c r="F431" s="96"/>
      <c r="G431" s="23"/>
      <c r="H431" s="83">
        <v>0</v>
      </c>
      <c r="I431" s="84">
        <f t="shared" si="33"/>
        <v>4.0476190476190474</v>
      </c>
      <c r="M431" s="2">
        <v>420</v>
      </c>
    </row>
    <row r="432" spans="1:13" ht="12.75">
      <c r="A432" s="17"/>
      <c r="B432" s="305"/>
      <c r="H432" s="33">
        <f>H431-B432</f>
        <v>0</v>
      </c>
      <c r="I432" s="44">
        <f t="shared" si="33"/>
        <v>0</v>
      </c>
      <c r="M432" s="2">
        <v>420</v>
      </c>
    </row>
    <row r="433" spans="1:13" ht="12.75">
      <c r="A433" s="17"/>
      <c r="B433" s="305"/>
      <c r="H433" s="33">
        <f>H432-B433</f>
        <v>0</v>
      </c>
      <c r="I433" s="44">
        <f t="shared" si="33"/>
        <v>0</v>
      </c>
      <c r="M433" s="2">
        <v>420</v>
      </c>
    </row>
    <row r="434" spans="1:13" ht="12.75">
      <c r="A434" s="17"/>
      <c r="B434" s="305">
        <v>2000</v>
      </c>
      <c r="C434" s="1" t="s">
        <v>66</v>
      </c>
      <c r="D434" s="17" t="s">
        <v>16</v>
      </c>
      <c r="E434" s="1" t="s">
        <v>47</v>
      </c>
      <c r="F434" s="86" t="s">
        <v>244</v>
      </c>
      <c r="G434" s="32" t="s">
        <v>210</v>
      </c>
      <c r="H434" s="33">
        <f>H433-B434</f>
        <v>-2000</v>
      </c>
      <c r="I434" s="44">
        <f t="shared" si="33"/>
        <v>4.761904761904762</v>
      </c>
      <c r="K434" t="s">
        <v>37</v>
      </c>
      <c r="L434">
        <v>9</v>
      </c>
      <c r="M434" s="2">
        <v>420</v>
      </c>
    </row>
    <row r="435" spans="1:13" s="85" customFormat="1" ht="12.75">
      <c r="A435" s="16"/>
      <c r="B435" s="304">
        <f>SUM(B434)</f>
        <v>2000</v>
      </c>
      <c r="C435" s="16" t="s">
        <v>66</v>
      </c>
      <c r="D435" s="16"/>
      <c r="E435" s="16"/>
      <c r="F435" s="96"/>
      <c r="G435" s="23"/>
      <c r="H435" s="83">
        <v>0</v>
      </c>
      <c r="I435" s="84">
        <f t="shared" si="33"/>
        <v>4.761904761904762</v>
      </c>
      <c r="M435" s="2">
        <v>420</v>
      </c>
    </row>
    <row r="436" spans="1:13" ht="12.75">
      <c r="A436" s="17"/>
      <c r="B436" s="305"/>
      <c r="H436" s="33">
        <f>H435-B436</f>
        <v>0</v>
      </c>
      <c r="I436" s="44">
        <f t="shared" si="33"/>
        <v>0</v>
      </c>
      <c r="M436" s="2">
        <v>420</v>
      </c>
    </row>
    <row r="437" spans="1:13" ht="12.75">
      <c r="A437" s="17"/>
      <c r="B437" s="305"/>
      <c r="H437" s="33">
        <f>H436-B437</f>
        <v>0</v>
      </c>
      <c r="I437" s="44">
        <f t="shared" si="33"/>
        <v>0</v>
      </c>
      <c r="M437" s="2">
        <v>420</v>
      </c>
    </row>
    <row r="438" spans="1:13" ht="12.75">
      <c r="A438" s="17"/>
      <c r="B438" s="305">
        <v>500</v>
      </c>
      <c r="C438" s="1" t="s">
        <v>67</v>
      </c>
      <c r="D438" s="17" t="s">
        <v>16</v>
      </c>
      <c r="E438" s="1" t="s">
        <v>68</v>
      </c>
      <c r="F438" s="86" t="s">
        <v>244</v>
      </c>
      <c r="G438" s="32" t="s">
        <v>210</v>
      </c>
      <c r="H438" s="33">
        <f>H437-B438</f>
        <v>-500</v>
      </c>
      <c r="I438" s="44">
        <f t="shared" si="33"/>
        <v>1.1904761904761905</v>
      </c>
      <c r="K438" t="s">
        <v>37</v>
      </c>
      <c r="L438">
        <v>9</v>
      </c>
      <c r="M438" s="2">
        <v>420</v>
      </c>
    </row>
    <row r="439" spans="1:13" s="85" customFormat="1" ht="12.75">
      <c r="A439" s="16"/>
      <c r="B439" s="304">
        <f>SUM(B438)</f>
        <v>500</v>
      </c>
      <c r="C439" s="16"/>
      <c r="D439" s="16"/>
      <c r="E439" s="16" t="s">
        <v>68</v>
      </c>
      <c r="F439" s="96"/>
      <c r="G439" s="23"/>
      <c r="H439" s="83">
        <v>0</v>
      </c>
      <c r="I439" s="84">
        <f t="shared" si="33"/>
        <v>1.1904761904761905</v>
      </c>
      <c r="M439" s="2">
        <v>420</v>
      </c>
    </row>
    <row r="440" spans="1:13" ht="12.75">
      <c r="A440" s="17"/>
      <c r="B440" s="305"/>
      <c r="H440" s="33">
        <f>H439-B440</f>
        <v>0</v>
      </c>
      <c r="I440" s="44">
        <f t="shared" si="33"/>
        <v>0</v>
      </c>
      <c r="M440" s="2">
        <v>420</v>
      </c>
    </row>
    <row r="441" spans="1:13" ht="12.75">
      <c r="A441" s="17"/>
      <c r="B441" s="305"/>
      <c r="H441" s="33">
        <f>H440-B441</f>
        <v>0</v>
      </c>
      <c r="I441" s="44">
        <f t="shared" si="33"/>
        <v>0</v>
      </c>
      <c r="M441" s="2">
        <v>420</v>
      </c>
    </row>
    <row r="442" spans="1:13" ht="12.75">
      <c r="A442" s="17"/>
      <c r="B442" s="305"/>
      <c r="H442" s="33">
        <f>H441-B442</f>
        <v>0</v>
      </c>
      <c r="I442" s="44">
        <f t="shared" si="33"/>
        <v>0</v>
      </c>
      <c r="M442" s="2">
        <v>420</v>
      </c>
    </row>
    <row r="443" spans="1:13" ht="12.75">
      <c r="A443" s="17"/>
      <c r="B443" s="305"/>
      <c r="H443" s="33">
        <f>H442-B443</f>
        <v>0</v>
      </c>
      <c r="I443" s="44">
        <f t="shared" si="33"/>
        <v>0</v>
      </c>
      <c r="M443" s="2">
        <v>420</v>
      </c>
    </row>
    <row r="444" spans="1:13" s="85" customFormat="1" ht="12.75">
      <c r="A444" s="16"/>
      <c r="B444" s="304">
        <f>+B457+B466+B477+B448</f>
        <v>26050</v>
      </c>
      <c r="C444" s="79" t="s">
        <v>249</v>
      </c>
      <c r="D444" s="80" t="s">
        <v>250</v>
      </c>
      <c r="E444" s="79" t="s">
        <v>32</v>
      </c>
      <c r="F444" s="81" t="s">
        <v>251</v>
      </c>
      <c r="G444" s="82" t="s">
        <v>252</v>
      </c>
      <c r="H444" s="83"/>
      <c r="I444" s="84">
        <f t="shared" si="33"/>
        <v>62.023809523809526</v>
      </c>
      <c r="J444" s="84"/>
      <c r="K444" s="84"/>
      <c r="M444" s="2">
        <v>420</v>
      </c>
    </row>
    <row r="445" spans="1:13" ht="12.75">
      <c r="A445" s="17"/>
      <c r="B445" s="305"/>
      <c r="H445" s="33">
        <v>0</v>
      </c>
      <c r="I445" s="44">
        <f t="shared" si="33"/>
        <v>0</v>
      </c>
      <c r="M445" s="2">
        <v>420</v>
      </c>
    </row>
    <row r="446" spans="1:13" ht="12.75">
      <c r="A446" s="17"/>
      <c r="B446" s="305">
        <v>2500</v>
      </c>
      <c r="C446" s="1" t="s">
        <v>35</v>
      </c>
      <c r="D446" s="1" t="s">
        <v>36</v>
      </c>
      <c r="E446" s="1" t="s">
        <v>253</v>
      </c>
      <c r="F446" s="86" t="s">
        <v>254</v>
      </c>
      <c r="G446" s="32" t="s">
        <v>186</v>
      </c>
      <c r="H446" s="33">
        <f>H445-B446</f>
        <v>-2500</v>
      </c>
      <c r="I446" s="44">
        <f t="shared" si="33"/>
        <v>5.9523809523809526</v>
      </c>
      <c r="K446" t="s">
        <v>0</v>
      </c>
      <c r="L446">
        <v>10</v>
      </c>
      <c r="M446" s="2">
        <v>420</v>
      </c>
    </row>
    <row r="447" spans="1:13" ht="12.75">
      <c r="A447" s="17"/>
      <c r="B447" s="305">
        <v>2500</v>
      </c>
      <c r="C447" s="1" t="s">
        <v>0</v>
      </c>
      <c r="D447" s="1" t="s">
        <v>16</v>
      </c>
      <c r="E447" s="1" t="s">
        <v>253</v>
      </c>
      <c r="F447" s="88" t="s">
        <v>254</v>
      </c>
      <c r="G447" s="32" t="s">
        <v>210</v>
      </c>
      <c r="H447" s="33">
        <f>H446-B447</f>
        <v>-5000</v>
      </c>
      <c r="I447" s="44">
        <f t="shared" si="33"/>
        <v>5.9523809523809526</v>
      </c>
      <c r="K447" t="s">
        <v>0</v>
      </c>
      <c r="L447">
        <v>10</v>
      </c>
      <c r="M447" s="2">
        <v>420</v>
      </c>
    </row>
    <row r="448" spans="1:13" s="85" customFormat="1" ht="12.75">
      <c r="A448" s="16"/>
      <c r="B448" s="304">
        <f>SUM(B446:B447)</f>
        <v>5000</v>
      </c>
      <c r="C448" s="16" t="s">
        <v>35</v>
      </c>
      <c r="D448" s="16"/>
      <c r="E448" s="16"/>
      <c r="F448" s="96"/>
      <c r="G448" s="23"/>
      <c r="H448" s="83">
        <v>0</v>
      </c>
      <c r="I448" s="84">
        <f t="shared" si="33"/>
        <v>11.904761904761905</v>
      </c>
      <c r="M448" s="2">
        <v>420</v>
      </c>
    </row>
    <row r="449" spans="1:13" ht="12.75">
      <c r="A449" s="17"/>
      <c r="B449" s="305"/>
      <c r="H449" s="33">
        <f aca="true" t="shared" si="35" ref="H449:H456">H448-B449</f>
        <v>0</v>
      </c>
      <c r="I449" s="44">
        <f t="shared" si="33"/>
        <v>0</v>
      </c>
      <c r="M449" s="2">
        <v>420</v>
      </c>
    </row>
    <row r="450" spans="1:13" ht="12.75">
      <c r="A450" s="17"/>
      <c r="B450" s="305"/>
      <c r="H450" s="33">
        <f t="shared" si="35"/>
        <v>0</v>
      </c>
      <c r="I450" s="44">
        <f t="shared" si="33"/>
        <v>0</v>
      </c>
      <c r="M450" s="2">
        <v>420</v>
      </c>
    </row>
    <row r="451" spans="1:13" ht="12.75">
      <c r="A451" s="17"/>
      <c r="B451" s="305">
        <v>2800</v>
      </c>
      <c r="C451" s="1" t="s">
        <v>255</v>
      </c>
      <c r="D451" s="1" t="s">
        <v>16</v>
      </c>
      <c r="E451" s="1" t="s">
        <v>47</v>
      </c>
      <c r="F451" s="86" t="s">
        <v>256</v>
      </c>
      <c r="G451" s="32" t="s">
        <v>184</v>
      </c>
      <c r="H451" s="33">
        <f t="shared" si="35"/>
        <v>-2800</v>
      </c>
      <c r="I451" s="44">
        <f t="shared" si="33"/>
        <v>6.666666666666667</v>
      </c>
      <c r="K451" t="s">
        <v>253</v>
      </c>
      <c r="L451">
        <v>10</v>
      </c>
      <c r="M451" s="2">
        <v>420</v>
      </c>
    </row>
    <row r="452" spans="1:13" ht="12.75">
      <c r="A452" s="17"/>
      <c r="B452" s="276">
        <v>2500</v>
      </c>
      <c r="C452" s="17" t="s">
        <v>257</v>
      </c>
      <c r="D452" s="17" t="s">
        <v>16</v>
      </c>
      <c r="E452" s="17" t="s">
        <v>47</v>
      </c>
      <c r="F452" s="86" t="s">
        <v>258</v>
      </c>
      <c r="G452" s="34" t="s">
        <v>227</v>
      </c>
      <c r="H452" s="33">
        <f t="shared" si="35"/>
        <v>-5300</v>
      </c>
      <c r="I452" s="44">
        <f t="shared" si="33"/>
        <v>5.9523809523809526</v>
      </c>
      <c r="J452" s="20"/>
      <c r="K452" s="20" t="s">
        <v>253</v>
      </c>
      <c r="L452">
        <v>10</v>
      </c>
      <c r="M452" s="2">
        <v>420</v>
      </c>
    </row>
    <row r="453" spans="1:13" ht="12.75">
      <c r="A453" s="17"/>
      <c r="B453" s="276">
        <v>2000</v>
      </c>
      <c r="C453" s="17" t="s">
        <v>259</v>
      </c>
      <c r="D453" s="17" t="s">
        <v>16</v>
      </c>
      <c r="E453" s="17" t="s">
        <v>47</v>
      </c>
      <c r="F453" s="86" t="s">
        <v>258</v>
      </c>
      <c r="G453" s="34" t="s">
        <v>227</v>
      </c>
      <c r="H453" s="33">
        <f t="shared" si="35"/>
        <v>-7300</v>
      </c>
      <c r="I453" s="44">
        <f t="shared" si="33"/>
        <v>4.761904761904762</v>
      </c>
      <c r="J453" s="20"/>
      <c r="K453" s="20" t="s">
        <v>253</v>
      </c>
      <c r="L453">
        <v>10</v>
      </c>
      <c r="M453" s="2">
        <v>420</v>
      </c>
    </row>
    <row r="454" spans="1:13" ht="12.75">
      <c r="A454" s="17"/>
      <c r="B454" s="276">
        <v>2000</v>
      </c>
      <c r="C454" s="17" t="s">
        <v>260</v>
      </c>
      <c r="D454" s="17" t="s">
        <v>16</v>
      </c>
      <c r="E454" s="17" t="s">
        <v>47</v>
      </c>
      <c r="F454" s="86" t="s">
        <v>258</v>
      </c>
      <c r="G454" s="34" t="s">
        <v>219</v>
      </c>
      <c r="H454" s="33">
        <f t="shared" si="35"/>
        <v>-9300</v>
      </c>
      <c r="I454" s="44">
        <f t="shared" si="33"/>
        <v>4.761904761904762</v>
      </c>
      <c r="J454" s="20"/>
      <c r="K454" s="20" t="s">
        <v>253</v>
      </c>
      <c r="L454">
        <v>10</v>
      </c>
      <c r="M454" s="2">
        <v>420</v>
      </c>
    </row>
    <row r="455" spans="1:13" ht="12.75">
      <c r="A455" s="17"/>
      <c r="B455" s="307">
        <v>600</v>
      </c>
      <c r="C455" s="1" t="s">
        <v>261</v>
      </c>
      <c r="D455" s="1" t="s">
        <v>16</v>
      </c>
      <c r="E455" s="1" t="s">
        <v>47</v>
      </c>
      <c r="F455" s="86" t="s">
        <v>258</v>
      </c>
      <c r="G455" s="32" t="s">
        <v>262</v>
      </c>
      <c r="H455" s="33">
        <f t="shared" si="35"/>
        <v>-9900</v>
      </c>
      <c r="I455" s="44">
        <f t="shared" si="33"/>
        <v>1.4285714285714286</v>
      </c>
      <c r="K455" t="s">
        <v>253</v>
      </c>
      <c r="L455">
        <v>10</v>
      </c>
      <c r="M455" s="2">
        <v>420</v>
      </c>
    </row>
    <row r="456" spans="1:13" ht="12.75">
      <c r="A456" s="17"/>
      <c r="B456" s="307">
        <v>600</v>
      </c>
      <c r="C456" s="1" t="s">
        <v>263</v>
      </c>
      <c r="D456" s="1" t="s">
        <v>16</v>
      </c>
      <c r="E456" s="1" t="s">
        <v>47</v>
      </c>
      <c r="F456" s="86" t="s">
        <v>258</v>
      </c>
      <c r="G456" s="32" t="s">
        <v>262</v>
      </c>
      <c r="H456" s="33">
        <f t="shared" si="35"/>
        <v>-10500</v>
      </c>
      <c r="I456" s="44">
        <f t="shared" si="33"/>
        <v>1.4285714285714286</v>
      </c>
      <c r="K456" t="s">
        <v>253</v>
      </c>
      <c r="L456">
        <v>10</v>
      </c>
      <c r="M456" s="2">
        <v>420</v>
      </c>
    </row>
    <row r="457" spans="1:13" s="85" customFormat="1" ht="12.75">
      <c r="A457" s="16"/>
      <c r="B457" s="304">
        <f>SUM(B451:B456)</f>
        <v>10500</v>
      </c>
      <c r="C457" s="16" t="s">
        <v>106</v>
      </c>
      <c r="D457" s="16"/>
      <c r="E457" s="16"/>
      <c r="F457" s="96"/>
      <c r="G457" s="23"/>
      <c r="H457" s="83">
        <v>0</v>
      </c>
      <c r="I457" s="84">
        <f t="shared" si="33"/>
        <v>25</v>
      </c>
      <c r="M457" s="2">
        <v>420</v>
      </c>
    </row>
    <row r="458" spans="1:13" ht="12.75">
      <c r="A458" s="17"/>
      <c r="B458" s="305"/>
      <c r="H458" s="33">
        <f aca="true" t="shared" si="36" ref="H458:H465">H457-B458</f>
        <v>0</v>
      </c>
      <c r="I458" s="44">
        <f t="shared" si="33"/>
        <v>0</v>
      </c>
      <c r="M458" s="2">
        <v>420</v>
      </c>
    </row>
    <row r="459" spans="1:13" ht="12.75">
      <c r="A459" s="17"/>
      <c r="B459" s="305"/>
      <c r="H459" s="33">
        <f t="shared" si="36"/>
        <v>0</v>
      </c>
      <c r="I459" s="44">
        <f t="shared" si="33"/>
        <v>0</v>
      </c>
      <c r="M459" s="2">
        <v>420</v>
      </c>
    </row>
    <row r="460" spans="1:13" ht="12.75">
      <c r="A460" s="17"/>
      <c r="B460" s="305">
        <v>500</v>
      </c>
      <c r="C460" s="1" t="s">
        <v>61</v>
      </c>
      <c r="D460" s="1" t="s">
        <v>16</v>
      </c>
      <c r="E460" s="1" t="s">
        <v>62</v>
      </c>
      <c r="F460" s="86" t="s">
        <v>258</v>
      </c>
      <c r="G460" s="32" t="s">
        <v>184</v>
      </c>
      <c r="H460" s="33">
        <f t="shared" si="36"/>
        <v>-500</v>
      </c>
      <c r="I460" s="44">
        <f t="shared" si="33"/>
        <v>1.1904761904761905</v>
      </c>
      <c r="K460" t="s">
        <v>253</v>
      </c>
      <c r="L460">
        <v>10</v>
      </c>
      <c r="M460" s="2">
        <v>420</v>
      </c>
    </row>
    <row r="461" spans="1:13" ht="12.75">
      <c r="A461" s="17"/>
      <c r="B461" s="305">
        <v>150</v>
      </c>
      <c r="C461" s="1" t="s">
        <v>61</v>
      </c>
      <c r="D461" s="1" t="s">
        <v>16</v>
      </c>
      <c r="E461" s="1" t="s">
        <v>62</v>
      </c>
      <c r="F461" s="86" t="s">
        <v>258</v>
      </c>
      <c r="G461" s="32" t="s">
        <v>186</v>
      </c>
      <c r="H461" s="33">
        <f t="shared" si="36"/>
        <v>-650</v>
      </c>
      <c r="I461" s="44">
        <f t="shared" si="33"/>
        <v>0.35714285714285715</v>
      </c>
      <c r="K461" t="s">
        <v>253</v>
      </c>
      <c r="L461">
        <v>10</v>
      </c>
      <c r="M461" s="2">
        <v>420</v>
      </c>
    </row>
    <row r="462" spans="1:13" ht="12.75">
      <c r="A462" s="17"/>
      <c r="B462" s="276">
        <v>700</v>
      </c>
      <c r="C462" s="1" t="s">
        <v>61</v>
      </c>
      <c r="D462" s="1" t="s">
        <v>16</v>
      </c>
      <c r="E462" s="1" t="s">
        <v>62</v>
      </c>
      <c r="F462" s="86" t="s">
        <v>258</v>
      </c>
      <c r="G462" s="32" t="s">
        <v>210</v>
      </c>
      <c r="H462" s="33">
        <f t="shared" si="36"/>
        <v>-1350</v>
      </c>
      <c r="I462" s="44">
        <f t="shared" si="33"/>
        <v>1.6666666666666667</v>
      </c>
      <c r="K462" t="s">
        <v>253</v>
      </c>
      <c r="L462">
        <v>10</v>
      </c>
      <c r="M462" s="2">
        <v>420</v>
      </c>
    </row>
    <row r="463" spans="1:13" ht="12.75">
      <c r="A463" s="17"/>
      <c r="B463" s="305">
        <v>300</v>
      </c>
      <c r="C463" s="1" t="s">
        <v>61</v>
      </c>
      <c r="D463" s="1" t="s">
        <v>16</v>
      </c>
      <c r="E463" s="1" t="s">
        <v>62</v>
      </c>
      <c r="F463" s="86" t="s">
        <v>258</v>
      </c>
      <c r="G463" s="32" t="s">
        <v>217</v>
      </c>
      <c r="H463" s="33">
        <f t="shared" si="36"/>
        <v>-1650</v>
      </c>
      <c r="I463" s="44">
        <f t="shared" si="33"/>
        <v>0.7142857142857143</v>
      </c>
      <c r="K463" t="s">
        <v>253</v>
      </c>
      <c r="L463">
        <v>10</v>
      </c>
      <c r="M463" s="2">
        <v>420</v>
      </c>
    </row>
    <row r="464" spans="1:13" ht="12.75">
      <c r="A464" s="17"/>
      <c r="B464" s="305">
        <v>200</v>
      </c>
      <c r="C464" s="1" t="s">
        <v>61</v>
      </c>
      <c r="D464" s="1" t="s">
        <v>16</v>
      </c>
      <c r="E464" s="1" t="s">
        <v>62</v>
      </c>
      <c r="F464" s="86" t="s">
        <v>258</v>
      </c>
      <c r="G464" s="32" t="s">
        <v>219</v>
      </c>
      <c r="H464" s="33">
        <f t="shared" si="36"/>
        <v>-1850</v>
      </c>
      <c r="I464" s="44">
        <f t="shared" si="33"/>
        <v>0.47619047619047616</v>
      </c>
      <c r="K464" t="s">
        <v>253</v>
      </c>
      <c r="L464">
        <v>10</v>
      </c>
      <c r="M464" s="2">
        <v>420</v>
      </c>
    </row>
    <row r="465" spans="1:13" ht="12.75">
      <c r="A465" s="17"/>
      <c r="B465" s="305">
        <v>700</v>
      </c>
      <c r="C465" s="1" t="s">
        <v>61</v>
      </c>
      <c r="D465" s="1" t="s">
        <v>16</v>
      </c>
      <c r="E465" s="1" t="s">
        <v>62</v>
      </c>
      <c r="F465" s="86" t="s">
        <v>258</v>
      </c>
      <c r="G465" s="32" t="s">
        <v>264</v>
      </c>
      <c r="H465" s="33">
        <f t="shared" si="36"/>
        <v>-2550</v>
      </c>
      <c r="I465" s="44">
        <f t="shared" si="33"/>
        <v>1.6666666666666667</v>
      </c>
      <c r="K465" t="s">
        <v>253</v>
      </c>
      <c r="L465">
        <v>10</v>
      </c>
      <c r="M465" s="2">
        <v>420</v>
      </c>
    </row>
    <row r="466" spans="1:13" s="85" customFormat="1" ht="12.75">
      <c r="A466" s="16"/>
      <c r="B466" s="308">
        <f>SUM(B460:B465)</f>
        <v>2550</v>
      </c>
      <c r="C466" s="16"/>
      <c r="D466" s="16"/>
      <c r="E466" s="16" t="s">
        <v>62</v>
      </c>
      <c r="F466" s="96"/>
      <c r="G466" s="23"/>
      <c r="H466" s="83">
        <v>0</v>
      </c>
      <c r="I466" s="84">
        <f t="shared" si="33"/>
        <v>6.071428571428571</v>
      </c>
      <c r="M466" s="2">
        <v>420</v>
      </c>
    </row>
    <row r="467" spans="1:13" ht="12.75">
      <c r="A467" s="17"/>
      <c r="B467" s="307"/>
      <c r="H467" s="33">
        <f aca="true" t="shared" si="37" ref="H467:H476">H466-B467</f>
        <v>0</v>
      </c>
      <c r="I467" s="44">
        <f t="shared" si="33"/>
        <v>0</v>
      </c>
      <c r="M467" s="2">
        <v>420</v>
      </c>
    </row>
    <row r="468" spans="1:13" ht="12.75">
      <c r="A468" s="17"/>
      <c r="B468" s="307"/>
      <c r="H468" s="33">
        <f t="shared" si="37"/>
        <v>0</v>
      </c>
      <c r="I468" s="44">
        <f t="shared" si="33"/>
        <v>0</v>
      </c>
      <c r="M468" s="2">
        <v>420</v>
      </c>
    </row>
    <row r="469" spans="1:13" ht="12.75">
      <c r="A469" s="17"/>
      <c r="B469" s="276">
        <v>1000</v>
      </c>
      <c r="C469" s="1" t="s">
        <v>66</v>
      </c>
      <c r="D469" s="1" t="s">
        <v>16</v>
      </c>
      <c r="E469" s="1" t="s">
        <v>47</v>
      </c>
      <c r="F469" s="86" t="s">
        <v>258</v>
      </c>
      <c r="G469" s="32" t="s">
        <v>184</v>
      </c>
      <c r="H469" s="33">
        <f t="shared" si="37"/>
        <v>-1000</v>
      </c>
      <c r="I469" s="44">
        <f t="shared" si="33"/>
        <v>2.380952380952381</v>
      </c>
      <c r="K469" t="s">
        <v>253</v>
      </c>
      <c r="L469">
        <v>10</v>
      </c>
      <c r="M469" s="2">
        <v>420</v>
      </c>
    </row>
    <row r="470" spans="1:13" ht="12.75">
      <c r="A470" s="17"/>
      <c r="B470" s="276">
        <v>1000</v>
      </c>
      <c r="C470" s="1" t="s">
        <v>66</v>
      </c>
      <c r="D470" s="1" t="s">
        <v>16</v>
      </c>
      <c r="E470" s="1" t="s">
        <v>47</v>
      </c>
      <c r="F470" s="86" t="s">
        <v>258</v>
      </c>
      <c r="G470" s="32" t="s">
        <v>186</v>
      </c>
      <c r="H470" s="33">
        <f t="shared" si="37"/>
        <v>-2000</v>
      </c>
      <c r="I470" s="44">
        <f t="shared" si="33"/>
        <v>2.380952380952381</v>
      </c>
      <c r="K470" t="s">
        <v>253</v>
      </c>
      <c r="L470">
        <v>10</v>
      </c>
      <c r="M470" s="2">
        <v>420</v>
      </c>
    </row>
    <row r="471" spans="1:13" ht="12.75">
      <c r="A471" s="17"/>
      <c r="B471" s="276">
        <v>1000</v>
      </c>
      <c r="C471" s="1" t="s">
        <v>66</v>
      </c>
      <c r="D471" s="1" t="s">
        <v>16</v>
      </c>
      <c r="E471" s="1" t="s">
        <v>47</v>
      </c>
      <c r="F471" s="86" t="s">
        <v>258</v>
      </c>
      <c r="G471" s="32" t="s">
        <v>210</v>
      </c>
      <c r="H471" s="33">
        <f t="shared" si="37"/>
        <v>-3000</v>
      </c>
      <c r="I471" s="44">
        <f t="shared" si="33"/>
        <v>2.380952380952381</v>
      </c>
      <c r="K471" t="s">
        <v>253</v>
      </c>
      <c r="L471">
        <v>10</v>
      </c>
      <c r="M471" s="2">
        <v>420</v>
      </c>
    </row>
    <row r="472" spans="1:13" ht="12.75">
      <c r="A472" s="17"/>
      <c r="B472" s="276">
        <v>1000</v>
      </c>
      <c r="C472" s="1" t="s">
        <v>66</v>
      </c>
      <c r="D472" s="1" t="s">
        <v>16</v>
      </c>
      <c r="E472" s="1" t="s">
        <v>47</v>
      </c>
      <c r="F472" s="86" t="s">
        <v>258</v>
      </c>
      <c r="G472" s="32" t="s">
        <v>217</v>
      </c>
      <c r="H472" s="33">
        <f t="shared" si="37"/>
        <v>-4000</v>
      </c>
      <c r="I472" s="44">
        <f t="shared" si="33"/>
        <v>2.380952380952381</v>
      </c>
      <c r="K472" t="s">
        <v>253</v>
      </c>
      <c r="L472">
        <v>10</v>
      </c>
      <c r="M472" s="2">
        <v>420</v>
      </c>
    </row>
    <row r="473" spans="1:13" ht="12.75">
      <c r="A473" s="17"/>
      <c r="B473" s="276">
        <v>1000</v>
      </c>
      <c r="C473" s="1" t="s">
        <v>66</v>
      </c>
      <c r="D473" s="1" t="s">
        <v>16</v>
      </c>
      <c r="E473" s="1" t="s">
        <v>47</v>
      </c>
      <c r="F473" s="86" t="s">
        <v>258</v>
      </c>
      <c r="G473" s="32" t="s">
        <v>227</v>
      </c>
      <c r="H473" s="33">
        <f t="shared" si="37"/>
        <v>-5000</v>
      </c>
      <c r="I473" s="44">
        <f aca="true" t="shared" si="38" ref="I473:I536">+B473/M473</f>
        <v>2.380952380952381</v>
      </c>
      <c r="K473" t="s">
        <v>253</v>
      </c>
      <c r="L473">
        <v>10</v>
      </c>
      <c r="M473" s="2">
        <v>420</v>
      </c>
    </row>
    <row r="474" spans="1:13" ht="12.75">
      <c r="A474" s="17"/>
      <c r="B474" s="276">
        <v>1000</v>
      </c>
      <c r="C474" s="1" t="s">
        <v>66</v>
      </c>
      <c r="D474" s="1" t="s">
        <v>16</v>
      </c>
      <c r="E474" s="1" t="s">
        <v>47</v>
      </c>
      <c r="F474" s="86" t="s">
        <v>258</v>
      </c>
      <c r="G474" s="32" t="s">
        <v>219</v>
      </c>
      <c r="H474" s="33">
        <f t="shared" si="37"/>
        <v>-6000</v>
      </c>
      <c r="I474" s="44">
        <f t="shared" si="38"/>
        <v>2.380952380952381</v>
      </c>
      <c r="K474" t="s">
        <v>253</v>
      </c>
      <c r="L474">
        <v>10</v>
      </c>
      <c r="M474" s="2">
        <v>420</v>
      </c>
    </row>
    <row r="475" spans="1:13" ht="12.75">
      <c r="A475" s="17"/>
      <c r="B475" s="276">
        <v>1000</v>
      </c>
      <c r="C475" s="1" t="s">
        <v>66</v>
      </c>
      <c r="D475" s="1" t="s">
        <v>16</v>
      </c>
      <c r="E475" s="1" t="s">
        <v>47</v>
      </c>
      <c r="F475" s="86" t="s">
        <v>258</v>
      </c>
      <c r="G475" s="32" t="s">
        <v>262</v>
      </c>
      <c r="H475" s="33">
        <f t="shared" si="37"/>
        <v>-7000</v>
      </c>
      <c r="I475" s="44">
        <f t="shared" si="38"/>
        <v>2.380952380952381</v>
      </c>
      <c r="K475" t="s">
        <v>253</v>
      </c>
      <c r="L475">
        <v>10</v>
      </c>
      <c r="M475" s="2">
        <v>420</v>
      </c>
    </row>
    <row r="476" spans="1:13" ht="12.75">
      <c r="A476" s="17"/>
      <c r="B476" s="276">
        <v>1000</v>
      </c>
      <c r="C476" s="1" t="s">
        <v>66</v>
      </c>
      <c r="D476" s="1" t="s">
        <v>16</v>
      </c>
      <c r="E476" s="1" t="s">
        <v>47</v>
      </c>
      <c r="F476" s="86" t="s">
        <v>258</v>
      </c>
      <c r="G476" s="32" t="s">
        <v>264</v>
      </c>
      <c r="H476" s="33">
        <f t="shared" si="37"/>
        <v>-8000</v>
      </c>
      <c r="I476" s="44">
        <f t="shared" si="38"/>
        <v>2.380952380952381</v>
      </c>
      <c r="K476" t="s">
        <v>253</v>
      </c>
      <c r="L476">
        <v>10</v>
      </c>
      <c r="M476" s="2">
        <v>420</v>
      </c>
    </row>
    <row r="477" spans="1:13" s="85" customFormat="1" ht="12.75">
      <c r="A477" s="16"/>
      <c r="B477" s="304">
        <f>SUM(B469:B476)</f>
        <v>8000</v>
      </c>
      <c r="C477" s="16" t="s">
        <v>66</v>
      </c>
      <c r="D477" s="16"/>
      <c r="E477" s="16"/>
      <c r="F477" s="96"/>
      <c r="G477" s="23"/>
      <c r="H477" s="83">
        <v>0</v>
      </c>
      <c r="I477" s="84">
        <f t="shared" si="38"/>
        <v>19.047619047619047</v>
      </c>
      <c r="M477" s="2">
        <v>420</v>
      </c>
    </row>
    <row r="478" spans="1:13" ht="12.75">
      <c r="A478" s="17"/>
      <c r="B478" s="305"/>
      <c r="H478" s="33">
        <f>H477-B478</f>
        <v>0</v>
      </c>
      <c r="I478" s="44">
        <f t="shared" si="38"/>
        <v>0</v>
      </c>
      <c r="M478" s="2">
        <v>420</v>
      </c>
    </row>
    <row r="479" spans="1:13" ht="12.75">
      <c r="A479" s="17"/>
      <c r="B479" s="305"/>
      <c r="H479" s="33">
        <f>H478-B479</f>
        <v>0</v>
      </c>
      <c r="I479" s="44">
        <f t="shared" si="38"/>
        <v>0</v>
      </c>
      <c r="M479" s="2">
        <v>420</v>
      </c>
    </row>
    <row r="480" spans="1:13" ht="12.75">
      <c r="A480" s="17"/>
      <c r="B480" s="305"/>
      <c r="H480" s="33">
        <f>H479-B480</f>
        <v>0</v>
      </c>
      <c r="I480" s="44">
        <f t="shared" si="38"/>
        <v>0</v>
      </c>
      <c r="M480" s="2">
        <v>420</v>
      </c>
    </row>
    <row r="481" spans="1:13" ht="12.75">
      <c r="A481" s="17"/>
      <c r="B481" s="305"/>
      <c r="H481" s="33">
        <f>H480-B481</f>
        <v>0</v>
      </c>
      <c r="I481" s="44">
        <f t="shared" si="38"/>
        <v>0</v>
      </c>
      <c r="M481" s="2">
        <v>420</v>
      </c>
    </row>
    <row r="482" spans="1:13" s="85" customFormat="1" ht="12.75">
      <c r="A482" s="16"/>
      <c r="B482" s="304">
        <f>+B494+B499+B503+B508+B512+B486</f>
        <v>28800</v>
      </c>
      <c r="C482" s="79" t="s">
        <v>265</v>
      </c>
      <c r="D482" s="80" t="s">
        <v>266</v>
      </c>
      <c r="E482" s="79" t="s">
        <v>235</v>
      </c>
      <c r="F482" s="81" t="s">
        <v>236</v>
      </c>
      <c r="G482" s="82" t="s">
        <v>34</v>
      </c>
      <c r="H482" s="83">
        <f>H481-B482</f>
        <v>-28800</v>
      </c>
      <c r="I482" s="84">
        <f t="shared" si="38"/>
        <v>68.57142857142857</v>
      </c>
      <c r="J482" s="84"/>
      <c r="K482" s="84"/>
      <c r="M482" s="2">
        <v>420</v>
      </c>
    </row>
    <row r="483" spans="1:13" ht="12.75">
      <c r="A483" s="17"/>
      <c r="B483" s="305"/>
      <c r="H483" s="33">
        <v>0</v>
      </c>
      <c r="I483" s="44">
        <f t="shared" si="38"/>
        <v>0</v>
      </c>
      <c r="M483" s="2">
        <v>420</v>
      </c>
    </row>
    <row r="484" spans="1:13" ht="12.75">
      <c r="A484" s="17"/>
      <c r="B484" s="305">
        <v>2500</v>
      </c>
      <c r="C484" s="1" t="s">
        <v>35</v>
      </c>
      <c r="D484" s="1" t="s">
        <v>36</v>
      </c>
      <c r="E484" s="1" t="s">
        <v>37</v>
      </c>
      <c r="F484" s="86" t="s">
        <v>267</v>
      </c>
      <c r="G484" s="32" t="s">
        <v>264</v>
      </c>
      <c r="H484" s="33">
        <f>H483-B484</f>
        <v>-2500</v>
      </c>
      <c r="I484" s="44">
        <f t="shared" si="38"/>
        <v>5.9523809523809526</v>
      </c>
      <c r="K484" t="s">
        <v>0</v>
      </c>
      <c r="L484">
        <v>11</v>
      </c>
      <c r="M484" s="2">
        <v>420</v>
      </c>
    </row>
    <row r="485" spans="1:13" ht="12.75">
      <c r="A485" s="17"/>
      <c r="B485" s="305">
        <v>2500</v>
      </c>
      <c r="C485" s="1" t="s">
        <v>35</v>
      </c>
      <c r="D485" s="1" t="s">
        <v>36</v>
      </c>
      <c r="E485" s="1" t="s">
        <v>37</v>
      </c>
      <c r="F485" s="86" t="s">
        <v>268</v>
      </c>
      <c r="G485" s="32" t="s">
        <v>269</v>
      </c>
      <c r="H485" s="33">
        <f>H484-B485</f>
        <v>-5000</v>
      </c>
      <c r="I485" s="44">
        <f t="shared" si="38"/>
        <v>5.9523809523809526</v>
      </c>
      <c r="K485" t="s">
        <v>0</v>
      </c>
      <c r="L485">
        <v>11</v>
      </c>
      <c r="M485" s="2">
        <v>420</v>
      </c>
    </row>
    <row r="486" spans="1:13" s="85" customFormat="1" ht="12.75">
      <c r="A486" s="16"/>
      <c r="B486" s="304">
        <f>SUM(B484:B485)</f>
        <v>5000</v>
      </c>
      <c r="C486" s="16" t="s">
        <v>35</v>
      </c>
      <c r="D486" s="16"/>
      <c r="E486" s="16"/>
      <c r="F486" s="96"/>
      <c r="G486" s="23"/>
      <c r="H486" s="83">
        <v>0</v>
      </c>
      <c r="I486" s="84">
        <f t="shared" si="38"/>
        <v>11.904761904761905</v>
      </c>
      <c r="M486" s="2">
        <v>420</v>
      </c>
    </row>
    <row r="487" spans="1:13" ht="12.75">
      <c r="A487" s="17"/>
      <c r="B487" s="305"/>
      <c r="H487" s="33">
        <f aca="true" t="shared" si="39" ref="H487:H493">H486-B487</f>
        <v>0</v>
      </c>
      <c r="I487" s="44">
        <f t="shared" si="38"/>
        <v>0</v>
      </c>
      <c r="M487" s="2">
        <v>420</v>
      </c>
    </row>
    <row r="488" spans="1:13" ht="12.75">
      <c r="A488" s="17"/>
      <c r="B488" s="305"/>
      <c r="H488" s="33">
        <f t="shared" si="39"/>
        <v>0</v>
      </c>
      <c r="I488" s="44">
        <f t="shared" si="38"/>
        <v>0</v>
      </c>
      <c r="M488" s="2">
        <v>420</v>
      </c>
    </row>
    <row r="489" spans="1:13" ht="12.75">
      <c r="A489" s="17"/>
      <c r="B489" s="305">
        <v>1000</v>
      </c>
      <c r="C489" s="1" t="s">
        <v>270</v>
      </c>
      <c r="D489" s="17" t="s">
        <v>16</v>
      </c>
      <c r="E489" s="1" t="s">
        <v>47</v>
      </c>
      <c r="F489" s="86" t="s">
        <v>271</v>
      </c>
      <c r="G489" s="32" t="s">
        <v>264</v>
      </c>
      <c r="H489" s="33">
        <f t="shared" si="39"/>
        <v>-1000</v>
      </c>
      <c r="I489" s="44">
        <f t="shared" si="38"/>
        <v>2.380952380952381</v>
      </c>
      <c r="K489" t="s">
        <v>37</v>
      </c>
      <c r="L489">
        <v>11</v>
      </c>
      <c r="M489" s="2">
        <v>420</v>
      </c>
    </row>
    <row r="490" spans="1:13" ht="12.75">
      <c r="A490" s="17"/>
      <c r="B490" s="305">
        <v>2000</v>
      </c>
      <c r="C490" s="1" t="s">
        <v>272</v>
      </c>
      <c r="D490" s="17" t="s">
        <v>16</v>
      </c>
      <c r="E490" s="1" t="s">
        <v>47</v>
      </c>
      <c r="F490" s="86" t="s">
        <v>271</v>
      </c>
      <c r="G490" s="32" t="s">
        <v>264</v>
      </c>
      <c r="H490" s="33">
        <f t="shared" si="39"/>
        <v>-3000</v>
      </c>
      <c r="I490" s="44">
        <f t="shared" si="38"/>
        <v>4.761904761904762</v>
      </c>
      <c r="K490" t="s">
        <v>37</v>
      </c>
      <c r="L490">
        <v>11</v>
      </c>
      <c r="M490" s="2">
        <v>420</v>
      </c>
    </row>
    <row r="491" spans="1:13" ht="12.75">
      <c r="A491" s="17"/>
      <c r="B491" s="305">
        <v>2000</v>
      </c>
      <c r="C491" s="1" t="s">
        <v>273</v>
      </c>
      <c r="D491" s="17" t="s">
        <v>16</v>
      </c>
      <c r="E491" s="1" t="s">
        <v>47</v>
      </c>
      <c r="F491" s="86" t="s">
        <v>271</v>
      </c>
      <c r="G491" s="32" t="s">
        <v>264</v>
      </c>
      <c r="H491" s="33">
        <f t="shared" si="39"/>
        <v>-5000</v>
      </c>
      <c r="I491" s="44">
        <f t="shared" si="38"/>
        <v>4.761904761904762</v>
      </c>
      <c r="K491" t="s">
        <v>37</v>
      </c>
      <c r="L491">
        <v>11</v>
      </c>
      <c r="M491" s="2">
        <v>420</v>
      </c>
    </row>
    <row r="492" spans="1:13" ht="12.75">
      <c r="A492" s="17"/>
      <c r="B492" s="305">
        <v>2000</v>
      </c>
      <c r="C492" s="1" t="s">
        <v>274</v>
      </c>
      <c r="D492" s="17" t="s">
        <v>16</v>
      </c>
      <c r="E492" s="1" t="s">
        <v>47</v>
      </c>
      <c r="F492" s="86" t="s">
        <v>271</v>
      </c>
      <c r="G492" s="32" t="s">
        <v>264</v>
      </c>
      <c r="H492" s="33">
        <f t="shared" si="39"/>
        <v>-7000</v>
      </c>
      <c r="I492" s="44">
        <f t="shared" si="38"/>
        <v>4.761904761904762</v>
      </c>
      <c r="K492" t="s">
        <v>37</v>
      </c>
      <c r="L492">
        <v>11</v>
      </c>
      <c r="M492" s="2">
        <v>420</v>
      </c>
    </row>
    <row r="493" spans="1:13" ht="12.75">
      <c r="A493" s="17"/>
      <c r="B493" s="305">
        <v>3000</v>
      </c>
      <c r="C493" s="1" t="s">
        <v>46</v>
      </c>
      <c r="D493" s="17" t="s">
        <v>16</v>
      </c>
      <c r="E493" s="1" t="s">
        <v>47</v>
      </c>
      <c r="F493" s="86" t="s">
        <v>271</v>
      </c>
      <c r="G493" s="32" t="s">
        <v>269</v>
      </c>
      <c r="H493" s="33">
        <f t="shared" si="39"/>
        <v>-10000</v>
      </c>
      <c r="I493" s="44">
        <f t="shared" si="38"/>
        <v>7.142857142857143</v>
      </c>
      <c r="K493" t="s">
        <v>37</v>
      </c>
      <c r="L493">
        <v>11</v>
      </c>
      <c r="M493" s="2">
        <v>420</v>
      </c>
    </row>
    <row r="494" spans="1:13" s="85" customFormat="1" ht="12.75">
      <c r="A494" s="16"/>
      <c r="B494" s="304">
        <f>SUM(B489:B493)</f>
        <v>10000</v>
      </c>
      <c r="C494" s="16" t="s">
        <v>106</v>
      </c>
      <c r="D494" s="16"/>
      <c r="E494" s="16"/>
      <c r="F494" s="96"/>
      <c r="G494" s="23"/>
      <c r="H494" s="83">
        <v>0</v>
      </c>
      <c r="I494" s="84">
        <f t="shared" si="38"/>
        <v>23.80952380952381</v>
      </c>
      <c r="M494" s="2">
        <v>420</v>
      </c>
    </row>
    <row r="495" spans="1:13" ht="12.75">
      <c r="A495" s="17"/>
      <c r="B495" s="305"/>
      <c r="H495" s="33">
        <f>H494-B495</f>
        <v>0</v>
      </c>
      <c r="I495" s="44">
        <f t="shared" si="38"/>
        <v>0</v>
      </c>
      <c r="M495" s="2">
        <v>420</v>
      </c>
    </row>
    <row r="496" spans="1:13" ht="12.75">
      <c r="A496" s="17"/>
      <c r="B496" s="305"/>
      <c r="H496" s="33">
        <f>H495-B496</f>
        <v>0</v>
      </c>
      <c r="I496" s="44">
        <f t="shared" si="38"/>
        <v>0</v>
      </c>
      <c r="M496" s="2">
        <v>420</v>
      </c>
    </row>
    <row r="497" spans="1:13" ht="12.75">
      <c r="A497" s="17"/>
      <c r="B497" s="305">
        <v>2100</v>
      </c>
      <c r="C497" s="1" t="s">
        <v>61</v>
      </c>
      <c r="D497" s="17" t="s">
        <v>16</v>
      </c>
      <c r="E497" s="1" t="s">
        <v>62</v>
      </c>
      <c r="F497" s="86" t="s">
        <v>271</v>
      </c>
      <c r="G497" s="32" t="s">
        <v>264</v>
      </c>
      <c r="H497" s="33">
        <f>H496-B497</f>
        <v>-2100</v>
      </c>
      <c r="I497" s="44">
        <f t="shared" si="38"/>
        <v>5</v>
      </c>
      <c r="K497" t="s">
        <v>37</v>
      </c>
      <c r="L497">
        <v>11</v>
      </c>
      <c r="M497" s="2">
        <v>420</v>
      </c>
    </row>
    <row r="498" spans="1:13" ht="12.75">
      <c r="A498" s="17"/>
      <c r="B498" s="305">
        <v>1200</v>
      </c>
      <c r="C498" s="6" t="s">
        <v>61</v>
      </c>
      <c r="D498" s="17" t="s">
        <v>16</v>
      </c>
      <c r="E498" s="1" t="s">
        <v>62</v>
      </c>
      <c r="F498" s="86" t="s">
        <v>271</v>
      </c>
      <c r="G498" s="32" t="s">
        <v>269</v>
      </c>
      <c r="H498" s="33">
        <f>H497-B498</f>
        <v>-3300</v>
      </c>
      <c r="I498" s="44">
        <f t="shared" si="38"/>
        <v>2.857142857142857</v>
      </c>
      <c r="K498" t="s">
        <v>37</v>
      </c>
      <c r="L498">
        <v>11</v>
      </c>
      <c r="M498" s="2">
        <v>420</v>
      </c>
    </row>
    <row r="499" spans="1:13" s="85" customFormat="1" ht="12.75">
      <c r="A499" s="16"/>
      <c r="B499" s="304">
        <f>SUM(B497:B498)</f>
        <v>3300</v>
      </c>
      <c r="C499" s="16"/>
      <c r="D499" s="16"/>
      <c r="E499" s="16" t="s">
        <v>62</v>
      </c>
      <c r="F499" s="96"/>
      <c r="G499" s="23"/>
      <c r="H499" s="83">
        <v>0</v>
      </c>
      <c r="I499" s="84">
        <f t="shared" si="38"/>
        <v>7.857142857142857</v>
      </c>
      <c r="M499" s="2">
        <v>420</v>
      </c>
    </row>
    <row r="500" spans="1:13" ht="12.75">
      <c r="A500" s="17"/>
      <c r="B500" s="305"/>
      <c r="H500" s="33">
        <f>H499-B500</f>
        <v>0</v>
      </c>
      <c r="I500" s="44">
        <f t="shared" si="38"/>
        <v>0</v>
      </c>
      <c r="M500" s="2">
        <v>420</v>
      </c>
    </row>
    <row r="501" spans="1:13" ht="12.75">
      <c r="A501" s="17"/>
      <c r="B501" s="305"/>
      <c r="H501" s="33">
        <f>H500-B501</f>
        <v>0</v>
      </c>
      <c r="I501" s="44">
        <f t="shared" si="38"/>
        <v>0</v>
      </c>
      <c r="M501" s="2">
        <v>420</v>
      </c>
    </row>
    <row r="502" spans="1:13" ht="12.75">
      <c r="A502" s="17"/>
      <c r="B502" s="305">
        <v>5000</v>
      </c>
      <c r="C502" s="1" t="s">
        <v>63</v>
      </c>
      <c r="D502" s="17" t="s">
        <v>16</v>
      </c>
      <c r="E502" s="1" t="s">
        <v>47</v>
      </c>
      <c r="F502" s="86" t="s">
        <v>275</v>
      </c>
      <c r="G502" s="32" t="s">
        <v>264</v>
      </c>
      <c r="H502" s="33">
        <f>H501-B502</f>
        <v>-5000</v>
      </c>
      <c r="I502" s="44">
        <f t="shared" si="38"/>
        <v>11.904761904761905</v>
      </c>
      <c r="K502" t="s">
        <v>37</v>
      </c>
      <c r="L502">
        <v>11</v>
      </c>
      <c r="M502" s="2">
        <v>420</v>
      </c>
    </row>
    <row r="503" spans="1:13" s="85" customFormat="1" ht="12.75">
      <c r="A503" s="16"/>
      <c r="B503" s="304">
        <f>SUM(B502)</f>
        <v>5000</v>
      </c>
      <c r="C503" s="16" t="s">
        <v>63</v>
      </c>
      <c r="D503" s="16"/>
      <c r="E503" s="16"/>
      <c r="F503" s="96"/>
      <c r="G503" s="23"/>
      <c r="H503" s="83">
        <v>0</v>
      </c>
      <c r="I503" s="84">
        <f t="shared" si="38"/>
        <v>11.904761904761905</v>
      </c>
      <c r="M503" s="2">
        <v>420</v>
      </c>
    </row>
    <row r="504" spans="1:13" ht="12.75">
      <c r="A504" s="17"/>
      <c r="B504" s="305"/>
      <c r="H504" s="33">
        <f>H503-B504</f>
        <v>0</v>
      </c>
      <c r="I504" s="44">
        <f t="shared" si="38"/>
        <v>0</v>
      </c>
      <c r="M504" s="2">
        <v>420</v>
      </c>
    </row>
    <row r="505" spans="1:13" ht="12.75">
      <c r="A505" s="17"/>
      <c r="B505" s="305"/>
      <c r="H505" s="33">
        <f>H504-B505</f>
        <v>0</v>
      </c>
      <c r="I505" s="44">
        <f t="shared" si="38"/>
        <v>0</v>
      </c>
      <c r="M505" s="2">
        <v>420</v>
      </c>
    </row>
    <row r="506" spans="1:13" ht="12.75">
      <c r="A506" s="17"/>
      <c r="B506" s="305">
        <v>2000</v>
      </c>
      <c r="C506" s="1" t="s">
        <v>66</v>
      </c>
      <c r="D506" s="17" t="s">
        <v>16</v>
      </c>
      <c r="E506" s="1" t="s">
        <v>47</v>
      </c>
      <c r="F506" s="86" t="s">
        <v>271</v>
      </c>
      <c r="G506" s="32" t="s">
        <v>264</v>
      </c>
      <c r="H506" s="33">
        <f>H505-B506</f>
        <v>-2000</v>
      </c>
      <c r="I506" s="44">
        <f t="shared" si="38"/>
        <v>4.761904761904762</v>
      </c>
      <c r="K506" t="s">
        <v>37</v>
      </c>
      <c r="L506">
        <v>11</v>
      </c>
      <c r="M506" s="2">
        <v>420</v>
      </c>
    </row>
    <row r="507" spans="1:13" ht="12.75">
      <c r="A507" s="17"/>
      <c r="B507" s="305">
        <v>2000</v>
      </c>
      <c r="C507" s="6" t="s">
        <v>66</v>
      </c>
      <c r="D507" s="17" t="s">
        <v>16</v>
      </c>
      <c r="E507" s="1" t="s">
        <v>47</v>
      </c>
      <c r="F507" s="86" t="s">
        <v>271</v>
      </c>
      <c r="G507" s="32" t="s">
        <v>269</v>
      </c>
      <c r="H507" s="33">
        <f>H506-B507</f>
        <v>-4000</v>
      </c>
      <c r="I507" s="44">
        <f t="shared" si="38"/>
        <v>4.761904761904762</v>
      </c>
      <c r="K507" t="s">
        <v>37</v>
      </c>
      <c r="L507">
        <v>11</v>
      </c>
      <c r="M507" s="2">
        <v>420</v>
      </c>
    </row>
    <row r="508" spans="1:13" s="85" customFormat="1" ht="12.75">
      <c r="A508" s="16"/>
      <c r="B508" s="304">
        <f>SUM(B506:B507)</f>
        <v>4000</v>
      </c>
      <c r="C508" s="16" t="s">
        <v>66</v>
      </c>
      <c r="D508" s="16"/>
      <c r="E508" s="16"/>
      <c r="F508" s="96"/>
      <c r="G508" s="23"/>
      <c r="H508" s="83">
        <v>0</v>
      </c>
      <c r="I508" s="84">
        <f t="shared" si="38"/>
        <v>9.523809523809524</v>
      </c>
      <c r="M508" s="2">
        <v>420</v>
      </c>
    </row>
    <row r="509" spans="1:13" ht="12.75">
      <c r="A509" s="17"/>
      <c r="B509" s="305"/>
      <c r="H509" s="33">
        <f>H508-B509</f>
        <v>0</v>
      </c>
      <c r="I509" s="44">
        <f t="shared" si="38"/>
        <v>0</v>
      </c>
      <c r="M509" s="2">
        <v>420</v>
      </c>
    </row>
    <row r="510" spans="1:13" ht="12.75">
      <c r="A510" s="17"/>
      <c r="B510" s="305"/>
      <c r="H510" s="33">
        <f>H509-B510</f>
        <v>0</v>
      </c>
      <c r="I510" s="44">
        <f t="shared" si="38"/>
        <v>0</v>
      </c>
      <c r="M510" s="2">
        <v>420</v>
      </c>
    </row>
    <row r="511" spans="1:13" ht="12.75">
      <c r="A511" s="17"/>
      <c r="B511" s="305">
        <v>1500</v>
      </c>
      <c r="C511" s="1" t="s">
        <v>67</v>
      </c>
      <c r="D511" s="17" t="s">
        <v>16</v>
      </c>
      <c r="E511" s="1" t="s">
        <v>68</v>
      </c>
      <c r="F511" s="86" t="s">
        <v>271</v>
      </c>
      <c r="G511" s="32" t="s">
        <v>264</v>
      </c>
      <c r="H511" s="33">
        <f>H510-B511</f>
        <v>-1500</v>
      </c>
      <c r="I511" s="44">
        <f t="shared" si="38"/>
        <v>3.5714285714285716</v>
      </c>
      <c r="K511" t="s">
        <v>37</v>
      </c>
      <c r="L511">
        <v>11</v>
      </c>
      <c r="M511" s="2">
        <v>420</v>
      </c>
    </row>
    <row r="512" spans="1:13" s="85" customFormat="1" ht="12.75">
      <c r="A512" s="16"/>
      <c r="B512" s="304">
        <f>SUM(B511)</f>
        <v>1500</v>
      </c>
      <c r="C512" s="16"/>
      <c r="D512" s="16"/>
      <c r="E512" s="16" t="s">
        <v>201</v>
      </c>
      <c r="F512" s="96"/>
      <c r="G512" s="23"/>
      <c r="H512" s="83">
        <v>0</v>
      </c>
      <c r="I512" s="84">
        <f t="shared" si="38"/>
        <v>3.5714285714285716</v>
      </c>
      <c r="M512" s="2">
        <v>420</v>
      </c>
    </row>
    <row r="513" spans="1:13" ht="12.75">
      <c r="A513" s="17"/>
      <c r="B513" s="305"/>
      <c r="H513" s="33">
        <f>H512-B513</f>
        <v>0</v>
      </c>
      <c r="I513" s="44">
        <f t="shared" si="38"/>
        <v>0</v>
      </c>
      <c r="M513" s="2">
        <v>420</v>
      </c>
    </row>
    <row r="514" spans="1:13" ht="12.75">
      <c r="A514" s="17"/>
      <c r="B514" s="305"/>
      <c r="H514" s="33">
        <f>H513-B514</f>
        <v>0</v>
      </c>
      <c r="I514" s="44">
        <f t="shared" si="38"/>
        <v>0</v>
      </c>
      <c r="M514" s="2">
        <v>420</v>
      </c>
    </row>
    <row r="515" spans="1:13" ht="12.75">
      <c r="A515" s="17"/>
      <c r="B515" s="305"/>
      <c r="H515" s="33">
        <f>H514-B515</f>
        <v>0</v>
      </c>
      <c r="I515" s="44">
        <f t="shared" si="38"/>
        <v>0</v>
      </c>
      <c r="M515" s="2">
        <v>420</v>
      </c>
    </row>
    <row r="516" spans="1:13" ht="12.75">
      <c r="A516" s="17"/>
      <c r="B516" s="305"/>
      <c r="H516" s="33">
        <f>H515-B516</f>
        <v>0</v>
      </c>
      <c r="I516" s="44">
        <f t="shared" si="38"/>
        <v>0</v>
      </c>
      <c r="M516" s="2">
        <v>420</v>
      </c>
    </row>
    <row r="517" spans="1:13" s="85" customFormat="1" ht="12.75">
      <c r="A517" s="16"/>
      <c r="B517" s="304">
        <f>+B534+B540+B546+B553+B559+B563+B521</f>
        <v>36500</v>
      </c>
      <c r="C517" s="79" t="s">
        <v>276</v>
      </c>
      <c r="D517" s="80" t="s">
        <v>277</v>
      </c>
      <c r="E517" s="79" t="s">
        <v>89</v>
      </c>
      <c r="F517" s="81" t="s">
        <v>204</v>
      </c>
      <c r="G517" s="82" t="s">
        <v>173</v>
      </c>
      <c r="H517" s="83"/>
      <c r="I517" s="84">
        <f t="shared" si="38"/>
        <v>86.9047619047619</v>
      </c>
      <c r="J517" s="84"/>
      <c r="K517" s="84"/>
      <c r="M517" s="2">
        <v>420</v>
      </c>
    </row>
    <row r="518" spans="1:13" ht="12.75">
      <c r="A518" s="17"/>
      <c r="B518" s="305"/>
      <c r="H518" s="33">
        <v>0</v>
      </c>
      <c r="I518" s="44">
        <f t="shared" si="38"/>
        <v>0</v>
      </c>
      <c r="M518" s="2">
        <v>420</v>
      </c>
    </row>
    <row r="519" spans="1:13" ht="12.75">
      <c r="A519" s="17"/>
      <c r="B519" s="305">
        <v>2500</v>
      </c>
      <c r="C519" s="1" t="s">
        <v>35</v>
      </c>
      <c r="D519" s="1" t="s">
        <v>36</v>
      </c>
      <c r="E519" s="1" t="s">
        <v>94</v>
      </c>
      <c r="F519" s="86" t="s">
        <v>278</v>
      </c>
      <c r="G519" s="32" t="s">
        <v>264</v>
      </c>
      <c r="H519" s="33">
        <f>H518-B519</f>
        <v>-2500</v>
      </c>
      <c r="I519" s="44">
        <f t="shared" si="38"/>
        <v>5.9523809523809526</v>
      </c>
      <c r="K519" t="s">
        <v>0</v>
      </c>
      <c r="L519">
        <v>12</v>
      </c>
      <c r="M519" s="2">
        <v>420</v>
      </c>
    </row>
    <row r="520" spans="1:13" ht="12.75">
      <c r="A520" s="17"/>
      <c r="B520" s="305">
        <v>2500</v>
      </c>
      <c r="C520" s="1" t="s">
        <v>35</v>
      </c>
      <c r="D520" s="1" t="s">
        <v>36</v>
      </c>
      <c r="E520" s="1" t="s">
        <v>94</v>
      </c>
      <c r="F520" s="86" t="s">
        <v>279</v>
      </c>
      <c r="G520" s="32" t="s">
        <v>280</v>
      </c>
      <c r="H520" s="33">
        <f>H519-B520</f>
        <v>-5000</v>
      </c>
      <c r="I520" s="44">
        <f t="shared" si="38"/>
        <v>5.9523809523809526</v>
      </c>
      <c r="K520" t="s">
        <v>0</v>
      </c>
      <c r="L520">
        <v>12</v>
      </c>
      <c r="M520" s="2">
        <v>420</v>
      </c>
    </row>
    <row r="521" spans="1:13" s="85" customFormat="1" ht="12.75">
      <c r="A521" s="16"/>
      <c r="B521" s="304">
        <f>SUM(B519:B520)</f>
        <v>5000</v>
      </c>
      <c r="C521" s="16" t="s">
        <v>35</v>
      </c>
      <c r="D521" s="16"/>
      <c r="E521" s="16"/>
      <c r="F521" s="96"/>
      <c r="G521" s="23"/>
      <c r="H521" s="83">
        <v>0</v>
      </c>
      <c r="I521" s="84">
        <f t="shared" si="38"/>
        <v>11.904761904761905</v>
      </c>
      <c r="M521" s="2">
        <v>420</v>
      </c>
    </row>
    <row r="522" spans="1:13" ht="12.75">
      <c r="A522" s="17"/>
      <c r="B522" s="305"/>
      <c r="C522" s="6"/>
      <c r="F522" s="132"/>
      <c r="H522" s="33">
        <f aca="true" t="shared" si="40" ref="H522:H533">H521-B522</f>
        <v>0</v>
      </c>
      <c r="I522" s="44">
        <f t="shared" si="38"/>
        <v>0</v>
      </c>
      <c r="M522" s="2">
        <v>420</v>
      </c>
    </row>
    <row r="523" spans="1:13" ht="12.75">
      <c r="A523" s="17"/>
      <c r="B523" s="305"/>
      <c r="C523" s="6"/>
      <c r="F523" s="131"/>
      <c r="H523" s="33">
        <f t="shared" si="40"/>
        <v>0</v>
      </c>
      <c r="I523" s="44">
        <f t="shared" si="38"/>
        <v>0</v>
      </c>
      <c r="M523" s="2">
        <v>420</v>
      </c>
    </row>
    <row r="524" spans="1:13" ht="12.75">
      <c r="A524" s="17"/>
      <c r="B524" s="305">
        <v>2500</v>
      </c>
      <c r="C524" s="1" t="s">
        <v>206</v>
      </c>
      <c r="D524" s="17" t="s">
        <v>16</v>
      </c>
      <c r="E524" s="1" t="s">
        <v>100</v>
      </c>
      <c r="F524" s="86" t="s">
        <v>281</v>
      </c>
      <c r="G524" s="32" t="s">
        <v>264</v>
      </c>
      <c r="H524" s="33">
        <f t="shared" si="40"/>
        <v>-2500</v>
      </c>
      <c r="I524" s="44">
        <f t="shared" si="38"/>
        <v>5.9523809523809526</v>
      </c>
      <c r="K524" t="s">
        <v>94</v>
      </c>
      <c r="L524">
        <v>12</v>
      </c>
      <c r="M524" s="2">
        <v>420</v>
      </c>
    </row>
    <row r="525" spans="1:13" ht="12.75">
      <c r="A525" s="17"/>
      <c r="B525" s="305">
        <v>500</v>
      </c>
      <c r="C525" s="1" t="s">
        <v>282</v>
      </c>
      <c r="D525" s="17" t="s">
        <v>16</v>
      </c>
      <c r="E525" s="1" t="s">
        <v>100</v>
      </c>
      <c r="F525" s="86" t="s">
        <v>283</v>
      </c>
      <c r="G525" s="32" t="s">
        <v>264</v>
      </c>
      <c r="H525" s="33">
        <f t="shared" si="40"/>
        <v>-3000</v>
      </c>
      <c r="I525" s="44">
        <f t="shared" si="38"/>
        <v>1.1904761904761905</v>
      </c>
      <c r="K525" t="s">
        <v>94</v>
      </c>
      <c r="L525">
        <v>12</v>
      </c>
      <c r="M525" s="2">
        <v>420</v>
      </c>
    </row>
    <row r="526" spans="1:13" ht="12.75">
      <c r="A526" s="17"/>
      <c r="B526" s="305">
        <v>500</v>
      </c>
      <c r="C526" s="1" t="s">
        <v>284</v>
      </c>
      <c r="D526" s="17" t="s">
        <v>16</v>
      </c>
      <c r="E526" s="1" t="s">
        <v>100</v>
      </c>
      <c r="F526" s="86" t="s">
        <v>283</v>
      </c>
      <c r="G526" s="32" t="s">
        <v>264</v>
      </c>
      <c r="H526" s="33">
        <f t="shared" si="40"/>
        <v>-3500</v>
      </c>
      <c r="I526" s="44">
        <f t="shared" si="38"/>
        <v>1.1904761904761905</v>
      </c>
      <c r="K526" t="s">
        <v>94</v>
      </c>
      <c r="L526">
        <v>12</v>
      </c>
      <c r="M526" s="2">
        <v>420</v>
      </c>
    </row>
    <row r="527" spans="1:13" ht="12.75">
      <c r="A527" s="17"/>
      <c r="B527" s="305">
        <v>500</v>
      </c>
      <c r="C527" s="1" t="s">
        <v>285</v>
      </c>
      <c r="D527" s="17" t="s">
        <v>16</v>
      </c>
      <c r="E527" s="1" t="s">
        <v>100</v>
      </c>
      <c r="F527" s="86" t="s">
        <v>283</v>
      </c>
      <c r="G527" s="32" t="s">
        <v>269</v>
      </c>
      <c r="H527" s="33">
        <f t="shared" si="40"/>
        <v>-4000</v>
      </c>
      <c r="I527" s="44">
        <f t="shared" si="38"/>
        <v>1.1904761904761905</v>
      </c>
      <c r="K527" t="s">
        <v>94</v>
      </c>
      <c r="L527">
        <v>12</v>
      </c>
      <c r="M527" s="2">
        <v>420</v>
      </c>
    </row>
    <row r="528" spans="1:13" ht="12.75">
      <c r="A528" s="17"/>
      <c r="B528" s="305">
        <v>500</v>
      </c>
      <c r="C528" s="1" t="s">
        <v>286</v>
      </c>
      <c r="D528" s="17" t="s">
        <v>16</v>
      </c>
      <c r="E528" s="1" t="s">
        <v>100</v>
      </c>
      <c r="F528" s="86" t="s">
        <v>283</v>
      </c>
      <c r="G528" s="32" t="s">
        <v>269</v>
      </c>
      <c r="H528" s="33">
        <f t="shared" si="40"/>
        <v>-4500</v>
      </c>
      <c r="I528" s="44">
        <f t="shared" si="38"/>
        <v>1.1904761904761905</v>
      </c>
      <c r="K528" t="s">
        <v>94</v>
      </c>
      <c r="L528">
        <v>12</v>
      </c>
      <c r="M528" s="2">
        <v>420</v>
      </c>
    </row>
    <row r="529" spans="1:13" ht="12.75">
      <c r="A529" s="17"/>
      <c r="B529" s="305">
        <v>1000</v>
      </c>
      <c r="C529" s="1" t="s">
        <v>287</v>
      </c>
      <c r="D529" s="17" t="s">
        <v>16</v>
      </c>
      <c r="E529" s="1" t="s">
        <v>100</v>
      </c>
      <c r="F529" s="86" t="s">
        <v>283</v>
      </c>
      <c r="G529" s="32" t="s">
        <v>288</v>
      </c>
      <c r="H529" s="33">
        <f t="shared" si="40"/>
        <v>-5500</v>
      </c>
      <c r="I529" s="44">
        <f t="shared" si="38"/>
        <v>2.380952380952381</v>
      </c>
      <c r="K529" t="s">
        <v>94</v>
      </c>
      <c r="L529">
        <v>12</v>
      </c>
      <c r="M529" s="2">
        <v>420</v>
      </c>
    </row>
    <row r="530" spans="1:13" ht="12.75">
      <c r="A530" s="17"/>
      <c r="B530" s="305">
        <v>1000</v>
      </c>
      <c r="C530" s="6" t="s">
        <v>289</v>
      </c>
      <c r="D530" s="17" t="s">
        <v>16</v>
      </c>
      <c r="E530" s="1" t="s">
        <v>100</v>
      </c>
      <c r="F530" s="86" t="s">
        <v>283</v>
      </c>
      <c r="G530" s="32" t="s">
        <v>288</v>
      </c>
      <c r="H530" s="33">
        <f t="shared" si="40"/>
        <v>-6500</v>
      </c>
      <c r="I530" s="44">
        <f t="shared" si="38"/>
        <v>2.380952380952381</v>
      </c>
      <c r="K530" t="s">
        <v>94</v>
      </c>
      <c r="L530">
        <v>12</v>
      </c>
      <c r="M530" s="2">
        <v>420</v>
      </c>
    </row>
    <row r="531" spans="1:13" ht="12.75">
      <c r="A531" s="17"/>
      <c r="B531" s="305">
        <v>1000</v>
      </c>
      <c r="C531" s="1" t="s">
        <v>290</v>
      </c>
      <c r="D531" s="17" t="s">
        <v>16</v>
      </c>
      <c r="E531" s="1" t="s">
        <v>100</v>
      </c>
      <c r="F531" s="86" t="s">
        <v>283</v>
      </c>
      <c r="G531" s="32" t="s">
        <v>288</v>
      </c>
      <c r="H531" s="33">
        <f t="shared" si="40"/>
        <v>-7500</v>
      </c>
      <c r="I531" s="44">
        <f t="shared" si="38"/>
        <v>2.380952380952381</v>
      </c>
      <c r="K531" t="s">
        <v>94</v>
      </c>
      <c r="L531">
        <v>12</v>
      </c>
      <c r="M531" s="2">
        <v>420</v>
      </c>
    </row>
    <row r="532" spans="1:13" ht="12.75">
      <c r="A532" s="17"/>
      <c r="B532" s="305">
        <v>1000</v>
      </c>
      <c r="C532" s="1" t="s">
        <v>291</v>
      </c>
      <c r="D532" s="17" t="s">
        <v>16</v>
      </c>
      <c r="E532" s="1" t="s">
        <v>100</v>
      </c>
      <c r="F532" s="86" t="s">
        <v>283</v>
      </c>
      <c r="G532" s="32" t="s">
        <v>288</v>
      </c>
      <c r="H532" s="33">
        <f t="shared" si="40"/>
        <v>-8500</v>
      </c>
      <c r="I532" s="44">
        <f t="shared" si="38"/>
        <v>2.380952380952381</v>
      </c>
      <c r="K532" t="s">
        <v>94</v>
      </c>
      <c r="L532">
        <v>12</v>
      </c>
      <c r="M532" s="2">
        <v>420</v>
      </c>
    </row>
    <row r="533" spans="1:13" ht="12.75">
      <c r="A533" s="17"/>
      <c r="B533" s="305">
        <v>2500</v>
      </c>
      <c r="C533" s="1" t="s">
        <v>208</v>
      </c>
      <c r="D533" s="17" t="s">
        <v>16</v>
      </c>
      <c r="E533" s="1" t="s">
        <v>100</v>
      </c>
      <c r="F533" s="86" t="s">
        <v>292</v>
      </c>
      <c r="G533" s="32" t="s">
        <v>280</v>
      </c>
      <c r="H533" s="33">
        <f t="shared" si="40"/>
        <v>-11000</v>
      </c>
      <c r="I533" s="44">
        <f t="shared" si="38"/>
        <v>5.9523809523809526</v>
      </c>
      <c r="K533" t="s">
        <v>94</v>
      </c>
      <c r="L533">
        <v>12</v>
      </c>
      <c r="M533" s="2">
        <v>420</v>
      </c>
    </row>
    <row r="534" spans="1:13" s="85" customFormat="1" ht="12.75">
      <c r="A534" s="16"/>
      <c r="B534" s="304">
        <f>SUM(B524:B533)</f>
        <v>11000</v>
      </c>
      <c r="C534" s="83" t="s">
        <v>106</v>
      </c>
      <c r="D534" s="16"/>
      <c r="E534" s="16"/>
      <c r="F534" s="96"/>
      <c r="G534" s="23"/>
      <c r="H534" s="83">
        <v>0</v>
      </c>
      <c r="I534" s="84">
        <f t="shared" si="38"/>
        <v>26.19047619047619</v>
      </c>
      <c r="M534" s="2">
        <v>420</v>
      </c>
    </row>
    <row r="535" spans="1:13" ht="12.75">
      <c r="A535" s="17"/>
      <c r="B535" s="305"/>
      <c r="C535" s="6"/>
      <c r="H535" s="33">
        <f>H534-B535</f>
        <v>0</v>
      </c>
      <c r="I535" s="44">
        <f t="shared" si="38"/>
        <v>0</v>
      </c>
      <c r="M535" s="2">
        <v>420</v>
      </c>
    </row>
    <row r="536" spans="1:13" ht="12.75">
      <c r="A536" s="17"/>
      <c r="B536" s="305"/>
      <c r="C536" s="6"/>
      <c r="H536" s="33">
        <f>H535-B536</f>
        <v>0</v>
      </c>
      <c r="I536" s="44">
        <f t="shared" si="38"/>
        <v>0</v>
      </c>
      <c r="M536" s="2">
        <v>420</v>
      </c>
    </row>
    <row r="537" spans="1:13" ht="12.75">
      <c r="A537" s="17"/>
      <c r="B537" s="305">
        <v>1000</v>
      </c>
      <c r="C537" s="1" t="s">
        <v>61</v>
      </c>
      <c r="D537" s="17" t="s">
        <v>16</v>
      </c>
      <c r="E537" s="1" t="s">
        <v>62</v>
      </c>
      <c r="F537" s="86" t="s">
        <v>283</v>
      </c>
      <c r="G537" s="32" t="s">
        <v>264</v>
      </c>
      <c r="H537" s="33">
        <f>H536-B537</f>
        <v>-1000</v>
      </c>
      <c r="I537" s="44">
        <f aca="true" t="shared" si="41" ref="I537:I600">+B537/M537</f>
        <v>2.380952380952381</v>
      </c>
      <c r="K537" t="s">
        <v>94</v>
      </c>
      <c r="L537">
        <v>12</v>
      </c>
      <c r="M537" s="2">
        <v>420</v>
      </c>
    </row>
    <row r="538" spans="1:13" ht="12.75">
      <c r="A538" s="17"/>
      <c r="B538" s="305">
        <v>1000</v>
      </c>
      <c r="C538" s="1" t="s">
        <v>61</v>
      </c>
      <c r="D538" s="17" t="s">
        <v>16</v>
      </c>
      <c r="E538" s="1" t="s">
        <v>62</v>
      </c>
      <c r="F538" s="86" t="s">
        <v>283</v>
      </c>
      <c r="G538" s="32" t="s">
        <v>269</v>
      </c>
      <c r="H538" s="33">
        <f>H537-B538</f>
        <v>-2000</v>
      </c>
      <c r="I538" s="44">
        <f t="shared" si="41"/>
        <v>2.380952380952381</v>
      </c>
      <c r="K538" t="s">
        <v>94</v>
      </c>
      <c r="L538">
        <v>12</v>
      </c>
      <c r="M538" s="2">
        <v>420</v>
      </c>
    </row>
    <row r="539" spans="1:13" ht="12.75">
      <c r="A539" s="17"/>
      <c r="B539" s="305">
        <v>1000</v>
      </c>
      <c r="C539" s="1" t="s">
        <v>61</v>
      </c>
      <c r="D539" s="17" t="s">
        <v>16</v>
      </c>
      <c r="E539" s="1" t="s">
        <v>62</v>
      </c>
      <c r="F539" s="86" t="s">
        <v>283</v>
      </c>
      <c r="G539" s="32" t="s">
        <v>288</v>
      </c>
      <c r="H539" s="33">
        <f>H538-B539</f>
        <v>-3000</v>
      </c>
      <c r="I539" s="44">
        <f t="shared" si="41"/>
        <v>2.380952380952381</v>
      </c>
      <c r="K539" t="s">
        <v>94</v>
      </c>
      <c r="L539">
        <v>12</v>
      </c>
      <c r="M539" s="2">
        <v>420</v>
      </c>
    </row>
    <row r="540" spans="1:13" s="85" customFormat="1" ht="12.75">
      <c r="A540" s="16"/>
      <c r="B540" s="304">
        <f>SUM(B537:B539)</f>
        <v>3000</v>
      </c>
      <c r="C540" s="83"/>
      <c r="D540" s="16"/>
      <c r="E540" s="16" t="s">
        <v>62</v>
      </c>
      <c r="F540" s="96"/>
      <c r="G540" s="23"/>
      <c r="H540" s="83">
        <v>0</v>
      </c>
      <c r="I540" s="84">
        <f t="shared" si="41"/>
        <v>7.142857142857143</v>
      </c>
      <c r="M540" s="2">
        <v>420</v>
      </c>
    </row>
    <row r="541" spans="1:13" ht="12.75">
      <c r="A541" s="17"/>
      <c r="B541" s="305"/>
      <c r="C541" s="6"/>
      <c r="H541" s="33">
        <f>H540-B541</f>
        <v>0</v>
      </c>
      <c r="I541" s="44">
        <f t="shared" si="41"/>
        <v>0</v>
      </c>
      <c r="M541" s="2">
        <v>420</v>
      </c>
    </row>
    <row r="542" spans="1:13" ht="12.75">
      <c r="A542" s="17"/>
      <c r="B542" s="305"/>
      <c r="C542" s="6"/>
      <c r="H542" s="33">
        <f>H541-B542</f>
        <v>0</v>
      </c>
      <c r="I542" s="44">
        <f t="shared" si="41"/>
        <v>0</v>
      </c>
      <c r="M542" s="2">
        <v>420</v>
      </c>
    </row>
    <row r="543" spans="1:13" ht="12.75">
      <c r="A543" s="17"/>
      <c r="B543" s="305">
        <v>3000</v>
      </c>
      <c r="C543" s="1" t="s">
        <v>63</v>
      </c>
      <c r="D543" s="17" t="s">
        <v>16</v>
      </c>
      <c r="E543" s="1" t="s">
        <v>100</v>
      </c>
      <c r="F543" s="86" t="s">
        <v>293</v>
      </c>
      <c r="G543" s="32" t="s">
        <v>264</v>
      </c>
      <c r="H543" s="33">
        <f>H542-B543</f>
        <v>-3000</v>
      </c>
      <c r="I543" s="44">
        <f t="shared" si="41"/>
        <v>7.142857142857143</v>
      </c>
      <c r="K543" t="s">
        <v>94</v>
      </c>
      <c r="L543">
        <v>12</v>
      </c>
      <c r="M543" s="2">
        <v>420</v>
      </c>
    </row>
    <row r="544" spans="1:13" ht="12.75">
      <c r="A544" s="17"/>
      <c r="B544" s="305">
        <v>3000</v>
      </c>
      <c r="C544" s="1" t="s">
        <v>63</v>
      </c>
      <c r="D544" s="17" t="s">
        <v>16</v>
      </c>
      <c r="E544" s="1" t="s">
        <v>100</v>
      </c>
      <c r="F544" s="86" t="s">
        <v>293</v>
      </c>
      <c r="G544" s="32" t="s">
        <v>269</v>
      </c>
      <c r="H544" s="33">
        <f>H543-B544</f>
        <v>-6000</v>
      </c>
      <c r="I544" s="44">
        <f t="shared" si="41"/>
        <v>7.142857142857143</v>
      </c>
      <c r="K544" t="s">
        <v>94</v>
      </c>
      <c r="L544">
        <v>12</v>
      </c>
      <c r="M544" s="2">
        <v>420</v>
      </c>
    </row>
    <row r="545" spans="1:13" ht="12.75">
      <c r="A545" s="17"/>
      <c r="B545" s="305">
        <v>3000</v>
      </c>
      <c r="C545" s="1" t="s">
        <v>63</v>
      </c>
      <c r="D545" s="17" t="s">
        <v>16</v>
      </c>
      <c r="E545" s="1" t="s">
        <v>100</v>
      </c>
      <c r="F545" s="86" t="s">
        <v>293</v>
      </c>
      <c r="G545" s="32" t="s">
        <v>288</v>
      </c>
      <c r="H545" s="33">
        <f>H544-B545</f>
        <v>-9000</v>
      </c>
      <c r="I545" s="44">
        <f t="shared" si="41"/>
        <v>7.142857142857143</v>
      </c>
      <c r="K545" t="s">
        <v>94</v>
      </c>
      <c r="L545">
        <v>12</v>
      </c>
      <c r="M545" s="2">
        <v>420</v>
      </c>
    </row>
    <row r="546" spans="1:13" s="85" customFormat="1" ht="12.75">
      <c r="A546" s="16"/>
      <c r="B546" s="304">
        <f>SUM(B543:B545)</f>
        <v>9000</v>
      </c>
      <c r="C546" s="83" t="s">
        <v>63</v>
      </c>
      <c r="D546" s="16"/>
      <c r="E546" s="16"/>
      <c r="F546" s="96"/>
      <c r="G546" s="23"/>
      <c r="H546" s="83">
        <v>0</v>
      </c>
      <c r="I546" s="84">
        <f t="shared" si="41"/>
        <v>21.428571428571427</v>
      </c>
      <c r="M546" s="2">
        <v>420</v>
      </c>
    </row>
    <row r="547" spans="1:13" ht="12.75">
      <c r="A547" s="17"/>
      <c r="B547" s="305"/>
      <c r="C547" s="6"/>
      <c r="H547" s="33">
        <f aca="true" t="shared" si="42" ref="H547:H552">H546-B547</f>
        <v>0</v>
      </c>
      <c r="I547" s="44">
        <f t="shared" si="41"/>
        <v>0</v>
      </c>
      <c r="M547" s="2">
        <v>420</v>
      </c>
    </row>
    <row r="548" spans="1:13" ht="12.75">
      <c r="A548" s="17"/>
      <c r="B548" s="305"/>
      <c r="C548" s="6"/>
      <c r="H548" s="33">
        <f t="shared" si="42"/>
        <v>0</v>
      </c>
      <c r="I548" s="44">
        <f t="shared" si="41"/>
        <v>0</v>
      </c>
      <c r="M548" s="2">
        <v>420</v>
      </c>
    </row>
    <row r="549" spans="1:13" ht="12.75">
      <c r="A549" s="17"/>
      <c r="B549" s="305">
        <v>1000</v>
      </c>
      <c r="C549" s="1" t="s">
        <v>66</v>
      </c>
      <c r="D549" s="17" t="s">
        <v>16</v>
      </c>
      <c r="E549" s="1" t="s">
        <v>100</v>
      </c>
      <c r="F549" s="86" t="s">
        <v>283</v>
      </c>
      <c r="G549" s="32" t="s">
        <v>264</v>
      </c>
      <c r="H549" s="33">
        <f t="shared" si="42"/>
        <v>-1000</v>
      </c>
      <c r="I549" s="44">
        <f t="shared" si="41"/>
        <v>2.380952380952381</v>
      </c>
      <c r="K549" t="s">
        <v>94</v>
      </c>
      <c r="L549">
        <v>12</v>
      </c>
      <c r="M549" s="2">
        <v>420</v>
      </c>
    </row>
    <row r="550" spans="1:13" ht="12.75">
      <c r="A550" s="17"/>
      <c r="B550" s="305">
        <v>1000</v>
      </c>
      <c r="C550" s="1" t="s">
        <v>66</v>
      </c>
      <c r="D550" s="17" t="s">
        <v>16</v>
      </c>
      <c r="E550" s="1" t="s">
        <v>100</v>
      </c>
      <c r="F550" s="86" t="s">
        <v>283</v>
      </c>
      <c r="G550" s="32" t="s">
        <v>269</v>
      </c>
      <c r="H550" s="33">
        <f t="shared" si="42"/>
        <v>-2000</v>
      </c>
      <c r="I550" s="44">
        <f t="shared" si="41"/>
        <v>2.380952380952381</v>
      </c>
      <c r="K550" t="s">
        <v>94</v>
      </c>
      <c r="L550">
        <v>12</v>
      </c>
      <c r="M550" s="2">
        <v>420</v>
      </c>
    </row>
    <row r="551" spans="1:13" ht="12.75">
      <c r="A551" s="17"/>
      <c r="B551" s="305">
        <v>1000</v>
      </c>
      <c r="C551" s="1" t="s">
        <v>66</v>
      </c>
      <c r="D551" s="17" t="s">
        <v>16</v>
      </c>
      <c r="E551" s="1" t="s">
        <v>100</v>
      </c>
      <c r="F551" s="86" t="s">
        <v>283</v>
      </c>
      <c r="G551" s="32" t="s">
        <v>288</v>
      </c>
      <c r="H551" s="33">
        <f t="shared" si="42"/>
        <v>-3000</v>
      </c>
      <c r="I551" s="44">
        <f t="shared" si="41"/>
        <v>2.380952380952381</v>
      </c>
      <c r="K551" t="s">
        <v>94</v>
      </c>
      <c r="L551">
        <v>12</v>
      </c>
      <c r="M551" s="2">
        <v>420</v>
      </c>
    </row>
    <row r="552" spans="1:13" ht="12.75">
      <c r="A552" s="17"/>
      <c r="B552" s="305">
        <v>1000</v>
      </c>
      <c r="C552" s="1" t="s">
        <v>66</v>
      </c>
      <c r="D552" s="17" t="s">
        <v>16</v>
      </c>
      <c r="E552" s="1" t="s">
        <v>100</v>
      </c>
      <c r="F552" s="86" t="s">
        <v>283</v>
      </c>
      <c r="G552" s="32" t="s">
        <v>280</v>
      </c>
      <c r="H552" s="33">
        <f t="shared" si="42"/>
        <v>-4000</v>
      </c>
      <c r="I552" s="44">
        <f t="shared" si="41"/>
        <v>2.380952380952381</v>
      </c>
      <c r="K552" t="s">
        <v>94</v>
      </c>
      <c r="L552">
        <v>12</v>
      </c>
      <c r="M552" s="2">
        <v>420</v>
      </c>
    </row>
    <row r="553" spans="1:13" s="85" customFormat="1" ht="12.75">
      <c r="A553" s="16"/>
      <c r="B553" s="304">
        <f>SUM(B549:B552)</f>
        <v>4000</v>
      </c>
      <c r="C553" s="83" t="s">
        <v>66</v>
      </c>
      <c r="D553" s="16"/>
      <c r="E553" s="16"/>
      <c r="F553" s="96"/>
      <c r="G553" s="23"/>
      <c r="H553" s="83">
        <v>0</v>
      </c>
      <c r="I553" s="84">
        <f t="shared" si="41"/>
        <v>9.523809523809524</v>
      </c>
      <c r="M553" s="2">
        <v>420</v>
      </c>
    </row>
    <row r="554" spans="1:13" ht="12.75">
      <c r="A554" s="17"/>
      <c r="B554" s="305"/>
      <c r="C554" s="6"/>
      <c r="H554" s="33">
        <f>H553-B554</f>
        <v>0</v>
      </c>
      <c r="I554" s="44">
        <f t="shared" si="41"/>
        <v>0</v>
      </c>
      <c r="M554" s="2">
        <v>420</v>
      </c>
    </row>
    <row r="555" spans="1:13" ht="12.75">
      <c r="A555" s="17"/>
      <c r="B555" s="305"/>
      <c r="C555" s="6"/>
      <c r="H555" s="33">
        <f>H554-B555</f>
        <v>0</v>
      </c>
      <c r="I555" s="44">
        <f t="shared" si="41"/>
        <v>0</v>
      </c>
      <c r="M555" s="2">
        <v>420</v>
      </c>
    </row>
    <row r="556" spans="1:13" ht="12.75">
      <c r="A556" s="17"/>
      <c r="B556" s="305">
        <v>1000</v>
      </c>
      <c r="C556" s="1" t="s">
        <v>86</v>
      </c>
      <c r="D556" s="17" t="s">
        <v>16</v>
      </c>
      <c r="E556" s="1" t="s">
        <v>68</v>
      </c>
      <c r="F556" s="86" t="s">
        <v>283</v>
      </c>
      <c r="G556" s="32" t="s">
        <v>264</v>
      </c>
      <c r="H556" s="33">
        <f>H555-B556</f>
        <v>-1000</v>
      </c>
      <c r="I556" s="44">
        <f t="shared" si="41"/>
        <v>2.380952380952381</v>
      </c>
      <c r="K556" t="s">
        <v>94</v>
      </c>
      <c r="L556">
        <v>12</v>
      </c>
      <c r="M556" s="2">
        <v>420</v>
      </c>
    </row>
    <row r="557" spans="1:13" ht="12.75">
      <c r="A557" s="17"/>
      <c r="B557" s="305">
        <v>1000</v>
      </c>
      <c r="C557" s="1" t="s">
        <v>86</v>
      </c>
      <c r="D557" s="17" t="s">
        <v>16</v>
      </c>
      <c r="E557" s="1" t="s">
        <v>68</v>
      </c>
      <c r="F557" s="86" t="s">
        <v>283</v>
      </c>
      <c r="G557" s="32" t="s">
        <v>269</v>
      </c>
      <c r="H557" s="33">
        <f>H556-B557</f>
        <v>-2000</v>
      </c>
      <c r="I557" s="44">
        <f t="shared" si="41"/>
        <v>2.380952380952381</v>
      </c>
      <c r="K557" t="s">
        <v>94</v>
      </c>
      <c r="L557">
        <v>12</v>
      </c>
      <c r="M557" s="2">
        <v>420</v>
      </c>
    </row>
    <row r="558" spans="1:13" ht="12.75">
      <c r="A558" s="17"/>
      <c r="B558" s="305">
        <v>1000</v>
      </c>
      <c r="C558" s="1" t="s">
        <v>86</v>
      </c>
      <c r="D558" s="17" t="s">
        <v>16</v>
      </c>
      <c r="E558" s="1" t="s">
        <v>68</v>
      </c>
      <c r="F558" s="86" t="s">
        <v>283</v>
      </c>
      <c r="G558" s="32" t="s">
        <v>280</v>
      </c>
      <c r="H558" s="33">
        <f>H557-B558</f>
        <v>-3000</v>
      </c>
      <c r="I558" s="44">
        <f t="shared" si="41"/>
        <v>2.380952380952381</v>
      </c>
      <c r="K558" t="s">
        <v>94</v>
      </c>
      <c r="L558">
        <v>12</v>
      </c>
      <c r="M558" s="2">
        <v>420</v>
      </c>
    </row>
    <row r="559" spans="1:13" s="85" customFormat="1" ht="12.75">
      <c r="A559" s="16"/>
      <c r="B559" s="304">
        <f>SUM(B556:B558)</f>
        <v>3000</v>
      </c>
      <c r="C559" s="16"/>
      <c r="D559" s="16"/>
      <c r="E559" s="16" t="s">
        <v>68</v>
      </c>
      <c r="F559" s="96"/>
      <c r="G559" s="23"/>
      <c r="H559" s="83">
        <v>0</v>
      </c>
      <c r="I559" s="84">
        <f t="shared" si="41"/>
        <v>7.142857142857143</v>
      </c>
      <c r="M559" s="2">
        <v>420</v>
      </c>
    </row>
    <row r="560" spans="1:13" ht="12.75">
      <c r="A560" s="17"/>
      <c r="B560" s="305"/>
      <c r="C560" s="3"/>
      <c r="D560" s="9"/>
      <c r="H560" s="33">
        <f>H559-B560</f>
        <v>0</v>
      </c>
      <c r="I560" s="44">
        <f t="shared" si="41"/>
        <v>0</v>
      </c>
      <c r="M560" s="2">
        <v>420</v>
      </c>
    </row>
    <row r="561" spans="1:13" ht="12.75">
      <c r="A561" s="17"/>
      <c r="B561" s="305"/>
      <c r="H561" s="33">
        <f>H560-B561</f>
        <v>0</v>
      </c>
      <c r="I561" s="44">
        <f t="shared" si="41"/>
        <v>0</v>
      </c>
      <c r="M561" s="2">
        <v>420</v>
      </c>
    </row>
    <row r="562" spans="1:13" ht="12.75">
      <c r="A562" s="17"/>
      <c r="B562" s="305">
        <v>1500</v>
      </c>
      <c r="C562" s="1" t="s">
        <v>294</v>
      </c>
      <c r="D562" s="17" t="s">
        <v>16</v>
      </c>
      <c r="E562" s="1" t="s">
        <v>295</v>
      </c>
      <c r="F562" s="86" t="s">
        <v>283</v>
      </c>
      <c r="G562" s="32" t="s">
        <v>288</v>
      </c>
      <c r="H562" s="33">
        <f>H561-B562</f>
        <v>-1500</v>
      </c>
      <c r="I562" s="44">
        <f t="shared" si="41"/>
        <v>3.5714285714285716</v>
      </c>
      <c r="K562" t="s">
        <v>94</v>
      </c>
      <c r="L562">
        <v>12</v>
      </c>
      <c r="M562" s="2">
        <v>420</v>
      </c>
    </row>
    <row r="563" spans="1:13" s="85" customFormat="1" ht="12.75">
      <c r="A563" s="16"/>
      <c r="B563" s="304">
        <f>SUM(B562)</f>
        <v>1500</v>
      </c>
      <c r="C563" s="16"/>
      <c r="D563" s="16"/>
      <c r="E563" s="16" t="s">
        <v>295</v>
      </c>
      <c r="F563" s="96"/>
      <c r="G563" s="23"/>
      <c r="H563" s="83">
        <v>0</v>
      </c>
      <c r="I563" s="84">
        <f t="shared" si="41"/>
        <v>3.5714285714285716</v>
      </c>
      <c r="M563" s="2">
        <v>420</v>
      </c>
    </row>
    <row r="564" spans="1:13" ht="12.75">
      <c r="A564" s="17"/>
      <c r="B564" s="305"/>
      <c r="H564" s="33">
        <f>H563-B564</f>
        <v>0</v>
      </c>
      <c r="I564" s="44">
        <f t="shared" si="41"/>
        <v>0</v>
      </c>
      <c r="M564" s="2">
        <v>420</v>
      </c>
    </row>
    <row r="565" spans="1:13" ht="12.75">
      <c r="A565" s="17"/>
      <c r="B565" s="305"/>
      <c r="H565" s="33">
        <f>H564-B565</f>
        <v>0</v>
      </c>
      <c r="I565" s="44">
        <f t="shared" si="41"/>
        <v>0</v>
      </c>
      <c r="M565" s="2">
        <v>420</v>
      </c>
    </row>
    <row r="566" spans="1:13" ht="12.75">
      <c r="A566" s="17"/>
      <c r="B566" s="305"/>
      <c r="H566" s="33">
        <f>H565-B566</f>
        <v>0</v>
      </c>
      <c r="I566" s="44">
        <f t="shared" si="41"/>
        <v>0</v>
      </c>
      <c r="M566" s="2">
        <v>420</v>
      </c>
    </row>
    <row r="567" spans="1:13" ht="12.75">
      <c r="A567" s="17"/>
      <c r="B567" s="305"/>
      <c r="H567" s="33">
        <f>H566-B567</f>
        <v>0</v>
      </c>
      <c r="I567" s="44">
        <f t="shared" si="41"/>
        <v>0</v>
      </c>
      <c r="M567" s="2">
        <v>420</v>
      </c>
    </row>
    <row r="568" spans="1:13" s="85" customFormat="1" ht="12.75">
      <c r="A568" s="16"/>
      <c r="B568" s="304">
        <f>+B589+B598+B606+B615+B619+B623+B576+B584</f>
        <v>89500</v>
      </c>
      <c r="C568" s="79" t="s">
        <v>296</v>
      </c>
      <c r="D568" s="80" t="s">
        <v>297</v>
      </c>
      <c r="E568" s="79" t="s">
        <v>112</v>
      </c>
      <c r="F568" s="81" t="s">
        <v>113</v>
      </c>
      <c r="G568" s="82" t="s">
        <v>114</v>
      </c>
      <c r="H568" s="83"/>
      <c r="I568" s="84">
        <f t="shared" si="41"/>
        <v>213.0952380952381</v>
      </c>
      <c r="J568" s="84"/>
      <c r="K568" s="84"/>
      <c r="M568" s="2">
        <v>420</v>
      </c>
    </row>
    <row r="569" spans="1:13" ht="12.75">
      <c r="A569" s="17"/>
      <c r="B569" s="305"/>
      <c r="H569" s="33">
        <v>0</v>
      </c>
      <c r="I569" s="44">
        <f t="shared" si="41"/>
        <v>0</v>
      </c>
      <c r="M569" s="2">
        <v>420</v>
      </c>
    </row>
    <row r="570" spans="1:13" ht="12.75">
      <c r="A570" s="17"/>
      <c r="B570" s="305">
        <v>2500</v>
      </c>
      <c r="C570" s="1" t="s">
        <v>35</v>
      </c>
      <c r="D570" s="1" t="s">
        <v>36</v>
      </c>
      <c r="E570" s="1" t="s">
        <v>115</v>
      </c>
      <c r="F570" s="86" t="s">
        <v>298</v>
      </c>
      <c r="G570" s="32" t="s">
        <v>269</v>
      </c>
      <c r="H570" s="33">
        <f aca="true" t="shared" si="43" ref="H570:H575">H569-B570</f>
        <v>-2500</v>
      </c>
      <c r="I570" s="44">
        <f t="shared" si="41"/>
        <v>5.9523809523809526</v>
      </c>
      <c r="K570" t="s">
        <v>0</v>
      </c>
      <c r="L570">
        <v>13</v>
      </c>
      <c r="M570" s="2">
        <v>420</v>
      </c>
    </row>
    <row r="571" spans="1:13" ht="12.75">
      <c r="A571" s="17"/>
      <c r="B571" s="305">
        <v>5000</v>
      </c>
      <c r="C571" s="1" t="s">
        <v>35</v>
      </c>
      <c r="D571" s="1" t="s">
        <v>36</v>
      </c>
      <c r="E571" s="1" t="s">
        <v>115</v>
      </c>
      <c r="F571" s="86" t="s">
        <v>299</v>
      </c>
      <c r="G571" s="32" t="s">
        <v>269</v>
      </c>
      <c r="H571" s="33">
        <f t="shared" si="43"/>
        <v>-7500</v>
      </c>
      <c r="I571" s="44">
        <f t="shared" si="41"/>
        <v>11.904761904761905</v>
      </c>
      <c r="K571" t="s">
        <v>0</v>
      </c>
      <c r="L571">
        <v>13</v>
      </c>
      <c r="M571" s="2">
        <v>420</v>
      </c>
    </row>
    <row r="572" spans="1:13" ht="12.75">
      <c r="A572" s="17"/>
      <c r="B572" s="305">
        <v>5000</v>
      </c>
      <c r="C572" s="1" t="s">
        <v>35</v>
      </c>
      <c r="D572" s="1" t="s">
        <v>36</v>
      </c>
      <c r="E572" s="1" t="s">
        <v>115</v>
      </c>
      <c r="F572" s="86" t="s">
        <v>300</v>
      </c>
      <c r="G572" s="32" t="s">
        <v>288</v>
      </c>
      <c r="H572" s="33">
        <f t="shared" si="43"/>
        <v>-12500</v>
      </c>
      <c r="I572" s="44">
        <f t="shared" si="41"/>
        <v>11.904761904761905</v>
      </c>
      <c r="K572" t="s">
        <v>0</v>
      </c>
      <c r="L572">
        <v>13</v>
      </c>
      <c r="M572" s="2">
        <v>420</v>
      </c>
    </row>
    <row r="573" spans="1:13" ht="12.75">
      <c r="A573" s="17"/>
      <c r="B573" s="305">
        <v>2500</v>
      </c>
      <c r="C573" s="1" t="s">
        <v>35</v>
      </c>
      <c r="D573" s="1" t="s">
        <v>36</v>
      </c>
      <c r="E573" s="1" t="s">
        <v>115</v>
      </c>
      <c r="F573" s="86" t="s">
        <v>301</v>
      </c>
      <c r="G573" s="32" t="s">
        <v>280</v>
      </c>
      <c r="H573" s="33">
        <f t="shared" si="43"/>
        <v>-15000</v>
      </c>
      <c r="I573" s="44">
        <f t="shared" si="41"/>
        <v>5.9523809523809526</v>
      </c>
      <c r="K573" t="s">
        <v>0</v>
      </c>
      <c r="L573">
        <v>13</v>
      </c>
      <c r="M573" s="2">
        <v>420</v>
      </c>
    </row>
    <row r="574" spans="1:13" ht="12.75">
      <c r="A574" s="17"/>
      <c r="B574" s="305">
        <v>5000</v>
      </c>
      <c r="C574" s="1" t="s">
        <v>35</v>
      </c>
      <c r="D574" s="1" t="s">
        <v>36</v>
      </c>
      <c r="E574" s="1" t="s">
        <v>115</v>
      </c>
      <c r="F574" s="86" t="s">
        <v>302</v>
      </c>
      <c r="G574" s="32" t="s">
        <v>303</v>
      </c>
      <c r="H574" s="33">
        <f t="shared" si="43"/>
        <v>-20000</v>
      </c>
      <c r="I574" s="44">
        <f t="shared" si="41"/>
        <v>11.904761904761905</v>
      </c>
      <c r="K574" t="s">
        <v>0</v>
      </c>
      <c r="L574">
        <v>13</v>
      </c>
      <c r="M574" s="2">
        <v>420</v>
      </c>
    </row>
    <row r="575" spans="1:13" ht="12.75">
      <c r="A575" s="17"/>
      <c r="B575" s="305">
        <v>2500</v>
      </c>
      <c r="C575" s="1" t="s">
        <v>35</v>
      </c>
      <c r="D575" s="1" t="s">
        <v>36</v>
      </c>
      <c r="E575" s="1" t="s">
        <v>115</v>
      </c>
      <c r="F575" s="86" t="s">
        <v>304</v>
      </c>
      <c r="G575" s="32" t="s">
        <v>305</v>
      </c>
      <c r="H575" s="33">
        <f t="shared" si="43"/>
        <v>-22500</v>
      </c>
      <c r="I575" s="44">
        <f t="shared" si="41"/>
        <v>5.9523809523809526</v>
      </c>
      <c r="K575" t="s">
        <v>0</v>
      </c>
      <c r="L575">
        <v>13</v>
      </c>
      <c r="M575" s="2">
        <v>420</v>
      </c>
    </row>
    <row r="576" spans="1:13" s="85" customFormat="1" ht="12.75">
      <c r="A576" s="16"/>
      <c r="B576" s="304">
        <f>SUM(B570:B575)</f>
        <v>22500</v>
      </c>
      <c r="C576" s="16" t="s">
        <v>0</v>
      </c>
      <c r="D576" s="16"/>
      <c r="E576" s="16"/>
      <c r="F576" s="96"/>
      <c r="G576" s="23"/>
      <c r="H576" s="83">
        <v>0</v>
      </c>
      <c r="I576" s="84">
        <f t="shared" si="41"/>
        <v>53.57142857142857</v>
      </c>
      <c r="M576" s="2">
        <v>420</v>
      </c>
    </row>
    <row r="577" spans="1:13" ht="12.75">
      <c r="A577" s="17"/>
      <c r="B577" s="305"/>
      <c r="H577" s="33">
        <f aca="true" t="shared" si="44" ref="H577:H583">H576-B577</f>
        <v>0</v>
      </c>
      <c r="I577" s="44">
        <f t="shared" si="41"/>
        <v>0</v>
      </c>
      <c r="M577" s="2">
        <v>420</v>
      </c>
    </row>
    <row r="578" spans="1:13" ht="12.75">
      <c r="A578" s="17"/>
      <c r="B578" s="305"/>
      <c r="H578" s="33">
        <f t="shared" si="44"/>
        <v>0</v>
      </c>
      <c r="I578" s="44">
        <f t="shared" si="41"/>
        <v>0</v>
      </c>
      <c r="M578" s="2">
        <v>420</v>
      </c>
    </row>
    <row r="579" spans="1:13" ht="12.75">
      <c r="A579" s="17"/>
      <c r="B579" s="305">
        <v>1800</v>
      </c>
      <c r="C579" s="1" t="s">
        <v>318</v>
      </c>
      <c r="D579" s="1" t="s">
        <v>311</v>
      </c>
      <c r="E579" s="1" t="s">
        <v>125</v>
      </c>
      <c r="F579" s="86" t="s">
        <v>312</v>
      </c>
      <c r="G579" s="32" t="s">
        <v>307</v>
      </c>
      <c r="H579" s="33">
        <f t="shared" si="44"/>
        <v>-1800</v>
      </c>
      <c r="I579" s="44">
        <f t="shared" si="41"/>
        <v>4.285714285714286</v>
      </c>
      <c r="K579" s="20" t="s">
        <v>115</v>
      </c>
      <c r="L579">
        <v>13</v>
      </c>
      <c r="M579" s="2">
        <v>420</v>
      </c>
    </row>
    <row r="580" spans="1:13" ht="12.75">
      <c r="A580" s="17"/>
      <c r="B580" s="305">
        <v>2100</v>
      </c>
      <c r="C580" s="1" t="s">
        <v>319</v>
      </c>
      <c r="D580" s="1" t="s">
        <v>311</v>
      </c>
      <c r="E580" s="1" t="s">
        <v>125</v>
      </c>
      <c r="F580" s="86" t="s">
        <v>312</v>
      </c>
      <c r="G580" s="32" t="s">
        <v>313</v>
      </c>
      <c r="H580" s="33">
        <f t="shared" si="44"/>
        <v>-3900</v>
      </c>
      <c r="I580" s="44">
        <f t="shared" si="41"/>
        <v>5</v>
      </c>
      <c r="K580" s="20" t="s">
        <v>115</v>
      </c>
      <c r="L580">
        <v>13</v>
      </c>
      <c r="M580" s="2">
        <v>420</v>
      </c>
    </row>
    <row r="581" spans="1:13" ht="12.75">
      <c r="A581" s="17"/>
      <c r="B581" s="305">
        <v>2100</v>
      </c>
      <c r="C581" s="1" t="s">
        <v>319</v>
      </c>
      <c r="D581" s="1" t="s">
        <v>311</v>
      </c>
      <c r="E581" s="1" t="s">
        <v>125</v>
      </c>
      <c r="F581" s="86" t="s">
        <v>312</v>
      </c>
      <c r="G581" s="32" t="s">
        <v>314</v>
      </c>
      <c r="H581" s="33">
        <f t="shared" si="44"/>
        <v>-6000</v>
      </c>
      <c r="I581" s="44">
        <f t="shared" si="41"/>
        <v>5</v>
      </c>
      <c r="K581" s="20" t="s">
        <v>115</v>
      </c>
      <c r="L581">
        <v>13</v>
      </c>
      <c r="M581" s="2">
        <v>420</v>
      </c>
    </row>
    <row r="582" spans="1:13" ht="12.75">
      <c r="A582" s="17"/>
      <c r="B582" s="305">
        <v>1800</v>
      </c>
      <c r="C582" s="1" t="s">
        <v>128</v>
      </c>
      <c r="D582" s="1" t="s">
        <v>311</v>
      </c>
      <c r="E582" s="1" t="s">
        <v>125</v>
      </c>
      <c r="F582" s="86" t="s">
        <v>312</v>
      </c>
      <c r="G582" s="32" t="s">
        <v>315</v>
      </c>
      <c r="H582" s="33">
        <f t="shared" si="44"/>
        <v>-7800</v>
      </c>
      <c r="I582" s="44">
        <f t="shared" si="41"/>
        <v>4.285714285714286</v>
      </c>
      <c r="K582" s="20" t="s">
        <v>115</v>
      </c>
      <c r="L582">
        <v>13</v>
      </c>
      <c r="M582" s="2">
        <v>420</v>
      </c>
    </row>
    <row r="583" spans="1:13" ht="12.75">
      <c r="A583" s="17"/>
      <c r="B583" s="305">
        <v>2100</v>
      </c>
      <c r="C583" s="1" t="s">
        <v>319</v>
      </c>
      <c r="D583" s="1" t="s">
        <v>311</v>
      </c>
      <c r="E583" s="1" t="s">
        <v>125</v>
      </c>
      <c r="F583" s="86" t="s">
        <v>312</v>
      </c>
      <c r="G583" s="32" t="s">
        <v>316</v>
      </c>
      <c r="H583" s="33">
        <f t="shared" si="44"/>
        <v>-9900</v>
      </c>
      <c r="I583" s="44">
        <f t="shared" si="41"/>
        <v>5</v>
      </c>
      <c r="K583" s="20" t="s">
        <v>115</v>
      </c>
      <c r="L583">
        <v>13</v>
      </c>
      <c r="M583" s="2">
        <v>420</v>
      </c>
    </row>
    <row r="584" spans="1:13" s="85" customFormat="1" ht="12.75">
      <c r="A584" s="16"/>
      <c r="B584" s="304">
        <f>SUM(B579:B583)</f>
        <v>9900</v>
      </c>
      <c r="C584" s="83" t="s">
        <v>1165</v>
      </c>
      <c r="D584" s="16"/>
      <c r="E584" s="83"/>
      <c r="F584" s="96"/>
      <c r="G584" s="23"/>
      <c r="H584" s="83">
        <v>0</v>
      </c>
      <c r="I584" s="84">
        <f t="shared" si="41"/>
        <v>23.571428571428573</v>
      </c>
      <c r="M584" s="2">
        <v>420</v>
      </c>
    </row>
    <row r="585" spans="1:13" ht="12.75">
      <c r="A585" s="17"/>
      <c r="B585" s="305"/>
      <c r="H585" s="33">
        <f>H584-B585</f>
        <v>0</v>
      </c>
      <c r="I585" s="44">
        <f t="shared" si="41"/>
        <v>0</v>
      </c>
      <c r="M585" s="2">
        <v>420</v>
      </c>
    </row>
    <row r="586" spans="1:13" ht="12.75">
      <c r="A586" s="17"/>
      <c r="B586" s="305"/>
      <c r="H586" s="33">
        <f>H585-B586</f>
        <v>0</v>
      </c>
      <c r="I586" s="44">
        <f t="shared" si="41"/>
        <v>0</v>
      </c>
      <c r="M586" s="2">
        <v>420</v>
      </c>
    </row>
    <row r="587" spans="1:13" ht="12.75">
      <c r="A587" s="17"/>
      <c r="B587" s="305">
        <v>4500</v>
      </c>
      <c r="C587" s="1" t="s">
        <v>133</v>
      </c>
      <c r="D587" s="1" t="s">
        <v>311</v>
      </c>
      <c r="E587" s="1" t="s">
        <v>47</v>
      </c>
      <c r="F587" s="86" t="s">
        <v>306</v>
      </c>
      <c r="G587" s="32" t="s">
        <v>307</v>
      </c>
      <c r="H587" s="33">
        <f>H586-B587</f>
        <v>-4500</v>
      </c>
      <c r="I587" s="44">
        <f t="shared" si="41"/>
        <v>10.714285714285714</v>
      </c>
      <c r="K587" s="20" t="s">
        <v>115</v>
      </c>
      <c r="L587">
        <v>13</v>
      </c>
      <c r="M587" s="2">
        <v>420</v>
      </c>
    </row>
    <row r="588" spans="1:13" ht="12.75">
      <c r="A588" s="17"/>
      <c r="B588" s="305">
        <v>4000</v>
      </c>
      <c r="C588" s="1" t="s">
        <v>308</v>
      </c>
      <c r="D588" s="1" t="s">
        <v>311</v>
      </c>
      <c r="E588" s="1" t="s">
        <v>47</v>
      </c>
      <c r="F588" s="86" t="s">
        <v>309</v>
      </c>
      <c r="G588" s="32" t="s">
        <v>310</v>
      </c>
      <c r="H588" s="33">
        <f>H587-B588</f>
        <v>-8500</v>
      </c>
      <c r="I588" s="44">
        <f t="shared" si="41"/>
        <v>9.523809523809524</v>
      </c>
      <c r="K588" s="20" t="s">
        <v>115</v>
      </c>
      <c r="L588">
        <v>13</v>
      </c>
      <c r="M588" s="2">
        <v>420</v>
      </c>
    </row>
    <row r="589" spans="1:13" s="85" customFormat="1" ht="12.75">
      <c r="A589" s="16"/>
      <c r="B589" s="304">
        <f>SUM(B587:B588)</f>
        <v>8500</v>
      </c>
      <c r="C589" s="16" t="s">
        <v>106</v>
      </c>
      <c r="D589" s="16"/>
      <c r="E589" s="16"/>
      <c r="F589" s="96"/>
      <c r="G589" s="23"/>
      <c r="H589" s="83">
        <v>0</v>
      </c>
      <c r="I589" s="84">
        <f t="shared" si="41"/>
        <v>20.238095238095237</v>
      </c>
      <c r="M589" s="2">
        <v>420</v>
      </c>
    </row>
    <row r="590" spans="1:13" ht="12.75">
      <c r="A590" s="17"/>
      <c r="B590" s="305"/>
      <c r="H590" s="33">
        <f aca="true" t="shared" si="45" ref="H590:H597">H589-B590</f>
        <v>0</v>
      </c>
      <c r="I590" s="44">
        <f t="shared" si="41"/>
        <v>0</v>
      </c>
      <c r="M590" s="2">
        <v>420</v>
      </c>
    </row>
    <row r="591" spans="1:13" ht="12.75">
      <c r="A591" s="17"/>
      <c r="B591" s="305"/>
      <c r="H591" s="33">
        <f t="shared" si="45"/>
        <v>0</v>
      </c>
      <c r="I591" s="44">
        <f t="shared" si="41"/>
        <v>0</v>
      </c>
      <c r="M591" s="2">
        <v>420</v>
      </c>
    </row>
    <row r="592" spans="1:13" ht="12.75">
      <c r="A592" s="17"/>
      <c r="B592" s="305">
        <v>1400</v>
      </c>
      <c r="C592" s="1" t="s">
        <v>61</v>
      </c>
      <c r="D592" s="1" t="s">
        <v>311</v>
      </c>
      <c r="E592" s="1" t="s">
        <v>62</v>
      </c>
      <c r="F592" s="86" t="s">
        <v>312</v>
      </c>
      <c r="G592" s="32" t="s">
        <v>307</v>
      </c>
      <c r="H592" s="33">
        <f t="shared" si="45"/>
        <v>-1400</v>
      </c>
      <c r="I592" s="44">
        <f t="shared" si="41"/>
        <v>3.3333333333333335</v>
      </c>
      <c r="K592" s="20" t="s">
        <v>115</v>
      </c>
      <c r="L592">
        <v>13</v>
      </c>
      <c r="M592" s="2">
        <v>420</v>
      </c>
    </row>
    <row r="593" spans="1:13" ht="12.75">
      <c r="A593" s="17"/>
      <c r="B593" s="305">
        <v>1800</v>
      </c>
      <c r="C593" s="1" t="s">
        <v>61</v>
      </c>
      <c r="D593" s="1" t="s">
        <v>311</v>
      </c>
      <c r="E593" s="1" t="s">
        <v>62</v>
      </c>
      <c r="F593" s="86" t="s">
        <v>312</v>
      </c>
      <c r="G593" s="32" t="s">
        <v>313</v>
      </c>
      <c r="H593" s="33">
        <f t="shared" si="45"/>
        <v>-3200</v>
      </c>
      <c r="I593" s="44">
        <f t="shared" si="41"/>
        <v>4.285714285714286</v>
      </c>
      <c r="K593" s="20" t="s">
        <v>115</v>
      </c>
      <c r="L593">
        <v>13</v>
      </c>
      <c r="M593" s="2">
        <v>420</v>
      </c>
    </row>
    <row r="594" spans="1:13" ht="12.75">
      <c r="A594" s="17"/>
      <c r="B594" s="305">
        <v>1400</v>
      </c>
      <c r="C594" s="1" t="s">
        <v>61</v>
      </c>
      <c r="D594" s="1" t="s">
        <v>311</v>
      </c>
      <c r="E594" s="1" t="s">
        <v>62</v>
      </c>
      <c r="F594" s="86" t="s">
        <v>312</v>
      </c>
      <c r="G594" s="32" t="s">
        <v>314</v>
      </c>
      <c r="H594" s="33">
        <f t="shared" si="45"/>
        <v>-4600</v>
      </c>
      <c r="I594" s="44">
        <f t="shared" si="41"/>
        <v>3.3333333333333335</v>
      </c>
      <c r="K594" s="20" t="s">
        <v>115</v>
      </c>
      <c r="L594">
        <v>13</v>
      </c>
      <c r="M594" s="2">
        <v>420</v>
      </c>
    </row>
    <row r="595" spans="1:13" ht="12.75">
      <c r="A595" s="17"/>
      <c r="B595" s="305">
        <v>1600</v>
      </c>
      <c r="C595" s="1" t="s">
        <v>61</v>
      </c>
      <c r="D595" s="1" t="s">
        <v>311</v>
      </c>
      <c r="E595" s="1" t="s">
        <v>62</v>
      </c>
      <c r="F595" s="86" t="s">
        <v>312</v>
      </c>
      <c r="G595" s="32" t="s">
        <v>315</v>
      </c>
      <c r="H595" s="33">
        <f t="shared" si="45"/>
        <v>-6200</v>
      </c>
      <c r="I595" s="44">
        <f t="shared" si="41"/>
        <v>3.8095238095238093</v>
      </c>
      <c r="K595" s="20" t="s">
        <v>115</v>
      </c>
      <c r="L595">
        <v>13</v>
      </c>
      <c r="M595" s="2">
        <v>420</v>
      </c>
    </row>
    <row r="596" spans="1:13" ht="12.75">
      <c r="A596" s="17"/>
      <c r="B596" s="305">
        <v>1700</v>
      </c>
      <c r="C596" s="1" t="s">
        <v>61</v>
      </c>
      <c r="D596" s="1" t="s">
        <v>311</v>
      </c>
      <c r="E596" s="1" t="s">
        <v>62</v>
      </c>
      <c r="F596" s="86" t="s">
        <v>312</v>
      </c>
      <c r="G596" s="32" t="s">
        <v>316</v>
      </c>
      <c r="H596" s="33">
        <f t="shared" si="45"/>
        <v>-7900</v>
      </c>
      <c r="I596" s="44">
        <f t="shared" si="41"/>
        <v>4.0476190476190474</v>
      </c>
      <c r="K596" s="20" t="s">
        <v>115</v>
      </c>
      <c r="L596">
        <v>13</v>
      </c>
      <c r="M596" s="2">
        <v>420</v>
      </c>
    </row>
    <row r="597" spans="1:13" ht="12.75">
      <c r="A597" s="17"/>
      <c r="B597" s="305">
        <v>800</v>
      </c>
      <c r="C597" s="1" t="s">
        <v>61</v>
      </c>
      <c r="D597" s="1" t="s">
        <v>311</v>
      </c>
      <c r="E597" s="1" t="s">
        <v>62</v>
      </c>
      <c r="F597" s="86" t="s">
        <v>312</v>
      </c>
      <c r="G597" s="32" t="s">
        <v>310</v>
      </c>
      <c r="H597" s="33">
        <f t="shared" si="45"/>
        <v>-8700</v>
      </c>
      <c r="I597" s="44">
        <f t="shared" si="41"/>
        <v>1.9047619047619047</v>
      </c>
      <c r="K597" s="20" t="s">
        <v>115</v>
      </c>
      <c r="L597">
        <v>13</v>
      </c>
      <c r="M597" s="2">
        <v>420</v>
      </c>
    </row>
    <row r="598" spans="1:13" s="85" customFormat="1" ht="12.75">
      <c r="A598" s="16"/>
      <c r="B598" s="304">
        <f>SUM(B592:B597)</f>
        <v>8700</v>
      </c>
      <c r="C598" s="16"/>
      <c r="D598" s="16"/>
      <c r="E598" s="16" t="s">
        <v>62</v>
      </c>
      <c r="F598" s="96"/>
      <c r="G598" s="23"/>
      <c r="H598" s="83">
        <v>0</v>
      </c>
      <c r="I598" s="84">
        <f t="shared" si="41"/>
        <v>20.714285714285715</v>
      </c>
      <c r="M598" s="2">
        <v>420</v>
      </c>
    </row>
    <row r="599" spans="1:13" ht="12.75">
      <c r="A599" s="17"/>
      <c r="B599" s="305"/>
      <c r="H599" s="33">
        <f aca="true" t="shared" si="46" ref="H599:H605">H598-B599</f>
        <v>0</v>
      </c>
      <c r="I599" s="44">
        <f t="shared" si="41"/>
        <v>0</v>
      </c>
      <c r="M599" s="2">
        <v>420</v>
      </c>
    </row>
    <row r="600" spans="1:13" ht="12.75">
      <c r="A600" s="17"/>
      <c r="B600" s="305"/>
      <c r="H600" s="33">
        <f t="shared" si="46"/>
        <v>0</v>
      </c>
      <c r="I600" s="44">
        <f t="shared" si="41"/>
        <v>0</v>
      </c>
      <c r="M600" s="2">
        <v>420</v>
      </c>
    </row>
    <row r="601" spans="1:13" ht="12.75">
      <c r="A601" s="17"/>
      <c r="B601" s="305">
        <v>5000</v>
      </c>
      <c r="C601" s="1" t="s">
        <v>63</v>
      </c>
      <c r="D601" s="1" t="s">
        <v>311</v>
      </c>
      <c r="E601" s="1" t="s">
        <v>47</v>
      </c>
      <c r="F601" s="86" t="s">
        <v>317</v>
      </c>
      <c r="G601" s="32" t="s">
        <v>307</v>
      </c>
      <c r="H601" s="33">
        <f t="shared" si="46"/>
        <v>-5000</v>
      </c>
      <c r="I601" s="44">
        <f aca="true" t="shared" si="47" ref="I601:I664">+B601/M601</f>
        <v>11.904761904761905</v>
      </c>
      <c r="K601" s="20" t="s">
        <v>115</v>
      </c>
      <c r="L601">
        <v>13</v>
      </c>
      <c r="M601" s="2">
        <v>420</v>
      </c>
    </row>
    <row r="602" spans="1:13" ht="12.75">
      <c r="A602" s="17"/>
      <c r="B602" s="305">
        <v>5000</v>
      </c>
      <c r="C602" s="1" t="s">
        <v>63</v>
      </c>
      <c r="D602" s="1" t="s">
        <v>311</v>
      </c>
      <c r="E602" s="1" t="s">
        <v>47</v>
      </c>
      <c r="F602" s="86" t="s">
        <v>317</v>
      </c>
      <c r="G602" s="32" t="s">
        <v>313</v>
      </c>
      <c r="H602" s="33">
        <f t="shared" si="46"/>
        <v>-10000</v>
      </c>
      <c r="I602" s="44">
        <f t="shared" si="47"/>
        <v>11.904761904761905</v>
      </c>
      <c r="K602" s="20" t="s">
        <v>115</v>
      </c>
      <c r="L602">
        <v>13</v>
      </c>
      <c r="M602" s="2">
        <v>420</v>
      </c>
    </row>
    <row r="603" spans="1:13" ht="12.75">
      <c r="A603" s="17"/>
      <c r="B603" s="305">
        <v>5000</v>
      </c>
      <c r="C603" s="1" t="s">
        <v>63</v>
      </c>
      <c r="D603" s="1" t="s">
        <v>311</v>
      </c>
      <c r="E603" s="1" t="s">
        <v>47</v>
      </c>
      <c r="F603" s="86" t="s">
        <v>317</v>
      </c>
      <c r="G603" s="32" t="s">
        <v>314</v>
      </c>
      <c r="H603" s="33">
        <f t="shared" si="46"/>
        <v>-15000</v>
      </c>
      <c r="I603" s="44">
        <f t="shared" si="47"/>
        <v>11.904761904761905</v>
      </c>
      <c r="K603" s="20" t="s">
        <v>115</v>
      </c>
      <c r="L603">
        <v>13</v>
      </c>
      <c r="M603" s="2">
        <v>420</v>
      </c>
    </row>
    <row r="604" spans="1:13" ht="12.75">
      <c r="A604" s="17"/>
      <c r="B604" s="305">
        <v>5000</v>
      </c>
      <c r="C604" s="1" t="s">
        <v>63</v>
      </c>
      <c r="D604" s="1" t="s">
        <v>311</v>
      </c>
      <c r="E604" s="1" t="s">
        <v>47</v>
      </c>
      <c r="F604" s="86" t="s">
        <v>317</v>
      </c>
      <c r="G604" s="32" t="s">
        <v>315</v>
      </c>
      <c r="H604" s="33">
        <f t="shared" si="46"/>
        <v>-20000</v>
      </c>
      <c r="I604" s="44">
        <f t="shared" si="47"/>
        <v>11.904761904761905</v>
      </c>
      <c r="K604" s="20" t="s">
        <v>115</v>
      </c>
      <c r="L604">
        <v>13</v>
      </c>
      <c r="M604" s="2">
        <v>420</v>
      </c>
    </row>
    <row r="605" spans="1:13" ht="12.75">
      <c r="A605" s="17"/>
      <c r="B605" s="305">
        <v>5000</v>
      </c>
      <c r="C605" s="1" t="s">
        <v>63</v>
      </c>
      <c r="D605" s="1" t="s">
        <v>311</v>
      </c>
      <c r="E605" s="1" t="s">
        <v>47</v>
      </c>
      <c r="F605" s="86" t="s">
        <v>317</v>
      </c>
      <c r="G605" s="32" t="s">
        <v>316</v>
      </c>
      <c r="H605" s="33">
        <f t="shared" si="46"/>
        <v>-25000</v>
      </c>
      <c r="I605" s="44">
        <f t="shared" si="47"/>
        <v>11.904761904761905</v>
      </c>
      <c r="K605" s="20" t="s">
        <v>115</v>
      </c>
      <c r="L605">
        <v>13</v>
      </c>
      <c r="M605" s="2">
        <v>420</v>
      </c>
    </row>
    <row r="606" spans="1:13" s="85" customFormat="1" ht="12.75">
      <c r="A606" s="16"/>
      <c r="B606" s="304">
        <f>SUM(B601:B605)</f>
        <v>25000</v>
      </c>
      <c r="C606" s="16" t="s">
        <v>63</v>
      </c>
      <c r="D606" s="16"/>
      <c r="E606" s="16"/>
      <c r="F606" s="96"/>
      <c r="G606" s="23"/>
      <c r="H606" s="83">
        <v>0</v>
      </c>
      <c r="I606" s="84">
        <f t="shared" si="47"/>
        <v>59.523809523809526</v>
      </c>
      <c r="M606" s="2">
        <v>420</v>
      </c>
    </row>
    <row r="607" spans="1:13" ht="12.75">
      <c r="A607" s="17"/>
      <c r="B607" s="305"/>
      <c r="H607" s="33">
        <f aca="true" t="shared" si="48" ref="H607:H614">H606-B607</f>
        <v>0</v>
      </c>
      <c r="I607" s="44">
        <f t="shared" si="47"/>
        <v>0</v>
      </c>
      <c r="M607" s="2">
        <v>420</v>
      </c>
    </row>
    <row r="608" spans="1:13" ht="12.75">
      <c r="A608" s="17"/>
      <c r="B608" s="305"/>
      <c r="H608" s="33">
        <f t="shared" si="48"/>
        <v>0</v>
      </c>
      <c r="I608" s="44">
        <f t="shared" si="47"/>
        <v>0</v>
      </c>
      <c r="M608" s="2">
        <v>420</v>
      </c>
    </row>
    <row r="609" spans="1:13" ht="12.75">
      <c r="A609" s="17"/>
      <c r="B609" s="305">
        <v>2000</v>
      </c>
      <c r="C609" s="1" t="s">
        <v>66</v>
      </c>
      <c r="D609" s="1" t="s">
        <v>311</v>
      </c>
      <c r="E609" s="1" t="s">
        <v>47</v>
      </c>
      <c r="F609" s="86" t="s">
        <v>312</v>
      </c>
      <c r="G609" s="32" t="s">
        <v>307</v>
      </c>
      <c r="H609" s="33">
        <f t="shared" si="48"/>
        <v>-2000</v>
      </c>
      <c r="I609" s="44">
        <f t="shared" si="47"/>
        <v>4.761904761904762</v>
      </c>
      <c r="K609" s="20" t="s">
        <v>115</v>
      </c>
      <c r="L609">
        <v>13</v>
      </c>
      <c r="M609" s="2">
        <v>420</v>
      </c>
    </row>
    <row r="610" spans="1:13" ht="12.75">
      <c r="A610" s="17"/>
      <c r="B610" s="305">
        <v>2000</v>
      </c>
      <c r="C610" s="1" t="s">
        <v>66</v>
      </c>
      <c r="D610" s="1" t="s">
        <v>311</v>
      </c>
      <c r="E610" s="1" t="s">
        <v>47</v>
      </c>
      <c r="F610" s="86" t="s">
        <v>312</v>
      </c>
      <c r="G610" s="32" t="s">
        <v>313</v>
      </c>
      <c r="H610" s="33">
        <f t="shared" si="48"/>
        <v>-4000</v>
      </c>
      <c r="I610" s="44">
        <f t="shared" si="47"/>
        <v>4.761904761904762</v>
      </c>
      <c r="K610" s="20" t="s">
        <v>115</v>
      </c>
      <c r="L610">
        <v>13</v>
      </c>
      <c r="M610" s="2">
        <v>420</v>
      </c>
    </row>
    <row r="611" spans="1:13" ht="12.75">
      <c r="A611" s="17"/>
      <c r="B611" s="305">
        <v>2000</v>
      </c>
      <c r="C611" s="1" t="s">
        <v>66</v>
      </c>
      <c r="D611" s="1" t="s">
        <v>311</v>
      </c>
      <c r="E611" s="1" t="s">
        <v>47</v>
      </c>
      <c r="F611" s="86" t="s">
        <v>312</v>
      </c>
      <c r="G611" s="32" t="s">
        <v>314</v>
      </c>
      <c r="H611" s="33">
        <f t="shared" si="48"/>
        <v>-6000</v>
      </c>
      <c r="I611" s="44">
        <f t="shared" si="47"/>
        <v>4.761904761904762</v>
      </c>
      <c r="K611" s="20" t="s">
        <v>115</v>
      </c>
      <c r="L611">
        <v>13</v>
      </c>
      <c r="M611" s="2">
        <v>420</v>
      </c>
    </row>
    <row r="612" spans="1:13" ht="12.75">
      <c r="A612" s="17"/>
      <c r="B612" s="305">
        <v>2000</v>
      </c>
      <c r="C612" s="1" t="s">
        <v>66</v>
      </c>
      <c r="D612" s="1" t="s">
        <v>311</v>
      </c>
      <c r="E612" s="1" t="s">
        <v>47</v>
      </c>
      <c r="F612" s="86" t="s">
        <v>312</v>
      </c>
      <c r="G612" s="32" t="s">
        <v>315</v>
      </c>
      <c r="H612" s="33">
        <f t="shared" si="48"/>
        <v>-8000</v>
      </c>
      <c r="I612" s="44">
        <f t="shared" si="47"/>
        <v>4.761904761904762</v>
      </c>
      <c r="K612" s="20" t="s">
        <v>115</v>
      </c>
      <c r="L612">
        <v>13</v>
      </c>
      <c r="M612" s="2">
        <v>420</v>
      </c>
    </row>
    <row r="613" spans="1:13" ht="12.75">
      <c r="A613" s="17"/>
      <c r="B613" s="305">
        <v>2000</v>
      </c>
      <c r="C613" s="1" t="s">
        <v>66</v>
      </c>
      <c r="D613" s="1" t="s">
        <v>311</v>
      </c>
      <c r="E613" s="1" t="s">
        <v>47</v>
      </c>
      <c r="F613" s="86" t="s">
        <v>312</v>
      </c>
      <c r="G613" s="32" t="s">
        <v>316</v>
      </c>
      <c r="H613" s="33">
        <f t="shared" si="48"/>
        <v>-10000</v>
      </c>
      <c r="I613" s="44">
        <f t="shared" si="47"/>
        <v>4.761904761904762</v>
      </c>
      <c r="K613" s="20" t="s">
        <v>115</v>
      </c>
      <c r="L613">
        <v>13</v>
      </c>
      <c r="M613" s="2">
        <v>420</v>
      </c>
    </row>
    <row r="614" spans="1:13" ht="12.75">
      <c r="A614" s="17"/>
      <c r="B614" s="305">
        <v>2000</v>
      </c>
      <c r="C614" s="1" t="s">
        <v>66</v>
      </c>
      <c r="D614" s="1" t="s">
        <v>311</v>
      </c>
      <c r="E614" s="1" t="s">
        <v>47</v>
      </c>
      <c r="F614" s="86" t="s">
        <v>312</v>
      </c>
      <c r="G614" s="32" t="s">
        <v>310</v>
      </c>
      <c r="H614" s="33">
        <f t="shared" si="48"/>
        <v>-12000</v>
      </c>
      <c r="I614" s="44">
        <f t="shared" si="47"/>
        <v>4.761904761904762</v>
      </c>
      <c r="K614" s="20" t="s">
        <v>115</v>
      </c>
      <c r="L614">
        <v>13</v>
      </c>
      <c r="M614" s="2">
        <v>420</v>
      </c>
    </row>
    <row r="615" spans="1:13" s="85" customFormat="1" ht="12.75">
      <c r="A615" s="16"/>
      <c r="B615" s="304">
        <f>SUM(B609:B614)</f>
        <v>12000</v>
      </c>
      <c r="C615" s="16" t="s">
        <v>66</v>
      </c>
      <c r="D615" s="16"/>
      <c r="E615" s="16"/>
      <c r="F615" s="96"/>
      <c r="G615" s="23"/>
      <c r="H615" s="83">
        <v>0</v>
      </c>
      <c r="I615" s="84">
        <f t="shared" si="47"/>
        <v>28.571428571428573</v>
      </c>
      <c r="M615" s="2">
        <v>420</v>
      </c>
    </row>
    <row r="616" spans="1:13" ht="12.75">
      <c r="A616" s="17"/>
      <c r="B616" s="305"/>
      <c r="H616" s="33">
        <f>H615-B616</f>
        <v>0</v>
      </c>
      <c r="I616" s="44">
        <f t="shared" si="47"/>
        <v>0</v>
      </c>
      <c r="M616" s="2">
        <v>420</v>
      </c>
    </row>
    <row r="617" spans="1:13" ht="12.75">
      <c r="A617" s="17"/>
      <c r="B617" s="305"/>
      <c r="H617" s="33">
        <f>H616-B617</f>
        <v>0</v>
      </c>
      <c r="I617" s="44">
        <f t="shared" si="47"/>
        <v>0</v>
      </c>
      <c r="M617" s="2">
        <v>420</v>
      </c>
    </row>
    <row r="618" spans="1:13" ht="12.75">
      <c r="A618" s="17"/>
      <c r="B618" s="305">
        <v>2700</v>
      </c>
      <c r="C618" s="17" t="s">
        <v>66</v>
      </c>
      <c r="D618" s="1" t="s">
        <v>311</v>
      </c>
      <c r="E618" s="1" t="s">
        <v>295</v>
      </c>
      <c r="F618" s="86" t="s">
        <v>312</v>
      </c>
      <c r="G618" s="32" t="s">
        <v>315</v>
      </c>
      <c r="H618" s="33">
        <f>H617-B618</f>
        <v>-2700</v>
      </c>
      <c r="I618" s="44">
        <f t="shared" si="47"/>
        <v>6.428571428571429</v>
      </c>
      <c r="K618" s="20" t="s">
        <v>115</v>
      </c>
      <c r="L618">
        <v>13</v>
      </c>
      <c r="M618" s="2">
        <v>420</v>
      </c>
    </row>
    <row r="619" spans="1:13" s="85" customFormat="1" ht="12.75">
      <c r="A619" s="16"/>
      <c r="B619" s="304">
        <f>SUM(B618)</f>
        <v>2700</v>
      </c>
      <c r="C619" s="16"/>
      <c r="D619" s="16"/>
      <c r="E619" s="16" t="s">
        <v>295</v>
      </c>
      <c r="F619" s="96"/>
      <c r="G619" s="23"/>
      <c r="H619" s="83">
        <v>0</v>
      </c>
      <c r="I619" s="84">
        <f t="shared" si="47"/>
        <v>6.428571428571429</v>
      </c>
      <c r="M619" s="2">
        <v>420</v>
      </c>
    </row>
    <row r="620" spans="1:13" ht="12.75">
      <c r="A620" s="17"/>
      <c r="B620" s="305"/>
      <c r="E620" s="6"/>
      <c r="H620" s="33">
        <f>H619-B620</f>
        <v>0</v>
      </c>
      <c r="I620" s="44">
        <f t="shared" si="47"/>
        <v>0</v>
      </c>
      <c r="M620" s="2">
        <v>420</v>
      </c>
    </row>
    <row r="621" spans="1:13" ht="12.75">
      <c r="A621" s="17"/>
      <c r="B621" s="305"/>
      <c r="C621" s="6"/>
      <c r="E621" s="6"/>
      <c r="H621" s="33">
        <f>H620-B621</f>
        <v>0</v>
      </c>
      <c r="I621" s="44">
        <f t="shared" si="47"/>
        <v>0</v>
      </c>
      <c r="M621" s="2">
        <v>420</v>
      </c>
    </row>
    <row r="622" spans="1:13" ht="12.75">
      <c r="A622" s="17"/>
      <c r="B622" s="305">
        <v>200</v>
      </c>
      <c r="C622" s="17" t="s">
        <v>146</v>
      </c>
      <c r="D622" s="1" t="s">
        <v>311</v>
      </c>
      <c r="E622" s="1" t="s">
        <v>320</v>
      </c>
      <c r="F622" s="86" t="s">
        <v>312</v>
      </c>
      <c r="G622" s="32" t="s">
        <v>314</v>
      </c>
      <c r="H622" s="33">
        <f>H621-B622</f>
        <v>-200</v>
      </c>
      <c r="I622" s="44">
        <f t="shared" si="47"/>
        <v>0.47619047619047616</v>
      </c>
      <c r="K622" s="20" t="s">
        <v>115</v>
      </c>
      <c r="L622">
        <v>13</v>
      </c>
      <c r="M622" s="2">
        <v>420</v>
      </c>
    </row>
    <row r="623" spans="1:13" s="85" customFormat="1" ht="12.75">
      <c r="A623" s="16"/>
      <c r="B623" s="304">
        <f>SUM(B622)</f>
        <v>200</v>
      </c>
      <c r="C623" s="83"/>
      <c r="D623" s="16"/>
      <c r="E623" s="83" t="s">
        <v>320</v>
      </c>
      <c r="F623" s="96"/>
      <c r="G623" s="23"/>
      <c r="H623" s="83">
        <v>0</v>
      </c>
      <c r="I623" s="84">
        <f t="shared" si="47"/>
        <v>0.47619047619047616</v>
      </c>
      <c r="M623" s="2">
        <v>420</v>
      </c>
    </row>
    <row r="624" spans="1:13" ht="12.75">
      <c r="A624" s="17"/>
      <c r="B624" s="305"/>
      <c r="C624" s="6"/>
      <c r="E624" s="6"/>
      <c r="H624" s="33">
        <f>H623-B624</f>
        <v>0</v>
      </c>
      <c r="I624" s="44">
        <f t="shared" si="47"/>
        <v>0</v>
      </c>
      <c r="M624" s="2">
        <v>420</v>
      </c>
    </row>
    <row r="625" spans="1:13" ht="12.75">
      <c r="A625" s="17"/>
      <c r="B625" s="305"/>
      <c r="C625" s="6"/>
      <c r="E625" s="6"/>
      <c r="H625" s="33">
        <f>H624-B625</f>
        <v>0</v>
      </c>
      <c r="I625" s="44">
        <f t="shared" si="47"/>
        <v>0</v>
      </c>
      <c r="M625" s="2">
        <v>420</v>
      </c>
    </row>
    <row r="626" spans="1:13" ht="12.75">
      <c r="A626" s="17"/>
      <c r="B626" s="305"/>
      <c r="C626" s="6"/>
      <c r="E626" s="6"/>
      <c r="H626" s="33">
        <f>H625-B626</f>
        <v>0</v>
      </c>
      <c r="I626" s="44">
        <f t="shared" si="47"/>
        <v>0</v>
      </c>
      <c r="M626" s="2">
        <v>420</v>
      </c>
    </row>
    <row r="627" spans="1:13" ht="12.75">
      <c r="A627" s="17"/>
      <c r="B627" s="305"/>
      <c r="C627" s="6"/>
      <c r="E627" s="60"/>
      <c r="F627" s="134"/>
      <c r="H627" s="33">
        <f>H626-B627</f>
        <v>0</v>
      </c>
      <c r="I627" s="44">
        <f t="shared" si="47"/>
        <v>0</v>
      </c>
      <c r="M627" s="2">
        <v>420</v>
      </c>
    </row>
    <row r="628" spans="1:13" s="85" customFormat="1" ht="12.75">
      <c r="A628" s="16"/>
      <c r="B628" s="304">
        <f>+B636+B641+B646+B631</f>
        <v>8200</v>
      </c>
      <c r="C628" s="79" t="s">
        <v>321</v>
      </c>
      <c r="D628" s="80" t="s">
        <v>322</v>
      </c>
      <c r="E628" s="79" t="s">
        <v>323</v>
      </c>
      <c r="F628" s="81" t="s">
        <v>324</v>
      </c>
      <c r="G628" s="82" t="s">
        <v>34</v>
      </c>
      <c r="H628" s="83">
        <f>H627-B628</f>
        <v>-8200</v>
      </c>
      <c r="I628" s="84">
        <f t="shared" si="47"/>
        <v>19.523809523809526</v>
      </c>
      <c r="J628" s="84"/>
      <c r="K628" s="84"/>
      <c r="M628" s="2">
        <v>420</v>
      </c>
    </row>
    <row r="629" spans="1:13" ht="12.75">
      <c r="A629" s="17"/>
      <c r="B629" s="305"/>
      <c r="C629" s="6"/>
      <c r="E629" s="36"/>
      <c r="F629" s="131"/>
      <c r="H629" s="33">
        <v>0</v>
      </c>
      <c r="I629" s="44">
        <f t="shared" si="47"/>
        <v>0</v>
      </c>
      <c r="M629" s="2">
        <v>420</v>
      </c>
    </row>
    <row r="630" spans="1:13" ht="12.75">
      <c r="A630" s="17"/>
      <c r="B630" s="305">
        <v>2500</v>
      </c>
      <c r="C630" s="1" t="s">
        <v>35</v>
      </c>
      <c r="D630" s="1" t="s">
        <v>36</v>
      </c>
      <c r="E630" s="1" t="s">
        <v>253</v>
      </c>
      <c r="F630" s="86" t="s">
        <v>325</v>
      </c>
      <c r="G630" s="32" t="s">
        <v>269</v>
      </c>
      <c r="H630" s="33">
        <f>H629-B630</f>
        <v>-2500</v>
      </c>
      <c r="I630" s="44">
        <f t="shared" si="47"/>
        <v>5.9523809523809526</v>
      </c>
      <c r="K630" t="s">
        <v>0</v>
      </c>
      <c r="L630">
        <v>14</v>
      </c>
      <c r="M630" s="2">
        <v>420</v>
      </c>
    </row>
    <row r="631" spans="1:13" s="85" customFormat="1" ht="12.75">
      <c r="A631" s="16"/>
      <c r="B631" s="304">
        <f>SUM(B630)</f>
        <v>2500</v>
      </c>
      <c r="C631" s="16" t="s">
        <v>35</v>
      </c>
      <c r="D631" s="16"/>
      <c r="E631" s="83"/>
      <c r="F631" s="136"/>
      <c r="G631" s="23"/>
      <c r="H631" s="83">
        <v>0</v>
      </c>
      <c r="I631" s="84">
        <f t="shared" si="47"/>
        <v>5.9523809523809526</v>
      </c>
      <c r="M631" s="2">
        <v>420</v>
      </c>
    </row>
    <row r="632" spans="1:13" ht="12.75">
      <c r="A632" s="17"/>
      <c r="B632" s="305"/>
      <c r="C632" s="33"/>
      <c r="D632" s="17"/>
      <c r="E632" s="33"/>
      <c r="F632" s="137"/>
      <c r="H632" s="33">
        <f>H631-B632</f>
        <v>0</v>
      </c>
      <c r="I632" s="44">
        <f t="shared" si="47"/>
        <v>0</v>
      </c>
      <c r="M632" s="2">
        <v>420</v>
      </c>
    </row>
    <row r="633" spans="1:13" ht="12.75">
      <c r="A633" s="17"/>
      <c r="B633" s="305"/>
      <c r="C633" s="33"/>
      <c r="D633" s="33"/>
      <c r="E633" s="6"/>
      <c r="F633" s="132"/>
      <c r="H633" s="33">
        <f>H632-B633</f>
        <v>0</v>
      </c>
      <c r="I633" s="44">
        <f t="shared" si="47"/>
        <v>0</v>
      </c>
      <c r="M633" s="2">
        <v>420</v>
      </c>
    </row>
    <row r="634" spans="1:13" ht="12.75">
      <c r="A634" s="17"/>
      <c r="B634" s="305">
        <v>1500</v>
      </c>
      <c r="C634" s="1" t="s">
        <v>326</v>
      </c>
      <c r="D634" s="1" t="s">
        <v>16</v>
      </c>
      <c r="E634" s="1" t="s">
        <v>47</v>
      </c>
      <c r="F634" s="86" t="s">
        <v>327</v>
      </c>
      <c r="G634" s="32" t="s">
        <v>269</v>
      </c>
      <c r="H634" s="33">
        <f>H633-B634</f>
        <v>-1500</v>
      </c>
      <c r="I634" s="44">
        <f t="shared" si="47"/>
        <v>3.5714285714285716</v>
      </c>
      <c r="K634" t="s">
        <v>253</v>
      </c>
      <c r="L634">
        <v>14</v>
      </c>
      <c r="M634" s="2">
        <v>420</v>
      </c>
    </row>
    <row r="635" spans="1:13" ht="12.75">
      <c r="A635" s="17"/>
      <c r="B635" s="305">
        <v>1500</v>
      </c>
      <c r="C635" s="1" t="s">
        <v>328</v>
      </c>
      <c r="D635" s="1" t="s">
        <v>16</v>
      </c>
      <c r="E635" s="1" t="s">
        <v>47</v>
      </c>
      <c r="F635" s="86" t="s">
        <v>329</v>
      </c>
      <c r="G635" s="32" t="s">
        <v>288</v>
      </c>
      <c r="H635" s="33">
        <f>H634-B635</f>
        <v>-3000</v>
      </c>
      <c r="I635" s="44">
        <f t="shared" si="47"/>
        <v>3.5714285714285716</v>
      </c>
      <c r="K635" t="s">
        <v>253</v>
      </c>
      <c r="L635">
        <v>14</v>
      </c>
      <c r="M635" s="2">
        <v>420</v>
      </c>
    </row>
    <row r="636" spans="1:13" s="85" customFormat="1" ht="12.75">
      <c r="A636" s="16"/>
      <c r="B636" s="304">
        <f>SUM(B634:B635)</f>
        <v>3000</v>
      </c>
      <c r="C636" s="83" t="s">
        <v>106</v>
      </c>
      <c r="D636" s="83"/>
      <c r="E636" s="97"/>
      <c r="F636" s="136"/>
      <c r="G636" s="23"/>
      <c r="H636" s="83">
        <v>0</v>
      </c>
      <c r="I636" s="84">
        <f t="shared" si="47"/>
        <v>7.142857142857143</v>
      </c>
      <c r="M636" s="2">
        <v>420</v>
      </c>
    </row>
    <row r="637" spans="1:13" ht="12.75">
      <c r="A637" s="17"/>
      <c r="B637" s="305"/>
      <c r="C637" s="33"/>
      <c r="D637" s="95"/>
      <c r="E637" s="6"/>
      <c r="F637" s="132"/>
      <c r="H637" s="33">
        <f>H636-B637</f>
        <v>0</v>
      </c>
      <c r="I637" s="44">
        <f t="shared" si="47"/>
        <v>0</v>
      </c>
      <c r="M637" s="2">
        <v>420</v>
      </c>
    </row>
    <row r="638" spans="1:13" ht="12.75">
      <c r="A638" s="17"/>
      <c r="B638" s="305"/>
      <c r="C638" s="33"/>
      <c r="D638" s="33"/>
      <c r="E638" s="6"/>
      <c r="F638" s="137"/>
      <c r="H638" s="33">
        <f>H637-B638</f>
        <v>0</v>
      </c>
      <c r="I638" s="44">
        <f t="shared" si="47"/>
        <v>0</v>
      </c>
      <c r="M638" s="2">
        <v>420</v>
      </c>
    </row>
    <row r="639" spans="1:13" ht="12.75">
      <c r="A639" s="17"/>
      <c r="B639" s="305">
        <v>400</v>
      </c>
      <c r="C639" s="1" t="s">
        <v>61</v>
      </c>
      <c r="D639" s="1" t="s">
        <v>16</v>
      </c>
      <c r="E639" s="1" t="s">
        <v>62</v>
      </c>
      <c r="F639" s="86" t="s">
        <v>330</v>
      </c>
      <c r="G639" s="32" t="s">
        <v>269</v>
      </c>
      <c r="H639" s="33">
        <f>H638-B639</f>
        <v>-400</v>
      </c>
      <c r="I639" s="44">
        <f t="shared" si="47"/>
        <v>0.9523809523809523</v>
      </c>
      <c r="K639" t="s">
        <v>253</v>
      </c>
      <c r="L639">
        <v>14</v>
      </c>
      <c r="M639" s="2">
        <v>420</v>
      </c>
    </row>
    <row r="640" spans="1:13" ht="12.75">
      <c r="A640" s="17"/>
      <c r="B640" s="305">
        <v>300</v>
      </c>
      <c r="C640" s="1" t="s">
        <v>61</v>
      </c>
      <c r="D640" s="1" t="s">
        <v>16</v>
      </c>
      <c r="E640" s="1" t="s">
        <v>62</v>
      </c>
      <c r="F640" s="86" t="s">
        <v>330</v>
      </c>
      <c r="G640" s="32" t="s">
        <v>288</v>
      </c>
      <c r="H640" s="33">
        <f>H639-B640</f>
        <v>-700</v>
      </c>
      <c r="I640" s="44">
        <f t="shared" si="47"/>
        <v>0.7142857142857143</v>
      </c>
      <c r="K640" t="s">
        <v>253</v>
      </c>
      <c r="L640">
        <v>14</v>
      </c>
      <c r="M640" s="2">
        <v>420</v>
      </c>
    </row>
    <row r="641" spans="1:13" s="85" customFormat="1" ht="12.75">
      <c r="A641" s="16"/>
      <c r="B641" s="304">
        <f>SUM(B639:B640)</f>
        <v>700</v>
      </c>
      <c r="C641" s="83"/>
      <c r="D641" s="83"/>
      <c r="E641" s="83" t="s">
        <v>62</v>
      </c>
      <c r="F641" s="136"/>
      <c r="G641" s="23"/>
      <c r="H641" s="83">
        <v>0</v>
      </c>
      <c r="I641" s="84">
        <f t="shared" si="47"/>
        <v>1.6666666666666667</v>
      </c>
      <c r="M641" s="2">
        <v>420</v>
      </c>
    </row>
    <row r="642" spans="1:13" ht="12.75">
      <c r="A642" s="17"/>
      <c r="B642" s="305"/>
      <c r="C642" s="95"/>
      <c r="D642" s="33"/>
      <c r="E642" s="6"/>
      <c r="F642" s="132"/>
      <c r="H642" s="33">
        <f>H641-B642</f>
        <v>0</v>
      </c>
      <c r="I642" s="44">
        <f t="shared" si="47"/>
        <v>0</v>
      </c>
      <c r="M642" s="2">
        <v>420</v>
      </c>
    </row>
    <row r="643" spans="1:13" ht="12.75">
      <c r="A643" s="17"/>
      <c r="B643" s="305"/>
      <c r="C643" s="33"/>
      <c r="D643" s="17"/>
      <c r="E643" s="6"/>
      <c r="F643" s="131"/>
      <c r="H643" s="33">
        <f>H642-B643</f>
        <v>0</v>
      </c>
      <c r="I643" s="44">
        <f t="shared" si="47"/>
        <v>0</v>
      </c>
      <c r="M643" s="2">
        <v>420</v>
      </c>
    </row>
    <row r="644" spans="1:13" ht="12.75">
      <c r="A644" s="17"/>
      <c r="B644" s="305">
        <v>1000</v>
      </c>
      <c r="C644" s="1" t="s">
        <v>66</v>
      </c>
      <c r="D644" s="1" t="s">
        <v>16</v>
      </c>
      <c r="E644" s="1" t="s">
        <v>47</v>
      </c>
      <c r="F644" s="86" t="s">
        <v>330</v>
      </c>
      <c r="G644" s="32" t="s">
        <v>269</v>
      </c>
      <c r="H644" s="33">
        <f>H643-B644</f>
        <v>-1000</v>
      </c>
      <c r="I644" s="44">
        <f t="shared" si="47"/>
        <v>2.380952380952381</v>
      </c>
      <c r="K644" t="s">
        <v>253</v>
      </c>
      <c r="L644">
        <v>14</v>
      </c>
      <c r="M644" s="2">
        <v>420</v>
      </c>
    </row>
    <row r="645" spans="1:13" ht="12.75">
      <c r="A645" s="17"/>
      <c r="B645" s="305">
        <v>1000</v>
      </c>
      <c r="C645" s="1" t="s">
        <v>66</v>
      </c>
      <c r="D645" s="1" t="s">
        <v>16</v>
      </c>
      <c r="E645" s="1" t="s">
        <v>47</v>
      </c>
      <c r="F645" s="86" t="s">
        <v>330</v>
      </c>
      <c r="G645" s="32" t="s">
        <v>288</v>
      </c>
      <c r="H645" s="33">
        <f>H644-B645</f>
        <v>-2000</v>
      </c>
      <c r="I645" s="44">
        <f t="shared" si="47"/>
        <v>2.380952380952381</v>
      </c>
      <c r="K645" t="s">
        <v>253</v>
      </c>
      <c r="L645">
        <v>14</v>
      </c>
      <c r="M645" s="2">
        <v>420</v>
      </c>
    </row>
    <row r="646" spans="1:13" s="85" customFormat="1" ht="12.75">
      <c r="A646" s="16"/>
      <c r="B646" s="304">
        <f>SUM(B644:B645)</f>
        <v>2000</v>
      </c>
      <c r="C646" s="83" t="s">
        <v>66</v>
      </c>
      <c r="D646" s="16"/>
      <c r="E646" s="83"/>
      <c r="F646" s="130"/>
      <c r="G646" s="23"/>
      <c r="H646" s="83">
        <v>0</v>
      </c>
      <c r="I646" s="84">
        <f t="shared" si="47"/>
        <v>4.761904761904762</v>
      </c>
      <c r="M646" s="2">
        <v>420</v>
      </c>
    </row>
    <row r="647" spans="1:13" ht="12.75">
      <c r="A647" s="17"/>
      <c r="B647" s="305"/>
      <c r="C647" s="6"/>
      <c r="E647" s="6"/>
      <c r="F647" s="131"/>
      <c r="H647" s="33">
        <f>H646-B647</f>
        <v>0</v>
      </c>
      <c r="I647" s="44">
        <f t="shared" si="47"/>
        <v>0</v>
      </c>
      <c r="M647" s="2">
        <v>420</v>
      </c>
    </row>
    <row r="648" spans="1:13" ht="12.75">
      <c r="A648" s="17"/>
      <c r="B648" s="305"/>
      <c r="C648" s="6"/>
      <c r="E648" s="6"/>
      <c r="F648" s="131"/>
      <c r="H648" s="33">
        <f>H647-B648</f>
        <v>0</v>
      </c>
      <c r="I648" s="44">
        <f t="shared" si="47"/>
        <v>0</v>
      </c>
      <c r="M648" s="2">
        <v>420</v>
      </c>
    </row>
    <row r="649" spans="1:13" ht="12.75">
      <c r="A649" s="17"/>
      <c r="B649" s="305"/>
      <c r="E649" s="6"/>
      <c r="F649" s="131"/>
      <c r="H649" s="33">
        <f>H648-B649</f>
        <v>0</v>
      </c>
      <c r="I649" s="44">
        <f t="shared" si="47"/>
        <v>0</v>
      </c>
      <c r="M649" s="2">
        <v>420</v>
      </c>
    </row>
    <row r="650" spans="1:13" ht="12.75">
      <c r="A650" s="17"/>
      <c r="B650" s="305"/>
      <c r="E650" s="6"/>
      <c r="H650" s="33">
        <f>H649-B650</f>
        <v>0</v>
      </c>
      <c r="I650" s="44">
        <f t="shared" si="47"/>
        <v>0</v>
      </c>
      <c r="M650" s="2">
        <v>420</v>
      </c>
    </row>
    <row r="651" spans="1:13" s="85" customFormat="1" ht="12.75">
      <c r="A651" s="16"/>
      <c r="B651" s="304">
        <f>+B670+B676+B682+B689+B693+B657</f>
        <v>48700</v>
      </c>
      <c r="C651" s="79" t="s">
        <v>331</v>
      </c>
      <c r="D651" s="80" t="s">
        <v>1161</v>
      </c>
      <c r="E651" s="79" t="s">
        <v>332</v>
      </c>
      <c r="F651" s="81" t="s">
        <v>333</v>
      </c>
      <c r="G651" s="82" t="s">
        <v>173</v>
      </c>
      <c r="H651" s="83"/>
      <c r="I651" s="84">
        <f t="shared" si="47"/>
        <v>115.95238095238095</v>
      </c>
      <c r="J651" s="84"/>
      <c r="K651" s="84"/>
      <c r="M651" s="2">
        <v>420</v>
      </c>
    </row>
    <row r="652" spans="1:13" ht="12.75">
      <c r="A652" s="17"/>
      <c r="B652" s="305"/>
      <c r="E652" s="6"/>
      <c r="H652" s="33">
        <v>0</v>
      </c>
      <c r="I652" s="44">
        <f t="shared" si="47"/>
        <v>0</v>
      </c>
      <c r="M652" s="2">
        <v>420</v>
      </c>
    </row>
    <row r="653" spans="1:13" ht="12.75">
      <c r="A653" s="17"/>
      <c r="B653" s="305">
        <v>4000</v>
      </c>
      <c r="C653" s="1" t="s">
        <v>35</v>
      </c>
      <c r="D653" s="1" t="s">
        <v>36</v>
      </c>
      <c r="E653" s="1" t="s">
        <v>174</v>
      </c>
      <c r="F653" s="86" t="s">
        <v>1167</v>
      </c>
      <c r="G653" s="32" t="s">
        <v>269</v>
      </c>
      <c r="H653" s="33">
        <f>H652-B653</f>
        <v>-4000</v>
      </c>
      <c r="I653" s="44">
        <f t="shared" si="47"/>
        <v>9.523809523809524</v>
      </c>
      <c r="K653" t="s">
        <v>0</v>
      </c>
      <c r="L653">
        <v>15</v>
      </c>
      <c r="M653" s="2">
        <v>420</v>
      </c>
    </row>
    <row r="654" spans="1:13" ht="12.75">
      <c r="A654" s="17"/>
      <c r="B654" s="305">
        <v>2000</v>
      </c>
      <c r="C654" s="1" t="s">
        <v>35</v>
      </c>
      <c r="D654" s="1" t="s">
        <v>36</v>
      </c>
      <c r="E654" s="1" t="s">
        <v>174</v>
      </c>
      <c r="F654" s="86" t="s">
        <v>336</v>
      </c>
      <c r="G654" s="32" t="s">
        <v>288</v>
      </c>
      <c r="H654" s="33">
        <f>H653-B654</f>
        <v>-6000</v>
      </c>
      <c r="I654" s="44">
        <f t="shared" si="47"/>
        <v>4.761904761904762</v>
      </c>
      <c r="K654" t="s">
        <v>0</v>
      </c>
      <c r="L654">
        <v>15</v>
      </c>
      <c r="M654" s="2">
        <v>420</v>
      </c>
    </row>
    <row r="655" spans="1:13" ht="12.75">
      <c r="A655" s="17"/>
      <c r="B655" s="305">
        <v>2000</v>
      </c>
      <c r="C655" s="1" t="s">
        <v>35</v>
      </c>
      <c r="D655" s="1" t="s">
        <v>36</v>
      </c>
      <c r="E655" s="1" t="s">
        <v>174</v>
      </c>
      <c r="F655" s="86" t="s">
        <v>337</v>
      </c>
      <c r="G655" s="32" t="s">
        <v>280</v>
      </c>
      <c r="H655" s="33">
        <f>H654-B655</f>
        <v>-8000</v>
      </c>
      <c r="I655" s="44">
        <f t="shared" si="47"/>
        <v>4.761904761904762</v>
      </c>
      <c r="K655" t="s">
        <v>0</v>
      </c>
      <c r="L655">
        <v>15</v>
      </c>
      <c r="M655" s="2">
        <v>420</v>
      </c>
    </row>
    <row r="656" spans="1:13" ht="12.75">
      <c r="A656" s="17"/>
      <c r="B656" s="305">
        <v>3000</v>
      </c>
      <c r="C656" s="1" t="s">
        <v>35</v>
      </c>
      <c r="D656" s="1" t="s">
        <v>36</v>
      </c>
      <c r="E656" s="1" t="s">
        <v>174</v>
      </c>
      <c r="F656" s="86" t="s">
        <v>338</v>
      </c>
      <c r="G656" s="32" t="s">
        <v>303</v>
      </c>
      <c r="H656" s="33">
        <f>H655-B656</f>
        <v>-11000</v>
      </c>
      <c r="I656" s="44">
        <f t="shared" si="47"/>
        <v>7.142857142857143</v>
      </c>
      <c r="K656" t="s">
        <v>0</v>
      </c>
      <c r="L656">
        <v>15</v>
      </c>
      <c r="M656" s="2">
        <v>420</v>
      </c>
    </row>
    <row r="657" spans="1:13" s="85" customFormat="1" ht="12.75">
      <c r="A657" s="16"/>
      <c r="B657" s="304">
        <f>SUM(B653:B656)</f>
        <v>11000</v>
      </c>
      <c r="C657" s="16" t="s">
        <v>35</v>
      </c>
      <c r="D657" s="16"/>
      <c r="E657" s="16"/>
      <c r="F657" s="96"/>
      <c r="G657" s="23"/>
      <c r="H657" s="83">
        <v>0</v>
      </c>
      <c r="I657" s="84">
        <f t="shared" si="47"/>
        <v>26.19047619047619</v>
      </c>
      <c r="M657" s="2">
        <v>420</v>
      </c>
    </row>
    <row r="658" spans="1:13" ht="12.75">
      <c r="A658" s="17"/>
      <c r="B658" s="305"/>
      <c r="H658" s="33">
        <f aca="true" t="shared" si="49" ref="H658:H669">H657-B658</f>
        <v>0</v>
      </c>
      <c r="I658" s="44">
        <f t="shared" si="47"/>
        <v>0</v>
      </c>
      <c r="M658" s="2">
        <v>420</v>
      </c>
    </row>
    <row r="659" spans="1:13" ht="12.75">
      <c r="A659" s="17"/>
      <c r="B659" s="305"/>
      <c r="H659" s="33">
        <f t="shared" si="49"/>
        <v>0</v>
      </c>
      <c r="I659" s="44">
        <f t="shared" si="47"/>
        <v>0</v>
      </c>
      <c r="M659" s="2">
        <v>420</v>
      </c>
    </row>
    <row r="660" spans="1:13" ht="12.75">
      <c r="A660" s="17"/>
      <c r="B660" s="305">
        <v>700</v>
      </c>
      <c r="C660" s="1" t="s">
        <v>187</v>
      </c>
      <c r="D660" s="1" t="s">
        <v>16</v>
      </c>
      <c r="E660" s="1" t="s">
        <v>47</v>
      </c>
      <c r="F660" s="86" t="s">
        <v>340</v>
      </c>
      <c r="G660" s="32" t="s">
        <v>269</v>
      </c>
      <c r="H660" s="33">
        <f t="shared" si="49"/>
        <v>-700</v>
      </c>
      <c r="I660" s="44">
        <f t="shared" si="47"/>
        <v>1.6666666666666667</v>
      </c>
      <c r="K660" t="s">
        <v>174</v>
      </c>
      <c r="L660" s="20">
        <v>15</v>
      </c>
      <c r="M660" s="2">
        <v>420</v>
      </c>
    </row>
    <row r="661" spans="1:13" ht="12.75">
      <c r="A661" s="17"/>
      <c r="B661" s="305">
        <v>1500</v>
      </c>
      <c r="C661" s="1" t="s">
        <v>341</v>
      </c>
      <c r="D661" s="1" t="s">
        <v>16</v>
      </c>
      <c r="E661" s="1" t="s">
        <v>47</v>
      </c>
      <c r="F661" s="86" t="s">
        <v>340</v>
      </c>
      <c r="G661" s="32" t="s">
        <v>269</v>
      </c>
      <c r="H661" s="33">
        <f t="shared" si="49"/>
        <v>-2200</v>
      </c>
      <c r="I661" s="44">
        <f t="shared" si="47"/>
        <v>3.5714285714285716</v>
      </c>
      <c r="K661" t="s">
        <v>174</v>
      </c>
      <c r="L661" s="20">
        <v>15</v>
      </c>
      <c r="M661" s="2">
        <v>420</v>
      </c>
    </row>
    <row r="662" spans="1:13" ht="12.75">
      <c r="A662" s="17"/>
      <c r="B662" s="305">
        <v>700</v>
      </c>
      <c r="C662" s="1" t="s">
        <v>342</v>
      </c>
      <c r="D662" s="1" t="s">
        <v>16</v>
      </c>
      <c r="E662" s="1" t="s">
        <v>47</v>
      </c>
      <c r="F662" s="86" t="s">
        <v>340</v>
      </c>
      <c r="G662" s="32" t="s">
        <v>288</v>
      </c>
      <c r="H662" s="33">
        <f t="shared" si="49"/>
        <v>-2900</v>
      </c>
      <c r="I662" s="44">
        <f t="shared" si="47"/>
        <v>1.6666666666666667</v>
      </c>
      <c r="K662" t="s">
        <v>174</v>
      </c>
      <c r="L662" s="20">
        <v>15</v>
      </c>
      <c r="M662" s="2">
        <v>420</v>
      </c>
    </row>
    <row r="663" spans="1:13" ht="12.75">
      <c r="A663" s="17"/>
      <c r="B663" s="305">
        <v>700</v>
      </c>
      <c r="C663" s="1" t="s">
        <v>343</v>
      </c>
      <c r="D663" s="1" t="s">
        <v>16</v>
      </c>
      <c r="E663" s="1" t="s">
        <v>47</v>
      </c>
      <c r="F663" s="86" t="s">
        <v>340</v>
      </c>
      <c r="G663" s="32" t="s">
        <v>288</v>
      </c>
      <c r="H663" s="33">
        <f t="shared" si="49"/>
        <v>-3600</v>
      </c>
      <c r="I663" s="44">
        <f t="shared" si="47"/>
        <v>1.6666666666666667</v>
      </c>
      <c r="K663" t="s">
        <v>174</v>
      </c>
      <c r="L663" s="20">
        <v>15</v>
      </c>
      <c r="M663" s="2">
        <v>420</v>
      </c>
    </row>
    <row r="664" spans="1:13" ht="12.75">
      <c r="A664" s="17"/>
      <c r="B664" s="305">
        <v>500</v>
      </c>
      <c r="C664" s="1" t="s">
        <v>344</v>
      </c>
      <c r="D664" s="1" t="s">
        <v>16</v>
      </c>
      <c r="E664" s="1" t="s">
        <v>47</v>
      </c>
      <c r="F664" s="86" t="s">
        <v>340</v>
      </c>
      <c r="G664" s="32" t="s">
        <v>280</v>
      </c>
      <c r="H664" s="33">
        <f t="shared" si="49"/>
        <v>-4100</v>
      </c>
      <c r="I664" s="44">
        <f t="shared" si="47"/>
        <v>1.1904761904761905</v>
      </c>
      <c r="K664" t="s">
        <v>174</v>
      </c>
      <c r="L664" s="20">
        <v>15</v>
      </c>
      <c r="M664" s="2">
        <v>420</v>
      </c>
    </row>
    <row r="665" spans="1:13" ht="12.75">
      <c r="A665" s="17"/>
      <c r="B665" s="305">
        <v>500</v>
      </c>
      <c r="C665" s="1" t="s">
        <v>345</v>
      </c>
      <c r="D665" s="1" t="s">
        <v>16</v>
      </c>
      <c r="E665" s="1" t="s">
        <v>47</v>
      </c>
      <c r="F665" s="86" t="s">
        <v>340</v>
      </c>
      <c r="G665" s="32" t="s">
        <v>280</v>
      </c>
      <c r="H665" s="33">
        <f t="shared" si="49"/>
        <v>-4600</v>
      </c>
      <c r="I665" s="44">
        <f aca="true" t="shared" si="50" ref="I665:I728">+B665/M665</f>
        <v>1.1904761904761905</v>
      </c>
      <c r="K665" t="s">
        <v>174</v>
      </c>
      <c r="L665" s="20">
        <v>15</v>
      </c>
      <c r="M665" s="2">
        <v>420</v>
      </c>
    </row>
    <row r="666" spans="1:13" ht="12.75">
      <c r="A666" s="17"/>
      <c r="B666" s="305">
        <v>700</v>
      </c>
      <c r="C666" s="1" t="s">
        <v>342</v>
      </c>
      <c r="D666" s="1" t="s">
        <v>16</v>
      </c>
      <c r="E666" s="1" t="s">
        <v>47</v>
      </c>
      <c r="F666" s="86" t="s">
        <v>340</v>
      </c>
      <c r="G666" s="32" t="s">
        <v>303</v>
      </c>
      <c r="H666" s="33">
        <f t="shared" si="49"/>
        <v>-5300</v>
      </c>
      <c r="I666" s="44">
        <f t="shared" si="50"/>
        <v>1.6666666666666667</v>
      </c>
      <c r="K666" t="s">
        <v>174</v>
      </c>
      <c r="L666" s="20">
        <v>15</v>
      </c>
      <c r="M666" s="2">
        <v>420</v>
      </c>
    </row>
    <row r="667" spans="1:13" ht="12.75">
      <c r="A667" s="17"/>
      <c r="B667" s="305">
        <v>700</v>
      </c>
      <c r="C667" s="1" t="s">
        <v>343</v>
      </c>
      <c r="D667" s="1" t="s">
        <v>16</v>
      </c>
      <c r="E667" s="1" t="s">
        <v>47</v>
      </c>
      <c r="F667" s="86" t="s">
        <v>340</v>
      </c>
      <c r="G667" s="32" t="s">
        <v>303</v>
      </c>
      <c r="H667" s="33">
        <f t="shared" si="49"/>
        <v>-6000</v>
      </c>
      <c r="I667" s="44">
        <f t="shared" si="50"/>
        <v>1.6666666666666667</v>
      </c>
      <c r="K667" t="s">
        <v>174</v>
      </c>
      <c r="L667" s="20">
        <v>15</v>
      </c>
      <c r="M667" s="2">
        <v>420</v>
      </c>
    </row>
    <row r="668" spans="1:13" ht="12.75">
      <c r="A668" s="17"/>
      <c r="B668" s="305">
        <v>1000</v>
      </c>
      <c r="C668" s="1" t="s">
        <v>346</v>
      </c>
      <c r="D668" s="1" t="s">
        <v>16</v>
      </c>
      <c r="E668" s="1" t="s">
        <v>47</v>
      </c>
      <c r="F668" s="86" t="s">
        <v>340</v>
      </c>
      <c r="G668" s="32" t="s">
        <v>303</v>
      </c>
      <c r="H668" s="33">
        <f t="shared" si="49"/>
        <v>-7000</v>
      </c>
      <c r="I668" s="44">
        <f t="shared" si="50"/>
        <v>2.380952380952381</v>
      </c>
      <c r="K668" t="s">
        <v>174</v>
      </c>
      <c r="L668" s="20">
        <v>15</v>
      </c>
      <c r="M668" s="2">
        <v>420</v>
      </c>
    </row>
    <row r="669" spans="1:13" ht="12.75">
      <c r="A669" s="17"/>
      <c r="B669" s="305">
        <v>2200</v>
      </c>
      <c r="C669" s="1" t="s">
        <v>347</v>
      </c>
      <c r="D669" s="1" t="s">
        <v>16</v>
      </c>
      <c r="E669" s="1" t="s">
        <v>47</v>
      </c>
      <c r="F669" s="86" t="s">
        <v>340</v>
      </c>
      <c r="G669" s="32" t="s">
        <v>303</v>
      </c>
      <c r="H669" s="33">
        <f t="shared" si="49"/>
        <v>-9200</v>
      </c>
      <c r="I669" s="44">
        <f t="shared" si="50"/>
        <v>5.238095238095238</v>
      </c>
      <c r="K669" t="s">
        <v>174</v>
      </c>
      <c r="L669" s="20">
        <v>15</v>
      </c>
      <c r="M669" s="2">
        <v>420</v>
      </c>
    </row>
    <row r="670" spans="1:13" s="85" customFormat="1" ht="12.75">
      <c r="A670" s="16"/>
      <c r="B670" s="304">
        <f>SUM(B660:B669)</f>
        <v>9200</v>
      </c>
      <c r="C670" s="16" t="s">
        <v>106</v>
      </c>
      <c r="D670" s="16"/>
      <c r="E670" s="16"/>
      <c r="F670" s="96"/>
      <c r="G670" s="23"/>
      <c r="H670" s="83">
        <v>0</v>
      </c>
      <c r="I670" s="84">
        <f t="shared" si="50"/>
        <v>21.904761904761905</v>
      </c>
      <c r="M670" s="2">
        <v>420</v>
      </c>
    </row>
    <row r="671" spans="1:13" ht="12.75">
      <c r="A671" s="17"/>
      <c r="B671" s="305"/>
      <c r="H671" s="33">
        <f>H670-B671</f>
        <v>0</v>
      </c>
      <c r="I671" s="44">
        <f t="shared" si="50"/>
        <v>0</v>
      </c>
      <c r="M671" s="2">
        <v>420</v>
      </c>
    </row>
    <row r="672" spans="1:13" ht="12.75">
      <c r="A672" s="17"/>
      <c r="B672" s="305"/>
      <c r="H672" s="33">
        <f>H671-B672</f>
        <v>0</v>
      </c>
      <c r="I672" s="44">
        <f t="shared" si="50"/>
        <v>0</v>
      </c>
      <c r="M672" s="2">
        <v>420</v>
      </c>
    </row>
    <row r="673" spans="1:13" ht="12.75">
      <c r="A673" s="17"/>
      <c r="B673" s="305">
        <v>1500</v>
      </c>
      <c r="C673" s="1" t="s">
        <v>61</v>
      </c>
      <c r="D673" s="1" t="s">
        <v>16</v>
      </c>
      <c r="E673" s="1" t="s">
        <v>62</v>
      </c>
      <c r="F673" s="88" t="s">
        <v>340</v>
      </c>
      <c r="G673" s="32" t="s">
        <v>269</v>
      </c>
      <c r="H673" s="33">
        <f>H672-B673</f>
        <v>-1500</v>
      </c>
      <c r="I673" s="44">
        <f t="shared" si="50"/>
        <v>3.5714285714285716</v>
      </c>
      <c r="K673" t="s">
        <v>174</v>
      </c>
      <c r="L673" s="20">
        <v>15</v>
      </c>
      <c r="M673" s="2">
        <v>420</v>
      </c>
    </row>
    <row r="674" spans="1:13" ht="12.75">
      <c r="A674" s="17"/>
      <c r="B674" s="305">
        <v>1500</v>
      </c>
      <c r="C674" s="1" t="s">
        <v>61</v>
      </c>
      <c r="D674" s="1" t="s">
        <v>16</v>
      </c>
      <c r="E674" s="1" t="s">
        <v>62</v>
      </c>
      <c r="F674" s="86" t="s">
        <v>340</v>
      </c>
      <c r="G674" s="32" t="s">
        <v>288</v>
      </c>
      <c r="H674" s="33">
        <f>H673-B674</f>
        <v>-3000</v>
      </c>
      <c r="I674" s="44">
        <f t="shared" si="50"/>
        <v>3.5714285714285716</v>
      </c>
      <c r="K674" t="s">
        <v>174</v>
      </c>
      <c r="L674" s="20">
        <v>15</v>
      </c>
      <c r="M674" s="2">
        <v>420</v>
      </c>
    </row>
    <row r="675" spans="1:13" ht="12.75">
      <c r="A675" s="17"/>
      <c r="B675" s="305">
        <v>1500</v>
      </c>
      <c r="C675" s="1" t="s">
        <v>61</v>
      </c>
      <c r="D675" s="1" t="s">
        <v>16</v>
      </c>
      <c r="E675" s="1" t="s">
        <v>62</v>
      </c>
      <c r="F675" s="86" t="s">
        <v>340</v>
      </c>
      <c r="G675" s="32" t="s">
        <v>280</v>
      </c>
      <c r="H675" s="33">
        <f>H674-B675</f>
        <v>-4500</v>
      </c>
      <c r="I675" s="44">
        <f t="shared" si="50"/>
        <v>3.5714285714285716</v>
      </c>
      <c r="K675" t="s">
        <v>174</v>
      </c>
      <c r="L675" s="20">
        <v>15</v>
      </c>
      <c r="M675" s="2">
        <v>420</v>
      </c>
    </row>
    <row r="676" spans="1:13" s="85" customFormat="1" ht="12.75">
      <c r="A676" s="16"/>
      <c r="B676" s="304">
        <f>SUM(B673:B675)</f>
        <v>4500</v>
      </c>
      <c r="C676" s="16"/>
      <c r="D676" s="16"/>
      <c r="E676" s="16" t="s">
        <v>62</v>
      </c>
      <c r="F676" s="96"/>
      <c r="G676" s="23"/>
      <c r="H676" s="83">
        <v>0</v>
      </c>
      <c r="I676" s="84">
        <f t="shared" si="50"/>
        <v>10.714285714285714</v>
      </c>
      <c r="M676" s="2">
        <v>420</v>
      </c>
    </row>
    <row r="677" spans="1:13" ht="12.75">
      <c r="A677" s="17"/>
      <c r="B677" s="305"/>
      <c r="H677" s="33">
        <f>H676-B677</f>
        <v>0</v>
      </c>
      <c r="I677" s="44">
        <f t="shared" si="50"/>
        <v>0</v>
      </c>
      <c r="M677" s="2">
        <v>420</v>
      </c>
    </row>
    <row r="678" spans="1:13" ht="12.75">
      <c r="A678" s="17"/>
      <c r="B678" s="305"/>
      <c r="H678" s="33">
        <f>H677-B678</f>
        <v>0</v>
      </c>
      <c r="I678" s="44">
        <f t="shared" si="50"/>
        <v>0</v>
      </c>
      <c r="M678" s="2">
        <v>420</v>
      </c>
    </row>
    <row r="679" spans="1:13" ht="12.75">
      <c r="A679" s="17"/>
      <c r="B679" s="305">
        <v>5000</v>
      </c>
      <c r="C679" s="1" t="s">
        <v>63</v>
      </c>
      <c r="D679" s="1" t="s">
        <v>16</v>
      </c>
      <c r="E679" s="1" t="s">
        <v>47</v>
      </c>
      <c r="F679" s="88" t="s">
        <v>350</v>
      </c>
      <c r="G679" s="32" t="s">
        <v>269</v>
      </c>
      <c r="H679" s="33">
        <f>H678-B679</f>
        <v>-5000</v>
      </c>
      <c r="I679" s="44">
        <f t="shared" si="50"/>
        <v>11.904761904761905</v>
      </c>
      <c r="K679" t="s">
        <v>174</v>
      </c>
      <c r="L679" s="20">
        <v>15</v>
      </c>
      <c r="M679" s="2">
        <v>420</v>
      </c>
    </row>
    <row r="680" spans="1:13" ht="12.75">
      <c r="A680" s="17"/>
      <c r="B680" s="305">
        <v>5000</v>
      </c>
      <c r="C680" s="1" t="s">
        <v>63</v>
      </c>
      <c r="D680" s="1" t="s">
        <v>16</v>
      </c>
      <c r="E680" s="1" t="s">
        <v>47</v>
      </c>
      <c r="F680" s="86" t="s">
        <v>350</v>
      </c>
      <c r="G680" s="32" t="s">
        <v>288</v>
      </c>
      <c r="H680" s="33">
        <f>H679-B680</f>
        <v>-10000</v>
      </c>
      <c r="I680" s="44">
        <f t="shared" si="50"/>
        <v>11.904761904761905</v>
      </c>
      <c r="K680" t="s">
        <v>174</v>
      </c>
      <c r="L680" s="20">
        <v>15</v>
      </c>
      <c r="M680" s="2">
        <v>420</v>
      </c>
    </row>
    <row r="681" spans="1:13" ht="12.75">
      <c r="A681" s="17"/>
      <c r="B681" s="305">
        <v>5000</v>
      </c>
      <c r="C681" s="1" t="s">
        <v>63</v>
      </c>
      <c r="D681" s="1" t="s">
        <v>16</v>
      </c>
      <c r="E681" s="1" t="s">
        <v>47</v>
      </c>
      <c r="F681" s="86" t="s">
        <v>350</v>
      </c>
      <c r="G681" s="32" t="s">
        <v>280</v>
      </c>
      <c r="H681" s="33">
        <f>H680-B681</f>
        <v>-15000</v>
      </c>
      <c r="I681" s="44">
        <f t="shared" si="50"/>
        <v>11.904761904761905</v>
      </c>
      <c r="K681" t="s">
        <v>174</v>
      </c>
      <c r="L681" s="20">
        <v>15</v>
      </c>
      <c r="M681" s="2">
        <v>420</v>
      </c>
    </row>
    <row r="682" spans="1:13" s="85" customFormat="1" ht="12.75">
      <c r="A682" s="16"/>
      <c r="B682" s="304">
        <f>SUM(B679:B681)</f>
        <v>15000</v>
      </c>
      <c r="C682" s="16" t="s">
        <v>63</v>
      </c>
      <c r="D682" s="16"/>
      <c r="E682" s="16"/>
      <c r="F682" s="96"/>
      <c r="G682" s="23"/>
      <c r="H682" s="83">
        <v>0</v>
      </c>
      <c r="I682" s="84">
        <f t="shared" si="50"/>
        <v>35.714285714285715</v>
      </c>
      <c r="M682" s="2">
        <v>420</v>
      </c>
    </row>
    <row r="683" spans="1:13" ht="12.75">
      <c r="A683" s="17"/>
      <c r="B683" s="305"/>
      <c r="H683" s="33">
        <f aca="true" t="shared" si="51" ref="H683:H688">H682-B683</f>
        <v>0</v>
      </c>
      <c r="I683" s="44">
        <f t="shared" si="50"/>
        <v>0</v>
      </c>
      <c r="M683" s="2">
        <v>420</v>
      </c>
    </row>
    <row r="684" spans="1:13" ht="12.75">
      <c r="A684" s="17"/>
      <c r="B684" s="305"/>
      <c r="H684" s="33">
        <f t="shared" si="51"/>
        <v>0</v>
      </c>
      <c r="I684" s="44">
        <f t="shared" si="50"/>
        <v>0</v>
      </c>
      <c r="M684" s="2">
        <v>420</v>
      </c>
    </row>
    <row r="685" spans="1:13" ht="12.75">
      <c r="A685" s="17"/>
      <c r="B685" s="305">
        <v>2000</v>
      </c>
      <c r="C685" s="1" t="s">
        <v>66</v>
      </c>
      <c r="D685" s="1" t="s">
        <v>16</v>
      </c>
      <c r="E685" s="1" t="s">
        <v>47</v>
      </c>
      <c r="F685" s="86" t="s">
        <v>340</v>
      </c>
      <c r="G685" s="32" t="s">
        <v>269</v>
      </c>
      <c r="H685" s="33">
        <f t="shared" si="51"/>
        <v>-2000</v>
      </c>
      <c r="I685" s="44">
        <f t="shared" si="50"/>
        <v>4.761904761904762</v>
      </c>
      <c r="K685" t="s">
        <v>174</v>
      </c>
      <c r="L685" s="20">
        <v>15</v>
      </c>
      <c r="M685" s="2">
        <v>420</v>
      </c>
    </row>
    <row r="686" spans="1:13" ht="12.75">
      <c r="A686" s="17"/>
      <c r="B686" s="305">
        <v>2000</v>
      </c>
      <c r="C686" s="1" t="s">
        <v>66</v>
      </c>
      <c r="D686" s="1" t="s">
        <v>16</v>
      </c>
      <c r="E686" s="1" t="s">
        <v>47</v>
      </c>
      <c r="F686" s="86" t="s">
        <v>340</v>
      </c>
      <c r="G686" s="32" t="s">
        <v>288</v>
      </c>
      <c r="H686" s="33">
        <f t="shared" si="51"/>
        <v>-4000</v>
      </c>
      <c r="I686" s="44">
        <f t="shared" si="50"/>
        <v>4.761904761904762</v>
      </c>
      <c r="K686" t="s">
        <v>174</v>
      </c>
      <c r="L686" s="20">
        <v>15</v>
      </c>
      <c r="M686" s="2">
        <v>420</v>
      </c>
    </row>
    <row r="687" spans="1:13" ht="12.75">
      <c r="A687" s="17"/>
      <c r="B687" s="305">
        <v>2000</v>
      </c>
      <c r="C687" s="1" t="s">
        <v>66</v>
      </c>
      <c r="D687" s="1" t="s">
        <v>16</v>
      </c>
      <c r="E687" s="1" t="s">
        <v>47</v>
      </c>
      <c r="F687" s="86" t="s">
        <v>340</v>
      </c>
      <c r="G687" s="32" t="s">
        <v>280</v>
      </c>
      <c r="H687" s="33">
        <f t="shared" si="51"/>
        <v>-6000</v>
      </c>
      <c r="I687" s="44">
        <f t="shared" si="50"/>
        <v>4.761904761904762</v>
      </c>
      <c r="K687" t="s">
        <v>174</v>
      </c>
      <c r="L687" s="20">
        <v>15</v>
      </c>
      <c r="M687" s="2">
        <v>420</v>
      </c>
    </row>
    <row r="688" spans="1:13" ht="12.75">
      <c r="A688" s="17"/>
      <c r="B688" s="305">
        <v>2000</v>
      </c>
      <c r="C688" s="1" t="s">
        <v>66</v>
      </c>
      <c r="D688" s="1" t="s">
        <v>16</v>
      </c>
      <c r="E688" s="1" t="s">
        <v>47</v>
      </c>
      <c r="F688" s="86" t="s">
        <v>340</v>
      </c>
      <c r="G688" s="32" t="s">
        <v>303</v>
      </c>
      <c r="H688" s="33">
        <f t="shared" si="51"/>
        <v>-8000</v>
      </c>
      <c r="I688" s="44">
        <f t="shared" si="50"/>
        <v>4.761904761904762</v>
      </c>
      <c r="K688" t="s">
        <v>174</v>
      </c>
      <c r="L688" s="20">
        <v>15</v>
      </c>
      <c r="M688" s="2">
        <v>420</v>
      </c>
    </row>
    <row r="689" spans="1:13" s="85" customFormat="1" ht="12.75">
      <c r="A689" s="16"/>
      <c r="B689" s="304">
        <f>SUM(B685:B688)</f>
        <v>8000</v>
      </c>
      <c r="C689" s="16" t="s">
        <v>66</v>
      </c>
      <c r="D689" s="16"/>
      <c r="E689" s="16"/>
      <c r="F689" s="96"/>
      <c r="G689" s="23"/>
      <c r="H689" s="83">
        <v>0</v>
      </c>
      <c r="I689" s="84">
        <f t="shared" si="50"/>
        <v>19.047619047619047</v>
      </c>
      <c r="M689" s="2">
        <v>420</v>
      </c>
    </row>
    <row r="690" spans="1:13" ht="12.75">
      <c r="A690" s="17"/>
      <c r="B690" s="305"/>
      <c r="H690" s="33">
        <f>H689-B690</f>
        <v>0</v>
      </c>
      <c r="I690" s="44">
        <f t="shared" si="50"/>
        <v>0</v>
      </c>
      <c r="M690" s="2">
        <v>420</v>
      </c>
    </row>
    <row r="691" spans="1:13" ht="12.75">
      <c r="A691" s="17"/>
      <c r="B691" s="305"/>
      <c r="H691" s="33">
        <f>H690-B691</f>
        <v>0</v>
      </c>
      <c r="I691" s="44">
        <f t="shared" si="50"/>
        <v>0</v>
      </c>
      <c r="M691" s="2">
        <v>420</v>
      </c>
    </row>
    <row r="692" spans="1:13" ht="12.75">
      <c r="A692" s="17"/>
      <c r="B692" s="305">
        <v>1000</v>
      </c>
      <c r="C692" s="1" t="s">
        <v>86</v>
      </c>
      <c r="D692" s="1" t="s">
        <v>16</v>
      </c>
      <c r="E692" s="1" t="s">
        <v>201</v>
      </c>
      <c r="F692" s="86" t="s">
        <v>340</v>
      </c>
      <c r="G692" s="32" t="s">
        <v>288</v>
      </c>
      <c r="H692" s="33">
        <f>H691-B692</f>
        <v>-1000</v>
      </c>
      <c r="I692" s="44">
        <f t="shared" si="50"/>
        <v>2.380952380952381</v>
      </c>
      <c r="K692" t="s">
        <v>174</v>
      </c>
      <c r="L692" s="20">
        <v>15</v>
      </c>
      <c r="M692" s="2">
        <v>420</v>
      </c>
    </row>
    <row r="693" spans="1:13" s="85" customFormat="1" ht="12.75">
      <c r="A693" s="16"/>
      <c r="B693" s="304">
        <f>SUM(B692)</f>
        <v>1000</v>
      </c>
      <c r="C693" s="16"/>
      <c r="D693" s="16"/>
      <c r="E693" s="16" t="s">
        <v>201</v>
      </c>
      <c r="F693" s="96"/>
      <c r="G693" s="23"/>
      <c r="H693" s="83">
        <v>0</v>
      </c>
      <c r="I693" s="84">
        <f t="shared" si="50"/>
        <v>2.380952380952381</v>
      </c>
      <c r="M693" s="2">
        <v>420</v>
      </c>
    </row>
    <row r="694" spans="1:13" ht="12.75">
      <c r="A694" s="17"/>
      <c r="B694" s="305"/>
      <c r="H694" s="33">
        <f>H693-B694</f>
        <v>0</v>
      </c>
      <c r="I694" s="44">
        <f t="shared" si="50"/>
        <v>0</v>
      </c>
      <c r="M694" s="2">
        <v>420</v>
      </c>
    </row>
    <row r="695" spans="1:13" ht="12.75">
      <c r="A695" s="17"/>
      <c r="B695" s="305"/>
      <c r="H695" s="33">
        <f>H694-B695</f>
        <v>0</v>
      </c>
      <c r="I695" s="44">
        <f t="shared" si="50"/>
        <v>0</v>
      </c>
      <c r="M695" s="2">
        <v>420</v>
      </c>
    </row>
    <row r="696" spans="1:13" ht="12.75">
      <c r="A696" s="17"/>
      <c r="B696" s="305"/>
      <c r="H696" s="33">
        <f>H695-B696</f>
        <v>0</v>
      </c>
      <c r="I696" s="44">
        <f t="shared" si="50"/>
        <v>0</v>
      </c>
      <c r="M696" s="2">
        <v>420</v>
      </c>
    </row>
    <row r="697" spans="1:13" ht="12.75">
      <c r="A697" s="17"/>
      <c r="B697" s="305"/>
      <c r="H697" s="33">
        <f>H696-B697</f>
        <v>0</v>
      </c>
      <c r="I697" s="44">
        <f t="shared" si="50"/>
        <v>0</v>
      </c>
      <c r="M697" s="2">
        <v>420</v>
      </c>
    </row>
    <row r="698" spans="1:13" s="85" customFormat="1" ht="12.75">
      <c r="A698" s="16"/>
      <c r="B698" s="304">
        <f>+B710+B717+B723+B702</f>
        <v>16200</v>
      </c>
      <c r="C698" s="79" t="s">
        <v>355</v>
      </c>
      <c r="D698" s="80" t="s">
        <v>356</v>
      </c>
      <c r="E698" s="79" t="s">
        <v>323</v>
      </c>
      <c r="F698" s="81" t="s">
        <v>251</v>
      </c>
      <c r="G698" s="82" t="s">
        <v>34</v>
      </c>
      <c r="H698" s="83">
        <f>H697-B698</f>
        <v>-16200</v>
      </c>
      <c r="I698" s="84">
        <f t="shared" si="50"/>
        <v>38.57142857142857</v>
      </c>
      <c r="J698" s="84"/>
      <c r="K698" s="84"/>
      <c r="M698" s="2">
        <v>420</v>
      </c>
    </row>
    <row r="699" spans="1:13" ht="12.75">
      <c r="A699" s="17"/>
      <c r="B699" s="305"/>
      <c r="H699" s="33">
        <v>0</v>
      </c>
      <c r="I699" s="44">
        <f t="shared" si="50"/>
        <v>0</v>
      </c>
      <c r="M699" s="2">
        <v>420</v>
      </c>
    </row>
    <row r="700" spans="2:13" ht="12.75">
      <c r="B700" s="305">
        <v>2500</v>
      </c>
      <c r="C700" s="1" t="s">
        <v>35</v>
      </c>
      <c r="D700" s="1" t="s">
        <v>36</v>
      </c>
      <c r="E700" s="1" t="s">
        <v>253</v>
      </c>
      <c r="F700" s="86" t="s">
        <v>1175</v>
      </c>
      <c r="G700" s="32" t="s">
        <v>280</v>
      </c>
      <c r="H700" s="33">
        <f>H699-B700</f>
        <v>-2500</v>
      </c>
      <c r="I700" s="44">
        <f t="shared" si="50"/>
        <v>5.9523809523809526</v>
      </c>
      <c r="K700" t="s">
        <v>0</v>
      </c>
      <c r="L700">
        <v>16</v>
      </c>
      <c r="M700" s="2">
        <v>420</v>
      </c>
    </row>
    <row r="701" spans="2:13" ht="12.75">
      <c r="B701" s="305">
        <v>2500</v>
      </c>
      <c r="C701" s="1" t="s">
        <v>35</v>
      </c>
      <c r="D701" s="1" t="s">
        <v>36</v>
      </c>
      <c r="E701" s="1" t="s">
        <v>253</v>
      </c>
      <c r="F701" s="86" t="s">
        <v>1176</v>
      </c>
      <c r="G701" s="32" t="s">
        <v>280</v>
      </c>
      <c r="H701" s="33">
        <f>H700-B701</f>
        <v>-5000</v>
      </c>
      <c r="I701" s="44">
        <f t="shared" si="50"/>
        <v>5.9523809523809526</v>
      </c>
      <c r="K701" t="s">
        <v>0</v>
      </c>
      <c r="L701">
        <v>16</v>
      </c>
      <c r="M701" s="2">
        <v>420</v>
      </c>
    </row>
    <row r="702" spans="1:13" s="85" customFormat="1" ht="12.75">
      <c r="A702" s="16"/>
      <c r="B702" s="304">
        <f>SUM(B700:B701)</f>
        <v>5000</v>
      </c>
      <c r="C702" s="16" t="s">
        <v>35</v>
      </c>
      <c r="D702" s="16"/>
      <c r="E702" s="16"/>
      <c r="F702" s="96"/>
      <c r="G702" s="23"/>
      <c r="H702" s="83">
        <v>0</v>
      </c>
      <c r="I702" s="84">
        <f t="shared" si="50"/>
        <v>11.904761904761905</v>
      </c>
      <c r="M702" s="2">
        <v>420</v>
      </c>
    </row>
    <row r="703" spans="1:13" ht="12.75">
      <c r="A703" s="17"/>
      <c r="B703" s="305"/>
      <c r="H703" s="33">
        <f aca="true" t="shared" si="52" ref="H703:H709">H702-B703</f>
        <v>0</v>
      </c>
      <c r="I703" s="44">
        <f t="shared" si="50"/>
        <v>0</v>
      </c>
      <c r="M703" s="2">
        <v>420</v>
      </c>
    </row>
    <row r="704" spans="1:13" ht="12.75">
      <c r="A704" s="17"/>
      <c r="B704" s="305"/>
      <c r="H704" s="33">
        <f t="shared" si="52"/>
        <v>0</v>
      </c>
      <c r="I704" s="44">
        <f t="shared" si="50"/>
        <v>0</v>
      </c>
      <c r="M704" s="2">
        <v>420</v>
      </c>
    </row>
    <row r="705" spans="1:13" ht="12.75">
      <c r="A705" s="17"/>
      <c r="B705" s="305">
        <v>1100</v>
      </c>
      <c r="C705" s="1" t="s">
        <v>357</v>
      </c>
      <c r="D705" s="1" t="s">
        <v>16</v>
      </c>
      <c r="E705" s="1" t="s">
        <v>47</v>
      </c>
      <c r="F705" s="86" t="s">
        <v>358</v>
      </c>
      <c r="G705" s="32" t="s">
        <v>280</v>
      </c>
      <c r="H705" s="33">
        <f t="shared" si="52"/>
        <v>-1100</v>
      </c>
      <c r="I705" s="44">
        <f t="shared" si="50"/>
        <v>2.619047619047619</v>
      </c>
      <c r="K705" t="s">
        <v>253</v>
      </c>
      <c r="L705">
        <v>16</v>
      </c>
      <c r="M705" s="2">
        <v>420</v>
      </c>
    </row>
    <row r="706" spans="1:13" ht="12.75">
      <c r="A706" s="17"/>
      <c r="B706" s="305">
        <v>1100</v>
      </c>
      <c r="C706" s="1" t="s">
        <v>359</v>
      </c>
      <c r="D706" s="1" t="s">
        <v>16</v>
      </c>
      <c r="E706" s="1" t="s">
        <v>47</v>
      </c>
      <c r="F706" s="86" t="s">
        <v>358</v>
      </c>
      <c r="G706" s="32" t="s">
        <v>280</v>
      </c>
      <c r="H706" s="33">
        <f t="shared" si="52"/>
        <v>-2200</v>
      </c>
      <c r="I706" s="44">
        <f t="shared" si="50"/>
        <v>2.619047619047619</v>
      </c>
      <c r="K706" t="s">
        <v>253</v>
      </c>
      <c r="L706">
        <v>16</v>
      </c>
      <c r="M706" s="2">
        <v>420</v>
      </c>
    </row>
    <row r="707" spans="1:13" ht="12.75">
      <c r="A707" s="17"/>
      <c r="B707" s="305">
        <v>1000</v>
      </c>
      <c r="C707" s="1" t="s">
        <v>357</v>
      </c>
      <c r="D707" s="1" t="s">
        <v>16</v>
      </c>
      <c r="E707" s="1" t="s">
        <v>47</v>
      </c>
      <c r="F707" s="86" t="s">
        <v>358</v>
      </c>
      <c r="G707" s="32" t="s">
        <v>303</v>
      </c>
      <c r="H707" s="33">
        <f t="shared" si="52"/>
        <v>-3200</v>
      </c>
      <c r="I707" s="44">
        <f t="shared" si="50"/>
        <v>2.380952380952381</v>
      </c>
      <c r="K707" t="s">
        <v>253</v>
      </c>
      <c r="L707">
        <v>16</v>
      </c>
      <c r="M707" s="2">
        <v>420</v>
      </c>
    </row>
    <row r="708" spans="1:13" ht="12.75">
      <c r="A708" s="17"/>
      <c r="B708" s="305">
        <v>1000</v>
      </c>
      <c r="C708" s="1" t="s">
        <v>359</v>
      </c>
      <c r="D708" s="1" t="s">
        <v>16</v>
      </c>
      <c r="E708" s="1" t="s">
        <v>47</v>
      </c>
      <c r="F708" s="86" t="s">
        <v>358</v>
      </c>
      <c r="G708" s="32" t="s">
        <v>303</v>
      </c>
      <c r="H708" s="33">
        <f t="shared" si="52"/>
        <v>-4200</v>
      </c>
      <c r="I708" s="44">
        <f t="shared" si="50"/>
        <v>2.380952380952381</v>
      </c>
      <c r="K708" t="s">
        <v>253</v>
      </c>
      <c r="L708">
        <v>16</v>
      </c>
      <c r="M708" s="2">
        <v>420</v>
      </c>
    </row>
    <row r="709" spans="1:13" ht="12.75">
      <c r="A709" s="17"/>
      <c r="B709" s="305">
        <v>2500</v>
      </c>
      <c r="C709" s="1" t="s">
        <v>360</v>
      </c>
      <c r="D709" s="1" t="s">
        <v>16</v>
      </c>
      <c r="E709" s="1" t="s">
        <v>47</v>
      </c>
      <c r="F709" s="86" t="s">
        <v>361</v>
      </c>
      <c r="G709" s="32" t="s">
        <v>305</v>
      </c>
      <c r="H709" s="33">
        <f t="shared" si="52"/>
        <v>-6700</v>
      </c>
      <c r="I709" s="44">
        <f t="shared" si="50"/>
        <v>5.9523809523809526</v>
      </c>
      <c r="K709" t="s">
        <v>253</v>
      </c>
      <c r="L709">
        <v>16</v>
      </c>
      <c r="M709" s="2">
        <v>420</v>
      </c>
    </row>
    <row r="710" spans="1:13" s="85" customFormat="1" ht="12.75">
      <c r="A710" s="16"/>
      <c r="B710" s="304">
        <f>SUM(B705:B709)</f>
        <v>6700</v>
      </c>
      <c r="C710" s="16" t="s">
        <v>106</v>
      </c>
      <c r="D710" s="16"/>
      <c r="E710" s="16"/>
      <c r="F710" s="96"/>
      <c r="G710" s="23"/>
      <c r="H710" s="83">
        <v>0</v>
      </c>
      <c r="I710" s="84">
        <f t="shared" si="50"/>
        <v>15.952380952380953</v>
      </c>
      <c r="M710" s="2">
        <v>420</v>
      </c>
    </row>
    <row r="711" spans="1:13" ht="12.75">
      <c r="A711" s="17"/>
      <c r="B711" s="305"/>
      <c r="H711" s="33">
        <f aca="true" t="shared" si="53" ref="H711:H716">H710-B711</f>
        <v>0</v>
      </c>
      <c r="I711" s="44">
        <f t="shared" si="50"/>
        <v>0</v>
      </c>
      <c r="M711" s="2">
        <v>420</v>
      </c>
    </row>
    <row r="712" spans="1:13" ht="12.75">
      <c r="A712" s="17"/>
      <c r="B712" s="305"/>
      <c r="H712" s="33">
        <f t="shared" si="53"/>
        <v>0</v>
      </c>
      <c r="I712" s="44">
        <f t="shared" si="50"/>
        <v>0</v>
      </c>
      <c r="M712" s="2">
        <v>420</v>
      </c>
    </row>
    <row r="713" spans="1:13" ht="12.75">
      <c r="A713" s="17"/>
      <c r="B713" s="305">
        <v>150</v>
      </c>
      <c r="C713" s="1" t="s">
        <v>61</v>
      </c>
      <c r="D713" s="1" t="s">
        <v>16</v>
      </c>
      <c r="E713" s="1" t="s">
        <v>62</v>
      </c>
      <c r="F713" s="86" t="s">
        <v>358</v>
      </c>
      <c r="G713" s="32" t="s">
        <v>280</v>
      </c>
      <c r="H713" s="33">
        <f t="shared" si="53"/>
        <v>-150</v>
      </c>
      <c r="I713" s="44">
        <f t="shared" si="50"/>
        <v>0.35714285714285715</v>
      </c>
      <c r="K713" t="s">
        <v>253</v>
      </c>
      <c r="L713">
        <v>16</v>
      </c>
      <c r="M713" s="2">
        <v>420</v>
      </c>
    </row>
    <row r="714" spans="1:13" ht="12.75">
      <c r="A714" s="17"/>
      <c r="B714" s="305">
        <v>150</v>
      </c>
      <c r="C714" s="1" t="s">
        <v>61</v>
      </c>
      <c r="D714" s="1" t="s">
        <v>16</v>
      </c>
      <c r="E714" s="1" t="s">
        <v>62</v>
      </c>
      <c r="F714" s="86" t="s">
        <v>358</v>
      </c>
      <c r="G714" s="32" t="s">
        <v>303</v>
      </c>
      <c r="H714" s="33">
        <f t="shared" si="53"/>
        <v>-300</v>
      </c>
      <c r="I714" s="44">
        <f t="shared" si="50"/>
        <v>0.35714285714285715</v>
      </c>
      <c r="K714" t="s">
        <v>253</v>
      </c>
      <c r="L714">
        <v>16</v>
      </c>
      <c r="M714" s="2">
        <v>420</v>
      </c>
    </row>
    <row r="715" spans="1:13" ht="12.75">
      <c r="A715" s="17"/>
      <c r="B715" s="305">
        <v>600</v>
      </c>
      <c r="C715" s="1" t="s">
        <v>61</v>
      </c>
      <c r="D715" s="1" t="s">
        <v>16</v>
      </c>
      <c r="E715" s="1" t="s">
        <v>62</v>
      </c>
      <c r="F715" s="86" t="s">
        <v>358</v>
      </c>
      <c r="G715" s="32" t="s">
        <v>305</v>
      </c>
      <c r="H715" s="33">
        <f t="shared" si="53"/>
        <v>-900</v>
      </c>
      <c r="I715" s="44">
        <f t="shared" si="50"/>
        <v>1.4285714285714286</v>
      </c>
      <c r="K715" t="s">
        <v>253</v>
      </c>
      <c r="L715">
        <v>16</v>
      </c>
      <c r="M715" s="2">
        <v>420</v>
      </c>
    </row>
    <row r="716" spans="1:13" ht="12.75">
      <c r="A716" s="17"/>
      <c r="B716" s="305">
        <v>600</v>
      </c>
      <c r="C716" s="1" t="s">
        <v>61</v>
      </c>
      <c r="D716" s="1" t="s">
        <v>16</v>
      </c>
      <c r="E716" s="1" t="s">
        <v>62</v>
      </c>
      <c r="F716" s="86" t="s">
        <v>358</v>
      </c>
      <c r="G716" s="32" t="s">
        <v>339</v>
      </c>
      <c r="H716" s="33">
        <f t="shared" si="53"/>
        <v>-1500</v>
      </c>
      <c r="I716" s="44">
        <f t="shared" si="50"/>
        <v>1.4285714285714286</v>
      </c>
      <c r="K716" t="s">
        <v>253</v>
      </c>
      <c r="L716">
        <v>16</v>
      </c>
      <c r="M716" s="2">
        <v>420</v>
      </c>
    </row>
    <row r="717" spans="1:13" s="85" customFormat="1" ht="12.75">
      <c r="A717" s="16"/>
      <c r="B717" s="304">
        <f>SUM(B713:B716)</f>
        <v>1500</v>
      </c>
      <c r="C717" s="16"/>
      <c r="D717" s="16"/>
      <c r="E717" s="16" t="s">
        <v>62</v>
      </c>
      <c r="F717" s="96"/>
      <c r="G717" s="23"/>
      <c r="H717" s="83">
        <v>0</v>
      </c>
      <c r="I717" s="84">
        <f t="shared" si="50"/>
        <v>3.5714285714285716</v>
      </c>
      <c r="M717" s="2">
        <v>420</v>
      </c>
    </row>
    <row r="718" spans="1:13" ht="12.75">
      <c r="A718" s="17"/>
      <c r="B718" s="305"/>
      <c r="H718" s="33">
        <f>H717-B718</f>
        <v>0</v>
      </c>
      <c r="I718" s="44">
        <f t="shared" si="50"/>
        <v>0</v>
      </c>
      <c r="M718" s="2">
        <v>420</v>
      </c>
    </row>
    <row r="719" spans="1:13" ht="12.75">
      <c r="A719" s="17"/>
      <c r="B719" s="305"/>
      <c r="H719" s="33">
        <f>H718-B719</f>
        <v>0</v>
      </c>
      <c r="I719" s="44">
        <f t="shared" si="50"/>
        <v>0</v>
      </c>
      <c r="M719" s="2">
        <v>420</v>
      </c>
    </row>
    <row r="720" spans="1:13" ht="12.75">
      <c r="A720" s="17"/>
      <c r="B720" s="305">
        <v>1000</v>
      </c>
      <c r="C720" s="1" t="s">
        <v>66</v>
      </c>
      <c r="D720" s="1" t="s">
        <v>16</v>
      </c>
      <c r="E720" s="1" t="s">
        <v>47</v>
      </c>
      <c r="F720" s="86" t="s">
        <v>358</v>
      </c>
      <c r="G720" s="32" t="s">
        <v>280</v>
      </c>
      <c r="H720" s="33">
        <f>H719-B720</f>
        <v>-1000</v>
      </c>
      <c r="I720" s="44">
        <f t="shared" si="50"/>
        <v>2.380952380952381</v>
      </c>
      <c r="K720" t="s">
        <v>253</v>
      </c>
      <c r="L720">
        <v>16</v>
      </c>
      <c r="M720" s="2">
        <v>420</v>
      </c>
    </row>
    <row r="721" spans="1:13" ht="12.75">
      <c r="A721" s="17"/>
      <c r="B721" s="305">
        <v>1000</v>
      </c>
      <c r="C721" s="1" t="s">
        <v>66</v>
      </c>
      <c r="D721" s="1" t="s">
        <v>16</v>
      </c>
      <c r="E721" s="1" t="s">
        <v>47</v>
      </c>
      <c r="F721" s="86" t="s">
        <v>358</v>
      </c>
      <c r="G721" s="32" t="s">
        <v>303</v>
      </c>
      <c r="H721" s="33">
        <f>H720-B721</f>
        <v>-2000</v>
      </c>
      <c r="I721" s="44">
        <f t="shared" si="50"/>
        <v>2.380952380952381</v>
      </c>
      <c r="K721" t="s">
        <v>253</v>
      </c>
      <c r="L721">
        <v>16</v>
      </c>
      <c r="M721" s="2">
        <v>420</v>
      </c>
    </row>
    <row r="722" spans="1:13" ht="12.75">
      <c r="A722" s="17"/>
      <c r="B722" s="305">
        <v>1000</v>
      </c>
      <c r="C722" s="1" t="s">
        <v>66</v>
      </c>
      <c r="D722" s="1" t="s">
        <v>16</v>
      </c>
      <c r="E722" s="1" t="s">
        <v>47</v>
      </c>
      <c r="F722" s="86" t="s">
        <v>358</v>
      </c>
      <c r="G722" s="32" t="s">
        <v>305</v>
      </c>
      <c r="H722" s="33">
        <f>H721-B722</f>
        <v>-3000</v>
      </c>
      <c r="I722" s="44">
        <f t="shared" si="50"/>
        <v>2.380952380952381</v>
      </c>
      <c r="K722" t="s">
        <v>253</v>
      </c>
      <c r="L722">
        <v>16</v>
      </c>
      <c r="M722" s="2">
        <v>420</v>
      </c>
    </row>
    <row r="723" spans="1:13" s="85" customFormat="1" ht="12.75">
      <c r="A723" s="16"/>
      <c r="B723" s="304">
        <f>SUM(B720:B722)</f>
        <v>3000</v>
      </c>
      <c r="C723" s="16" t="s">
        <v>66</v>
      </c>
      <c r="D723" s="16"/>
      <c r="E723" s="16"/>
      <c r="F723" s="96"/>
      <c r="G723" s="23"/>
      <c r="H723" s="83">
        <v>0</v>
      </c>
      <c r="I723" s="84">
        <f t="shared" si="50"/>
        <v>7.142857142857143</v>
      </c>
      <c r="M723" s="2">
        <v>420</v>
      </c>
    </row>
    <row r="724" spans="1:13" ht="12.75">
      <c r="A724" s="17"/>
      <c r="B724" s="305"/>
      <c r="H724" s="33">
        <f>H723-B724</f>
        <v>0</v>
      </c>
      <c r="I724" s="44">
        <f t="shared" si="50"/>
        <v>0</v>
      </c>
      <c r="M724" s="2">
        <v>420</v>
      </c>
    </row>
    <row r="725" spans="1:13" ht="12.75">
      <c r="A725" s="17"/>
      <c r="B725" s="305"/>
      <c r="H725" s="33">
        <f>H724-B725</f>
        <v>0</v>
      </c>
      <c r="I725" s="44">
        <f t="shared" si="50"/>
        <v>0</v>
      </c>
      <c r="M725" s="2">
        <v>420</v>
      </c>
    </row>
    <row r="726" spans="1:13" ht="12.75">
      <c r="A726" s="17"/>
      <c r="B726" s="305"/>
      <c r="H726" s="33">
        <f>H725-B726</f>
        <v>0</v>
      </c>
      <c r="I726" s="44">
        <f t="shared" si="50"/>
        <v>0</v>
      </c>
      <c r="M726" s="2">
        <v>420</v>
      </c>
    </row>
    <row r="727" spans="1:13" ht="12.75">
      <c r="A727" s="17"/>
      <c r="B727" s="305"/>
      <c r="H727" s="33">
        <f>H726-B727</f>
        <v>0</v>
      </c>
      <c r="I727" s="44">
        <f t="shared" si="50"/>
        <v>0</v>
      </c>
      <c r="M727" s="2">
        <v>420</v>
      </c>
    </row>
    <row r="728" spans="1:13" s="85" customFormat="1" ht="12.75">
      <c r="A728" s="16"/>
      <c r="B728" s="304">
        <f>+B750+B767+B745</f>
        <v>65900</v>
      </c>
      <c r="C728" s="79" t="s">
        <v>362</v>
      </c>
      <c r="D728" s="80" t="s">
        <v>363</v>
      </c>
      <c r="E728" s="79" t="s">
        <v>323</v>
      </c>
      <c r="F728" s="81" t="s">
        <v>364</v>
      </c>
      <c r="G728" s="82" t="s">
        <v>114</v>
      </c>
      <c r="H728" s="83"/>
      <c r="I728" s="84">
        <f t="shared" si="50"/>
        <v>156.9047619047619</v>
      </c>
      <c r="J728" s="84"/>
      <c r="K728" s="84"/>
      <c r="M728" s="2">
        <v>420</v>
      </c>
    </row>
    <row r="729" spans="1:13" ht="12.75">
      <c r="A729" s="17"/>
      <c r="B729" s="305"/>
      <c r="H729" s="33">
        <v>0</v>
      </c>
      <c r="I729" s="44">
        <f aca="true" t="shared" si="54" ref="I729:I792">+B729/M729</f>
        <v>0</v>
      </c>
      <c r="M729" s="2">
        <v>420</v>
      </c>
    </row>
    <row r="730" spans="1:13" ht="12.75">
      <c r="A730" s="17"/>
      <c r="B730" s="305">
        <v>5000</v>
      </c>
      <c r="C730" s="1" t="s">
        <v>35</v>
      </c>
      <c r="D730" s="1" t="s">
        <v>36</v>
      </c>
      <c r="E730" s="1" t="s">
        <v>115</v>
      </c>
      <c r="F730" s="86" t="s">
        <v>365</v>
      </c>
      <c r="G730" s="32" t="s">
        <v>39</v>
      </c>
      <c r="H730" s="33">
        <f aca="true" t="shared" si="55" ref="H730:H744">H729-B730</f>
        <v>-5000</v>
      </c>
      <c r="I730" s="44">
        <f t="shared" si="54"/>
        <v>11.904761904761905</v>
      </c>
      <c r="K730" t="s">
        <v>0</v>
      </c>
      <c r="L730">
        <v>17</v>
      </c>
      <c r="M730" s="2">
        <v>420</v>
      </c>
    </row>
    <row r="731" spans="1:13" ht="12.75">
      <c r="A731" s="17"/>
      <c r="B731" s="305">
        <v>5000</v>
      </c>
      <c r="C731" s="1" t="s">
        <v>35</v>
      </c>
      <c r="D731" s="1" t="s">
        <v>36</v>
      </c>
      <c r="E731" s="1" t="s">
        <v>115</v>
      </c>
      <c r="F731" s="86" t="s">
        <v>366</v>
      </c>
      <c r="G731" s="32" t="s">
        <v>154</v>
      </c>
      <c r="H731" s="33">
        <f t="shared" si="55"/>
        <v>-10000</v>
      </c>
      <c r="I731" s="44">
        <f t="shared" si="54"/>
        <v>11.904761904761905</v>
      </c>
      <c r="K731" t="s">
        <v>0</v>
      </c>
      <c r="L731">
        <v>17</v>
      </c>
      <c r="M731" s="2">
        <v>420</v>
      </c>
    </row>
    <row r="732" spans="1:13" ht="12.75">
      <c r="A732" s="17"/>
      <c r="B732" s="305">
        <v>7500</v>
      </c>
      <c r="C732" s="1" t="s">
        <v>35</v>
      </c>
      <c r="D732" s="1" t="s">
        <v>36</v>
      </c>
      <c r="E732" s="1" t="s">
        <v>115</v>
      </c>
      <c r="F732" s="86" t="s">
        <v>367</v>
      </c>
      <c r="G732" s="32" t="s">
        <v>156</v>
      </c>
      <c r="H732" s="33">
        <f t="shared" si="55"/>
        <v>-17500</v>
      </c>
      <c r="I732" s="44">
        <f t="shared" si="54"/>
        <v>17.857142857142858</v>
      </c>
      <c r="K732" t="s">
        <v>0</v>
      </c>
      <c r="L732">
        <v>17</v>
      </c>
      <c r="M732" s="2">
        <v>420</v>
      </c>
    </row>
    <row r="733" spans="1:13" ht="12.75">
      <c r="A733" s="17"/>
      <c r="B733" s="305">
        <v>2500</v>
      </c>
      <c r="C733" s="1" t="s">
        <v>35</v>
      </c>
      <c r="D733" s="1" t="s">
        <v>36</v>
      </c>
      <c r="E733" s="1" t="s">
        <v>115</v>
      </c>
      <c r="F733" s="86" t="s">
        <v>368</v>
      </c>
      <c r="G733" s="32" t="s">
        <v>158</v>
      </c>
      <c r="H733" s="33">
        <f t="shared" si="55"/>
        <v>-20000</v>
      </c>
      <c r="I733" s="44">
        <f t="shared" si="54"/>
        <v>5.9523809523809526</v>
      </c>
      <c r="K733" t="s">
        <v>0</v>
      </c>
      <c r="L733">
        <v>17</v>
      </c>
      <c r="M733" s="2">
        <v>420</v>
      </c>
    </row>
    <row r="734" spans="1:13" ht="12.75">
      <c r="A734" s="17"/>
      <c r="B734" s="305">
        <v>2500</v>
      </c>
      <c r="C734" s="1" t="s">
        <v>35</v>
      </c>
      <c r="D734" s="1" t="s">
        <v>36</v>
      </c>
      <c r="E734" s="1" t="s">
        <v>115</v>
      </c>
      <c r="F734" s="86" t="s">
        <v>369</v>
      </c>
      <c r="G734" s="32" t="s">
        <v>160</v>
      </c>
      <c r="H734" s="33">
        <f t="shared" si="55"/>
        <v>-22500</v>
      </c>
      <c r="I734" s="44">
        <f t="shared" si="54"/>
        <v>5.9523809523809526</v>
      </c>
      <c r="K734" t="s">
        <v>0</v>
      </c>
      <c r="L734">
        <v>17</v>
      </c>
      <c r="M734" s="2">
        <v>420</v>
      </c>
    </row>
    <row r="735" spans="1:13" ht="12.75">
      <c r="A735" s="17"/>
      <c r="B735" s="305">
        <v>2500</v>
      </c>
      <c r="C735" s="1" t="s">
        <v>35</v>
      </c>
      <c r="D735" s="1" t="s">
        <v>36</v>
      </c>
      <c r="E735" s="1" t="s">
        <v>115</v>
      </c>
      <c r="F735" s="86" t="s">
        <v>370</v>
      </c>
      <c r="G735" s="32" t="s">
        <v>182</v>
      </c>
      <c r="H735" s="33">
        <f t="shared" si="55"/>
        <v>-25000</v>
      </c>
      <c r="I735" s="44">
        <f t="shared" si="54"/>
        <v>5.9523809523809526</v>
      </c>
      <c r="K735" t="s">
        <v>0</v>
      </c>
      <c r="L735">
        <v>17</v>
      </c>
      <c r="M735" s="2">
        <v>420</v>
      </c>
    </row>
    <row r="736" spans="1:13" ht="12.75">
      <c r="A736" s="17"/>
      <c r="B736" s="305">
        <v>2500</v>
      </c>
      <c r="C736" s="1" t="s">
        <v>35</v>
      </c>
      <c r="D736" s="1" t="s">
        <v>36</v>
      </c>
      <c r="E736" s="1" t="s">
        <v>115</v>
      </c>
      <c r="F736" s="86" t="s">
        <v>371</v>
      </c>
      <c r="G736" s="32" t="s">
        <v>195</v>
      </c>
      <c r="H736" s="33">
        <f t="shared" si="55"/>
        <v>-27500</v>
      </c>
      <c r="I736" s="44">
        <f t="shared" si="54"/>
        <v>5.9523809523809526</v>
      </c>
      <c r="K736" t="s">
        <v>0</v>
      </c>
      <c r="L736">
        <v>17</v>
      </c>
      <c r="M736" s="2">
        <v>420</v>
      </c>
    </row>
    <row r="737" spans="1:13" ht="12.75">
      <c r="A737" s="17"/>
      <c r="B737" s="305">
        <v>2500</v>
      </c>
      <c r="C737" s="1" t="s">
        <v>35</v>
      </c>
      <c r="D737" s="1" t="s">
        <v>36</v>
      </c>
      <c r="E737" s="1" t="s">
        <v>115</v>
      </c>
      <c r="F737" s="86" t="s">
        <v>372</v>
      </c>
      <c r="G737" s="32" t="s">
        <v>334</v>
      </c>
      <c r="H737" s="33">
        <f t="shared" si="55"/>
        <v>-30000</v>
      </c>
      <c r="I737" s="44">
        <f t="shared" si="54"/>
        <v>5.9523809523809526</v>
      </c>
      <c r="K737" t="s">
        <v>0</v>
      </c>
      <c r="L737">
        <v>17</v>
      </c>
      <c r="M737" s="2">
        <v>420</v>
      </c>
    </row>
    <row r="738" spans="1:13" ht="12.75">
      <c r="A738" s="17"/>
      <c r="B738" s="305">
        <v>5000</v>
      </c>
      <c r="C738" s="1" t="s">
        <v>35</v>
      </c>
      <c r="D738" s="1" t="s">
        <v>36</v>
      </c>
      <c r="E738" s="1" t="s">
        <v>115</v>
      </c>
      <c r="F738" s="86" t="s">
        <v>373</v>
      </c>
      <c r="G738" s="32" t="s">
        <v>184</v>
      </c>
      <c r="H738" s="33">
        <f t="shared" si="55"/>
        <v>-35000</v>
      </c>
      <c r="I738" s="44">
        <f t="shared" si="54"/>
        <v>11.904761904761905</v>
      </c>
      <c r="K738" t="s">
        <v>0</v>
      </c>
      <c r="L738">
        <v>17</v>
      </c>
      <c r="M738" s="2">
        <v>420</v>
      </c>
    </row>
    <row r="739" spans="1:13" ht="12.75">
      <c r="A739" s="17"/>
      <c r="B739" s="305">
        <v>2500</v>
      </c>
      <c r="C739" s="1" t="s">
        <v>35</v>
      </c>
      <c r="D739" s="1" t="s">
        <v>36</v>
      </c>
      <c r="E739" s="1" t="s">
        <v>115</v>
      </c>
      <c r="F739" s="86" t="s">
        <v>374</v>
      </c>
      <c r="G739" s="32" t="s">
        <v>186</v>
      </c>
      <c r="H739" s="33">
        <f t="shared" si="55"/>
        <v>-37500</v>
      </c>
      <c r="I739" s="44">
        <f t="shared" si="54"/>
        <v>5.9523809523809526</v>
      </c>
      <c r="K739" t="s">
        <v>0</v>
      </c>
      <c r="L739">
        <v>17</v>
      </c>
      <c r="M739" s="2">
        <v>420</v>
      </c>
    </row>
    <row r="740" spans="1:13" ht="12.75">
      <c r="A740" s="17"/>
      <c r="B740" s="305">
        <v>2500</v>
      </c>
      <c r="C740" s="1" t="s">
        <v>35</v>
      </c>
      <c r="D740" s="1" t="s">
        <v>36</v>
      </c>
      <c r="E740" s="1" t="s">
        <v>115</v>
      </c>
      <c r="F740" s="86" t="s">
        <v>375</v>
      </c>
      <c r="G740" s="32" t="s">
        <v>210</v>
      </c>
      <c r="H740" s="33">
        <f t="shared" si="55"/>
        <v>-40000</v>
      </c>
      <c r="I740" s="44">
        <f t="shared" si="54"/>
        <v>5.9523809523809526</v>
      </c>
      <c r="K740" t="s">
        <v>0</v>
      </c>
      <c r="L740">
        <v>17</v>
      </c>
      <c r="M740" s="2">
        <v>420</v>
      </c>
    </row>
    <row r="741" spans="1:13" ht="12.75">
      <c r="A741" s="17"/>
      <c r="B741" s="305">
        <v>2500</v>
      </c>
      <c r="C741" s="1" t="s">
        <v>35</v>
      </c>
      <c r="D741" s="1" t="s">
        <v>36</v>
      </c>
      <c r="E741" s="1" t="s">
        <v>115</v>
      </c>
      <c r="F741" s="86" t="s">
        <v>376</v>
      </c>
      <c r="G741" s="32" t="s">
        <v>217</v>
      </c>
      <c r="H741" s="33">
        <f t="shared" si="55"/>
        <v>-42500</v>
      </c>
      <c r="I741" s="44">
        <f t="shared" si="54"/>
        <v>5.9523809523809526</v>
      </c>
      <c r="K741" t="s">
        <v>0</v>
      </c>
      <c r="L741">
        <v>17</v>
      </c>
      <c r="M741" s="2">
        <v>420</v>
      </c>
    </row>
    <row r="742" spans="1:13" ht="12.75">
      <c r="A742" s="17"/>
      <c r="B742" s="305">
        <v>2500</v>
      </c>
      <c r="C742" s="1" t="s">
        <v>35</v>
      </c>
      <c r="D742" s="1" t="s">
        <v>36</v>
      </c>
      <c r="E742" s="1" t="s">
        <v>115</v>
      </c>
      <c r="F742" s="86" t="s">
        <v>377</v>
      </c>
      <c r="G742" s="32" t="s">
        <v>219</v>
      </c>
      <c r="H742" s="33">
        <f t="shared" si="55"/>
        <v>-45000</v>
      </c>
      <c r="I742" s="44">
        <f t="shared" si="54"/>
        <v>5.9523809523809526</v>
      </c>
      <c r="K742" t="s">
        <v>0</v>
      </c>
      <c r="L742">
        <v>17</v>
      </c>
      <c r="M742" s="2">
        <v>420</v>
      </c>
    </row>
    <row r="743" spans="1:13" ht="12.75">
      <c r="A743" s="17"/>
      <c r="B743" s="305">
        <v>2500</v>
      </c>
      <c r="C743" s="1" t="s">
        <v>35</v>
      </c>
      <c r="D743" s="1" t="s">
        <v>36</v>
      </c>
      <c r="E743" s="1" t="s">
        <v>115</v>
      </c>
      <c r="F743" s="86" t="s">
        <v>378</v>
      </c>
      <c r="G743" s="32" t="s">
        <v>262</v>
      </c>
      <c r="H743" s="33">
        <f t="shared" si="55"/>
        <v>-47500</v>
      </c>
      <c r="I743" s="44">
        <f t="shared" si="54"/>
        <v>5.9523809523809526</v>
      </c>
      <c r="K743" t="s">
        <v>0</v>
      </c>
      <c r="L743">
        <v>17</v>
      </c>
      <c r="M743" s="2">
        <v>420</v>
      </c>
    </row>
    <row r="744" spans="1:13" ht="12.75">
      <c r="A744" s="17"/>
      <c r="B744" s="305">
        <v>2500</v>
      </c>
      <c r="C744" s="1" t="s">
        <v>35</v>
      </c>
      <c r="D744" s="1" t="s">
        <v>36</v>
      </c>
      <c r="E744" s="1" t="s">
        <v>115</v>
      </c>
      <c r="F744" s="86" t="s">
        <v>379</v>
      </c>
      <c r="G744" s="32" t="s">
        <v>339</v>
      </c>
      <c r="H744" s="33">
        <f t="shared" si="55"/>
        <v>-50000</v>
      </c>
      <c r="I744" s="44">
        <f t="shared" si="54"/>
        <v>5.9523809523809526</v>
      </c>
      <c r="K744" t="s">
        <v>0</v>
      </c>
      <c r="L744">
        <v>17</v>
      </c>
      <c r="M744" s="2">
        <v>420</v>
      </c>
    </row>
    <row r="745" spans="1:13" s="85" customFormat="1" ht="12.75">
      <c r="A745" s="16"/>
      <c r="B745" s="304">
        <f>SUM(B730:B744)</f>
        <v>50000</v>
      </c>
      <c r="C745" s="16" t="s">
        <v>35</v>
      </c>
      <c r="D745" s="16"/>
      <c r="E745" s="16"/>
      <c r="F745" s="96"/>
      <c r="G745" s="23"/>
      <c r="H745" s="83">
        <v>0</v>
      </c>
      <c r="I745" s="84">
        <f t="shared" si="54"/>
        <v>119.04761904761905</v>
      </c>
      <c r="M745" s="2">
        <v>420</v>
      </c>
    </row>
    <row r="746" spans="1:13" ht="12.75">
      <c r="A746" s="17"/>
      <c r="B746" s="305"/>
      <c r="H746" s="33">
        <f>H745-B746</f>
        <v>0</v>
      </c>
      <c r="I746" s="44">
        <f t="shared" si="54"/>
        <v>0</v>
      </c>
      <c r="M746" s="2">
        <v>420</v>
      </c>
    </row>
    <row r="747" spans="1:13" ht="12.75">
      <c r="A747" s="17"/>
      <c r="B747" s="305"/>
      <c r="H747" s="33">
        <f>H746-B747</f>
        <v>0</v>
      </c>
      <c r="I747" s="44">
        <f t="shared" si="54"/>
        <v>0</v>
      </c>
      <c r="M747" s="2">
        <v>420</v>
      </c>
    </row>
    <row r="748" spans="1:13" ht="12.75">
      <c r="A748" s="17"/>
      <c r="B748" s="305">
        <v>500</v>
      </c>
      <c r="C748" s="1" t="s">
        <v>380</v>
      </c>
      <c r="D748" s="17" t="s">
        <v>311</v>
      </c>
      <c r="E748" s="1" t="s">
        <v>125</v>
      </c>
      <c r="F748" s="86" t="s">
        <v>381</v>
      </c>
      <c r="G748" s="32" t="s">
        <v>382</v>
      </c>
      <c r="H748" s="33">
        <f>H747-B748</f>
        <v>-500</v>
      </c>
      <c r="I748" s="44">
        <f t="shared" si="54"/>
        <v>1.1904761904761905</v>
      </c>
      <c r="K748" s="20" t="s">
        <v>115</v>
      </c>
      <c r="L748">
        <v>17</v>
      </c>
      <c r="M748" s="2">
        <v>420</v>
      </c>
    </row>
    <row r="749" spans="1:13" ht="12.75">
      <c r="A749" s="17"/>
      <c r="B749" s="305">
        <v>200</v>
      </c>
      <c r="C749" s="1" t="s">
        <v>383</v>
      </c>
      <c r="D749" s="17" t="s">
        <v>311</v>
      </c>
      <c r="E749" s="1" t="s">
        <v>125</v>
      </c>
      <c r="F749" s="86" t="s">
        <v>384</v>
      </c>
      <c r="G749" s="32" t="s">
        <v>385</v>
      </c>
      <c r="H749" s="33">
        <f>H748-B749</f>
        <v>-700</v>
      </c>
      <c r="I749" s="44">
        <f t="shared" si="54"/>
        <v>0.47619047619047616</v>
      </c>
      <c r="K749" s="20" t="s">
        <v>115</v>
      </c>
      <c r="L749">
        <v>17</v>
      </c>
      <c r="M749" s="2">
        <v>420</v>
      </c>
    </row>
    <row r="750" spans="1:13" s="85" customFormat="1" ht="12.75">
      <c r="A750" s="16"/>
      <c r="B750" s="304">
        <f>SUM(B748:B749)</f>
        <v>700</v>
      </c>
      <c r="C750" s="16"/>
      <c r="D750" s="16"/>
      <c r="E750" s="16" t="s">
        <v>125</v>
      </c>
      <c r="F750" s="96"/>
      <c r="G750" s="23"/>
      <c r="H750" s="83">
        <v>0</v>
      </c>
      <c r="I750" s="84">
        <f t="shared" si="54"/>
        <v>1.6666666666666667</v>
      </c>
      <c r="M750" s="2">
        <v>420</v>
      </c>
    </row>
    <row r="751" spans="1:13" ht="12.75">
      <c r="A751" s="17"/>
      <c r="B751" s="305"/>
      <c r="H751" s="33">
        <f aca="true" t="shared" si="56" ref="H751:H766">H750-B751</f>
        <v>0</v>
      </c>
      <c r="I751" s="44">
        <f t="shared" si="54"/>
        <v>0</v>
      </c>
      <c r="M751" s="2">
        <v>420</v>
      </c>
    </row>
    <row r="752" spans="1:13" ht="12.75">
      <c r="A752" s="17"/>
      <c r="B752" s="305"/>
      <c r="C752" s="6"/>
      <c r="H752" s="33">
        <f t="shared" si="56"/>
        <v>0</v>
      </c>
      <c r="I752" s="44">
        <f t="shared" si="54"/>
        <v>0</v>
      </c>
      <c r="M752" s="2">
        <v>420</v>
      </c>
    </row>
    <row r="753" spans="1:13" ht="12.75">
      <c r="A753" s="17"/>
      <c r="B753" s="276">
        <v>900</v>
      </c>
      <c r="C753" s="1" t="s">
        <v>61</v>
      </c>
      <c r="D753" s="17" t="s">
        <v>311</v>
      </c>
      <c r="E753" s="1" t="s">
        <v>62</v>
      </c>
      <c r="F753" s="86" t="s">
        <v>384</v>
      </c>
      <c r="G753" s="35" t="s">
        <v>386</v>
      </c>
      <c r="H753" s="33">
        <f t="shared" si="56"/>
        <v>-900</v>
      </c>
      <c r="I753" s="44">
        <f t="shared" si="54"/>
        <v>2.142857142857143</v>
      </c>
      <c r="K753" t="s">
        <v>115</v>
      </c>
      <c r="L753">
        <v>17</v>
      </c>
      <c r="M753" s="2">
        <v>420</v>
      </c>
    </row>
    <row r="754" spans="1:13" ht="12.75">
      <c r="A754" s="17"/>
      <c r="B754" s="305">
        <v>1000</v>
      </c>
      <c r="C754" s="1" t="s">
        <v>61</v>
      </c>
      <c r="D754" s="17" t="s">
        <v>311</v>
      </c>
      <c r="E754" s="1" t="s">
        <v>62</v>
      </c>
      <c r="F754" s="86" t="s">
        <v>384</v>
      </c>
      <c r="G754" s="32" t="s">
        <v>387</v>
      </c>
      <c r="H754" s="33">
        <f t="shared" si="56"/>
        <v>-1900</v>
      </c>
      <c r="I754" s="44">
        <f t="shared" si="54"/>
        <v>2.380952380952381</v>
      </c>
      <c r="K754" s="20" t="s">
        <v>115</v>
      </c>
      <c r="L754">
        <v>17</v>
      </c>
      <c r="M754" s="2">
        <v>420</v>
      </c>
    </row>
    <row r="755" spans="1:13" ht="12.75">
      <c r="A755" s="17"/>
      <c r="B755" s="305">
        <v>800</v>
      </c>
      <c r="C755" s="1" t="s">
        <v>61</v>
      </c>
      <c r="D755" s="17" t="s">
        <v>311</v>
      </c>
      <c r="E755" s="1" t="s">
        <v>62</v>
      </c>
      <c r="F755" s="86" t="s">
        <v>384</v>
      </c>
      <c r="G755" s="32" t="s">
        <v>388</v>
      </c>
      <c r="H755" s="33">
        <f t="shared" si="56"/>
        <v>-2700</v>
      </c>
      <c r="I755" s="44">
        <f t="shared" si="54"/>
        <v>1.9047619047619047</v>
      </c>
      <c r="K755" s="20" t="s">
        <v>115</v>
      </c>
      <c r="L755">
        <v>17</v>
      </c>
      <c r="M755" s="2">
        <v>420</v>
      </c>
    </row>
    <row r="756" spans="1:13" ht="12.75">
      <c r="A756" s="17"/>
      <c r="B756" s="305">
        <v>900</v>
      </c>
      <c r="C756" s="1" t="s">
        <v>61</v>
      </c>
      <c r="D756" s="17" t="s">
        <v>311</v>
      </c>
      <c r="E756" s="1" t="s">
        <v>62</v>
      </c>
      <c r="F756" s="86" t="s">
        <v>384</v>
      </c>
      <c r="G756" s="32" t="s">
        <v>389</v>
      </c>
      <c r="H756" s="33">
        <f t="shared" si="56"/>
        <v>-3600</v>
      </c>
      <c r="I756" s="44">
        <f t="shared" si="54"/>
        <v>2.142857142857143</v>
      </c>
      <c r="K756" s="20" t="s">
        <v>115</v>
      </c>
      <c r="L756">
        <v>17</v>
      </c>
      <c r="M756" s="2">
        <v>420</v>
      </c>
    </row>
    <row r="757" spans="1:13" ht="12.75">
      <c r="A757" s="17"/>
      <c r="B757" s="305">
        <v>1400</v>
      </c>
      <c r="C757" s="1" t="s">
        <v>61</v>
      </c>
      <c r="D757" s="17" t="s">
        <v>311</v>
      </c>
      <c r="E757" s="1" t="s">
        <v>62</v>
      </c>
      <c r="F757" s="86" t="s">
        <v>384</v>
      </c>
      <c r="G757" s="32" t="s">
        <v>390</v>
      </c>
      <c r="H757" s="33">
        <f t="shared" si="56"/>
        <v>-5000</v>
      </c>
      <c r="I757" s="44">
        <f t="shared" si="54"/>
        <v>3.3333333333333335</v>
      </c>
      <c r="K757" s="20" t="s">
        <v>115</v>
      </c>
      <c r="L757">
        <v>17</v>
      </c>
      <c r="M757" s="2">
        <v>420</v>
      </c>
    </row>
    <row r="758" spans="1:13" ht="12.75">
      <c r="A758" s="17"/>
      <c r="B758" s="305">
        <v>1300</v>
      </c>
      <c r="C758" s="1" t="s">
        <v>61</v>
      </c>
      <c r="D758" s="17" t="s">
        <v>311</v>
      </c>
      <c r="E758" s="1" t="s">
        <v>62</v>
      </c>
      <c r="F758" s="86" t="s">
        <v>384</v>
      </c>
      <c r="G758" s="32" t="s">
        <v>391</v>
      </c>
      <c r="H758" s="33">
        <f t="shared" si="56"/>
        <v>-6300</v>
      </c>
      <c r="I758" s="44">
        <f t="shared" si="54"/>
        <v>3.0952380952380953</v>
      </c>
      <c r="K758" s="20" t="s">
        <v>115</v>
      </c>
      <c r="L758">
        <v>17</v>
      </c>
      <c r="M758" s="2">
        <v>420</v>
      </c>
    </row>
    <row r="759" spans="1:13" ht="12.75">
      <c r="A759" s="17"/>
      <c r="B759" s="305">
        <v>1000</v>
      </c>
      <c r="C759" s="1" t="s">
        <v>61</v>
      </c>
      <c r="D759" s="17" t="s">
        <v>311</v>
      </c>
      <c r="E759" s="1" t="s">
        <v>62</v>
      </c>
      <c r="F759" s="86" t="s">
        <v>384</v>
      </c>
      <c r="G759" s="32" t="s">
        <v>392</v>
      </c>
      <c r="H759" s="33">
        <f t="shared" si="56"/>
        <v>-7300</v>
      </c>
      <c r="I759" s="44">
        <f t="shared" si="54"/>
        <v>2.380952380952381</v>
      </c>
      <c r="K759" s="20" t="s">
        <v>115</v>
      </c>
      <c r="L759">
        <v>17</v>
      </c>
      <c r="M759" s="2">
        <v>420</v>
      </c>
    </row>
    <row r="760" spans="1:13" ht="12.75">
      <c r="A760" s="17"/>
      <c r="B760" s="305">
        <v>1300</v>
      </c>
      <c r="C760" s="1" t="s">
        <v>61</v>
      </c>
      <c r="D760" s="17" t="s">
        <v>311</v>
      </c>
      <c r="E760" s="1" t="s">
        <v>62</v>
      </c>
      <c r="F760" s="86" t="s">
        <v>384</v>
      </c>
      <c r="G760" s="32" t="s">
        <v>393</v>
      </c>
      <c r="H760" s="33">
        <f t="shared" si="56"/>
        <v>-8600</v>
      </c>
      <c r="I760" s="44">
        <f t="shared" si="54"/>
        <v>3.0952380952380953</v>
      </c>
      <c r="K760" s="20" t="s">
        <v>115</v>
      </c>
      <c r="L760">
        <v>17</v>
      </c>
      <c r="M760" s="2">
        <v>420</v>
      </c>
    </row>
    <row r="761" spans="1:13" ht="12.75">
      <c r="A761" s="17"/>
      <c r="B761" s="305">
        <v>1200</v>
      </c>
      <c r="C761" s="1" t="s">
        <v>61</v>
      </c>
      <c r="D761" s="17" t="s">
        <v>311</v>
      </c>
      <c r="E761" s="1" t="s">
        <v>62</v>
      </c>
      <c r="F761" s="86" t="s">
        <v>384</v>
      </c>
      <c r="G761" s="32" t="s">
        <v>394</v>
      </c>
      <c r="H761" s="33">
        <f t="shared" si="56"/>
        <v>-9800</v>
      </c>
      <c r="I761" s="44">
        <f t="shared" si="54"/>
        <v>2.857142857142857</v>
      </c>
      <c r="K761" s="20" t="s">
        <v>115</v>
      </c>
      <c r="L761">
        <v>17</v>
      </c>
      <c r="M761" s="2">
        <v>420</v>
      </c>
    </row>
    <row r="762" spans="1:13" ht="12.75">
      <c r="A762" s="17"/>
      <c r="B762" s="305">
        <v>1100</v>
      </c>
      <c r="C762" s="1" t="s">
        <v>61</v>
      </c>
      <c r="D762" s="17" t="s">
        <v>311</v>
      </c>
      <c r="E762" s="1" t="s">
        <v>62</v>
      </c>
      <c r="F762" s="86" t="s">
        <v>384</v>
      </c>
      <c r="G762" s="32" t="s">
        <v>382</v>
      </c>
      <c r="H762" s="33">
        <f t="shared" si="56"/>
        <v>-10900</v>
      </c>
      <c r="I762" s="44">
        <f t="shared" si="54"/>
        <v>2.619047619047619</v>
      </c>
      <c r="K762" s="20" t="s">
        <v>115</v>
      </c>
      <c r="L762">
        <v>17</v>
      </c>
      <c r="M762" s="2">
        <v>420</v>
      </c>
    </row>
    <row r="763" spans="1:13" ht="12.75">
      <c r="A763" s="17"/>
      <c r="B763" s="305">
        <v>1200</v>
      </c>
      <c r="C763" s="1" t="s">
        <v>61</v>
      </c>
      <c r="D763" s="17" t="s">
        <v>311</v>
      </c>
      <c r="E763" s="1" t="s">
        <v>62</v>
      </c>
      <c r="F763" s="86" t="s">
        <v>384</v>
      </c>
      <c r="G763" s="32" t="s">
        <v>385</v>
      </c>
      <c r="H763" s="33">
        <f t="shared" si="56"/>
        <v>-12100</v>
      </c>
      <c r="I763" s="44">
        <f t="shared" si="54"/>
        <v>2.857142857142857</v>
      </c>
      <c r="K763" s="20" t="s">
        <v>115</v>
      </c>
      <c r="L763">
        <v>17</v>
      </c>
      <c r="M763" s="2">
        <v>420</v>
      </c>
    </row>
    <row r="764" spans="1:13" ht="12.75">
      <c r="A764" s="17"/>
      <c r="B764" s="305">
        <v>1200</v>
      </c>
      <c r="C764" s="1" t="s">
        <v>61</v>
      </c>
      <c r="D764" s="17" t="s">
        <v>311</v>
      </c>
      <c r="E764" s="1" t="s">
        <v>62</v>
      </c>
      <c r="F764" s="86" t="s">
        <v>384</v>
      </c>
      <c r="G764" s="32" t="s">
        <v>395</v>
      </c>
      <c r="H764" s="33">
        <f t="shared" si="56"/>
        <v>-13300</v>
      </c>
      <c r="I764" s="44">
        <f t="shared" si="54"/>
        <v>2.857142857142857</v>
      </c>
      <c r="K764" s="20" t="s">
        <v>115</v>
      </c>
      <c r="L764">
        <v>17</v>
      </c>
      <c r="M764" s="2">
        <v>420</v>
      </c>
    </row>
    <row r="765" spans="1:13" ht="12.75">
      <c r="A765" s="17"/>
      <c r="B765" s="305">
        <v>900</v>
      </c>
      <c r="C765" s="1" t="s">
        <v>61</v>
      </c>
      <c r="D765" s="17" t="s">
        <v>311</v>
      </c>
      <c r="E765" s="1" t="s">
        <v>62</v>
      </c>
      <c r="F765" s="86" t="s">
        <v>384</v>
      </c>
      <c r="G765" s="32" t="s">
        <v>396</v>
      </c>
      <c r="H765" s="33">
        <f t="shared" si="56"/>
        <v>-14200</v>
      </c>
      <c r="I765" s="44">
        <f t="shared" si="54"/>
        <v>2.142857142857143</v>
      </c>
      <c r="K765" s="20" t="s">
        <v>115</v>
      </c>
      <c r="L765">
        <v>17</v>
      </c>
      <c r="M765" s="2">
        <v>420</v>
      </c>
    </row>
    <row r="766" spans="1:13" ht="12.75">
      <c r="A766" s="17"/>
      <c r="B766" s="305">
        <v>1000</v>
      </c>
      <c r="C766" s="1" t="s">
        <v>61</v>
      </c>
      <c r="D766" s="17" t="s">
        <v>311</v>
      </c>
      <c r="E766" s="1" t="s">
        <v>62</v>
      </c>
      <c r="F766" s="86" t="s">
        <v>384</v>
      </c>
      <c r="G766" s="32" t="s">
        <v>397</v>
      </c>
      <c r="H766" s="33">
        <f t="shared" si="56"/>
        <v>-15200</v>
      </c>
      <c r="I766" s="44">
        <f t="shared" si="54"/>
        <v>2.380952380952381</v>
      </c>
      <c r="K766" s="20" t="s">
        <v>115</v>
      </c>
      <c r="L766">
        <v>17</v>
      </c>
      <c r="M766" s="2">
        <v>420</v>
      </c>
    </row>
    <row r="767" spans="1:13" s="85" customFormat="1" ht="12.75">
      <c r="A767" s="16"/>
      <c r="B767" s="304">
        <f>SUM(B753:B766)</f>
        <v>15200</v>
      </c>
      <c r="C767" s="83"/>
      <c r="D767" s="16"/>
      <c r="E767" s="16" t="s">
        <v>62</v>
      </c>
      <c r="F767" s="96"/>
      <c r="G767" s="23"/>
      <c r="H767" s="83">
        <v>0</v>
      </c>
      <c r="I767" s="84">
        <f t="shared" si="54"/>
        <v>36.19047619047619</v>
      </c>
      <c r="M767" s="2">
        <v>420</v>
      </c>
    </row>
    <row r="768" spans="1:13" ht="12.75">
      <c r="A768" s="17"/>
      <c r="B768" s="305"/>
      <c r="C768" s="6"/>
      <c r="H768" s="33">
        <f>H767-B768</f>
        <v>0</v>
      </c>
      <c r="I768" s="44">
        <f t="shared" si="54"/>
        <v>0</v>
      </c>
      <c r="M768" s="2">
        <v>420</v>
      </c>
    </row>
    <row r="769" spans="1:13" ht="12.75">
      <c r="A769" s="17"/>
      <c r="B769" s="305"/>
      <c r="C769" s="6"/>
      <c r="H769" s="33">
        <f>H768-B769</f>
        <v>0</v>
      </c>
      <c r="I769" s="44">
        <f t="shared" si="54"/>
        <v>0</v>
      </c>
      <c r="M769" s="2">
        <v>420</v>
      </c>
    </row>
    <row r="770" spans="1:13" ht="12.75">
      <c r="A770" s="17"/>
      <c r="B770" s="305"/>
      <c r="H770" s="33">
        <f>H769-B770</f>
        <v>0</v>
      </c>
      <c r="I770" s="44">
        <f t="shared" si="54"/>
        <v>0</v>
      </c>
      <c r="M770" s="2">
        <v>420</v>
      </c>
    </row>
    <row r="771" spans="1:13" ht="12.75">
      <c r="A771" s="17"/>
      <c r="B771" s="305"/>
      <c r="H771" s="33">
        <f>H770-B771</f>
        <v>0</v>
      </c>
      <c r="I771" s="44">
        <f t="shared" si="54"/>
        <v>0</v>
      </c>
      <c r="M771" s="2">
        <v>420</v>
      </c>
    </row>
    <row r="772" spans="1:13" s="85" customFormat="1" ht="12.75">
      <c r="A772" s="16"/>
      <c r="B772" s="304">
        <f>+B780+B786+B791+B796+B775</f>
        <v>75500</v>
      </c>
      <c r="C772" s="79" t="s">
        <v>399</v>
      </c>
      <c r="D772" s="80" t="s">
        <v>400</v>
      </c>
      <c r="E772" s="79" t="s">
        <v>235</v>
      </c>
      <c r="F772" s="81" t="s">
        <v>401</v>
      </c>
      <c r="G772" s="82" t="s">
        <v>173</v>
      </c>
      <c r="H772" s="83"/>
      <c r="I772" s="84">
        <f t="shared" si="54"/>
        <v>179.76190476190476</v>
      </c>
      <c r="J772" s="84"/>
      <c r="K772" s="84"/>
      <c r="M772" s="2">
        <v>420</v>
      </c>
    </row>
    <row r="773" spans="1:13" ht="12.75">
      <c r="A773" s="17"/>
      <c r="B773" s="306"/>
      <c r="H773" s="33">
        <v>0</v>
      </c>
      <c r="I773" s="44">
        <f t="shared" si="54"/>
        <v>0</v>
      </c>
      <c r="M773" s="2">
        <v>420</v>
      </c>
    </row>
    <row r="774" spans="1:13" ht="12.75">
      <c r="A774" s="17"/>
      <c r="B774" s="305">
        <v>2000</v>
      </c>
      <c r="C774" s="1" t="s">
        <v>35</v>
      </c>
      <c r="D774" s="1" t="s">
        <v>402</v>
      </c>
      <c r="E774" s="1" t="s">
        <v>92</v>
      </c>
      <c r="F774" s="86" t="s">
        <v>403</v>
      </c>
      <c r="G774" s="32" t="s">
        <v>195</v>
      </c>
      <c r="H774" s="33">
        <f>H773-B774</f>
        <v>-2000</v>
      </c>
      <c r="I774" s="44">
        <f t="shared" si="54"/>
        <v>4.761904761904762</v>
      </c>
      <c r="K774" t="s">
        <v>0</v>
      </c>
      <c r="L774">
        <v>18</v>
      </c>
      <c r="M774" s="2">
        <v>420</v>
      </c>
    </row>
    <row r="775" spans="1:13" s="85" customFormat="1" ht="12.75">
      <c r="A775" s="16"/>
      <c r="B775" s="304">
        <f>SUM(B774)</f>
        <v>2000</v>
      </c>
      <c r="C775" s="16" t="s">
        <v>35</v>
      </c>
      <c r="D775" s="83"/>
      <c r="E775" s="16"/>
      <c r="F775" s="96"/>
      <c r="G775" s="23"/>
      <c r="H775" s="83">
        <v>0</v>
      </c>
      <c r="I775" s="84">
        <f t="shared" si="54"/>
        <v>4.761904761904762</v>
      </c>
      <c r="M775" s="2">
        <v>420</v>
      </c>
    </row>
    <row r="776" spans="1:13" ht="12.75">
      <c r="A776" s="17"/>
      <c r="B776" s="307"/>
      <c r="D776" s="6"/>
      <c r="H776" s="33">
        <f>H775-B776</f>
        <v>0</v>
      </c>
      <c r="I776" s="44">
        <f t="shared" si="54"/>
        <v>0</v>
      </c>
      <c r="M776" s="2">
        <v>420</v>
      </c>
    </row>
    <row r="777" spans="1:13" ht="12.75">
      <c r="A777" s="17"/>
      <c r="B777" s="305"/>
      <c r="D777" s="6"/>
      <c r="H777" s="33">
        <f>H776-B777</f>
        <v>0</v>
      </c>
      <c r="I777" s="44">
        <f t="shared" si="54"/>
        <v>0</v>
      </c>
      <c r="M777" s="2">
        <v>420</v>
      </c>
    </row>
    <row r="778" spans="1:13" ht="12.75">
      <c r="A778" s="17"/>
      <c r="B778" s="305">
        <v>3000</v>
      </c>
      <c r="C778" s="42" t="s">
        <v>404</v>
      </c>
      <c r="D778" s="60" t="s">
        <v>402</v>
      </c>
      <c r="E778" s="42" t="s">
        <v>47</v>
      </c>
      <c r="F778" s="86" t="s">
        <v>405</v>
      </c>
      <c r="G778" s="32" t="s">
        <v>182</v>
      </c>
      <c r="H778" s="33">
        <f>H777-B778</f>
        <v>-3000</v>
      </c>
      <c r="I778" s="44">
        <f t="shared" si="54"/>
        <v>7.142857142857143</v>
      </c>
      <c r="J778" s="41"/>
      <c r="K778" t="s">
        <v>92</v>
      </c>
      <c r="L778" s="41">
        <v>18</v>
      </c>
      <c r="M778" s="2">
        <v>420</v>
      </c>
    </row>
    <row r="779" spans="1:13" ht="12.75">
      <c r="A779" s="17"/>
      <c r="B779" s="305">
        <v>3000</v>
      </c>
      <c r="C779" s="1" t="s">
        <v>406</v>
      </c>
      <c r="D779" s="60" t="s">
        <v>402</v>
      </c>
      <c r="E779" s="1" t="s">
        <v>47</v>
      </c>
      <c r="F779" s="86" t="s">
        <v>407</v>
      </c>
      <c r="G779" s="32" t="s">
        <v>195</v>
      </c>
      <c r="H779" s="33">
        <f>H778-B779</f>
        <v>-6000</v>
      </c>
      <c r="I779" s="44">
        <f t="shared" si="54"/>
        <v>7.142857142857143</v>
      </c>
      <c r="K779" t="s">
        <v>92</v>
      </c>
      <c r="L779" s="41">
        <v>18</v>
      </c>
      <c r="M779" s="2">
        <v>420</v>
      </c>
    </row>
    <row r="780" spans="1:13" s="85" customFormat="1" ht="12.75">
      <c r="A780" s="16"/>
      <c r="B780" s="304">
        <f>SUM(B778:B779)</f>
        <v>6000</v>
      </c>
      <c r="C780" s="16" t="s">
        <v>106</v>
      </c>
      <c r="D780" s="83"/>
      <c r="E780" s="16"/>
      <c r="F780" s="96"/>
      <c r="G780" s="23"/>
      <c r="H780" s="83">
        <v>0</v>
      </c>
      <c r="I780" s="84">
        <f t="shared" si="54"/>
        <v>14.285714285714286</v>
      </c>
      <c r="M780" s="2">
        <v>420</v>
      </c>
    </row>
    <row r="781" spans="1:13" ht="12.75">
      <c r="A781" s="17"/>
      <c r="B781" s="305"/>
      <c r="D781" s="33"/>
      <c r="H781" s="33">
        <f>H780-B781</f>
        <v>0</v>
      </c>
      <c r="I781" s="44">
        <f t="shared" si="54"/>
        <v>0</v>
      </c>
      <c r="M781" s="2">
        <v>420</v>
      </c>
    </row>
    <row r="782" spans="1:13" ht="12.75">
      <c r="A782" s="17"/>
      <c r="B782" s="305"/>
      <c r="D782" s="6"/>
      <c r="H782" s="33">
        <f>H781-B782</f>
        <v>0</v>
      </c>
      <c r="I782" s="44">
        <f t="shared" si="54"/>
        <v>0</v>
      </c>
      <c r="M782" s="2">
        <v>420</v>
      </c>
    </row>
    <row r="783" spans="1:13" ht="12.75">
      <c r="A783" s="17"/>
      <c r="B783" s="305">
        <v>1500</v>
      </c>
      <c r="C783" s="1" t="s">
        <v>61</v>
      </c>
      <c r="D783" s="60" t="s">
        <v>402</v>
      </c>
      <c r="E783" s="1" t="s">
        <v>62</v>
      </c>
      <c r="F783" s="86" t="s">
        <v>408</v>
      </c>
      <c r="G783" s="32" t="s">
        <v>182</v>
      </c>
      <c r="H783" s="33">
        <f>H782-B783</f>
        <v>-1500</v>
      </c>
      <c r="I783" s="44">
        <f t="shared" si="54"/>
        <v>3.5714285714285716</v>
      </c>
      <c r="K783" t="s">
        <v>92</v>
      </c>
      <c r="L783" s="41">
        <v>18</v>
      </c>
      <c r="M783" s="2">
        <v>420</v>
      </c>
    </row>
    <row r="784" spans="1:13" ht="12.75">
      <c r="A784" s="17"/>
      <c r="B784" s="305">
        <v>10000</v>
      </c>
      <c r="C784" s="1" t="s">
        <v>61</v>
      </c>
      <c r="D784" s="60" t="s">
        <v>402</v>
      </c>
      <c r="E784" s="1" t="s">
        <v>62</v>
      </c>
      <c r="F784" s="86" t="s">
        <v>409</v>
      </c>
      <c r="G784" s="32" t="s">
        <v>195</v>
      </c>
      <c r="H784" s="33">
        <f>H783-B784</f>
        <v>-11500</v>
      </c>
      <c r="I784" s="44">
        <f t="shared" si="54"/>
        <v>23.80952380952381</v>
      </c>
      <c r="K784" t="s">
        <v>92</v>
      </c>
      <c r="L784" s="41">
        <v>18</v>
      </c>
      <c r="M784" s="2">
        <v>420</v>
      </c>
    </row>
    <row r="785" spans="1:13" ht="12.75">
      <c r="A785" s="17"/>
      <c r="B785" s="305">
        <v>2000</v>
      </c>
      <c r="C785" s="1" t="s">
        <v>61</v>
      </c>
      <c r="D785" s="60" t="s">
        <v>402</v>
      </c>
      <c r="E785" s="1" t="s">
        <v>62</v>
      </c>
      <c r="F785" s="86" t="s">
        <v>408</v>
      </c>
      <c r="G785" s="32" t="s">
        <v>195</v>
      </c>
      <c r="H785" s="33">
        <f>H784-B785</f>
        <v>-13500</v>
      </c>
      <c r="I785" s="44">
        <f t="shared" si="54"/>
        <v>4.761904761904762</v>
      </c>
      <c r="K785" t="s">
        <v>92</v>
      </c>
      <c r="L785" s="41">
        <v>18</v>
      </c>
      <c r="M785" s="2">
        <v>420</v>
      </c>
    </row>
    <row r="786" spans="1:13" s="85" customFormat="1" ht="12.75">
      <c r="A786" s="16"/>
      <c r="B786" s="304">
        <f>SUM(B783:B785)</f>
        <v>13500</v>
      </c>
      <c r="C786" s="16"/>
      <c r="D786" s="83"/>
      <c r="E786" s="16" t="s">
        <v>62</v>
      </c>
      <c r="F786" s="96"/>
      <c r="G786" s="23"/>
      <c r="H786" s="83">
        <v>0</v>
      </c>
      <c r="I786" s="84">
        <f t="shared" si="54"/>
        <v>32.142857142857146</v>
      </c>
      <c r="M786" s="2">
        <v>420</v>
      </c>
    </row>
    <row r="787" spans="1:13" ht="12.75">
      <c r="A787" s="17"/>
      <c r="B787" s="305"/>
      <c r="D787" s="6"/>
      <c r="H787" s="33">
        <f>H786-B787</f>
        <v>0</v>
      </c>
      <c r="I787" s="44">
        <f t="shared" si="54"/>
        <v>0</v>
      </c>
      <c r="M787" s="2">
        <v>420</v>
      </c>
    </row>
    <row r="788" spans="1:13" ht="12.75">
      <c r="A788" s="17"/>
      <c r="B788" s="305"/>
      <c r="D788" s="6"/>
      <c r="H788" s="33">
        <f>H787-B788</f>
        <v>0</v>
      </c>
      <c r="I788" s="44">
        <f t="shared" si="54"/>
        <v>0</v>
      </c>
      <c r="M788" s="2">
        <v>420</v>
      </c>
    </row>
    <row r="789" spans="1:13" ht="12.75">
      <c r="A789" s="17"/>
      <c r="B789" s="305">
        <v>2000</v>
      </c>
      <c r="C789" s="1" t="s">
        <v>66</v>
      </c>
      <c r="D789" s="60" t="s">
        <v>402</v>
      </c>
      <c r="E789" s="1" t="s">
        <v>47</v>
      </c>
      <c r="F789" s="86" t="s">
        <v>408</v>
      </c>
      <c r="G789" s="32" t="s">
        <v>182</v>
      </c>
      <c r="H789" s="33">
        <f>H788-B789</f>
        <v>-2000</v>
      </c>
      <c r="I789" s="44">
        <f t="shared" si="54"/>
        <v>4.761904761904762</v>
      </c>
      <c r="K789" t="s">
        <v>92</v>
      </c>
      <c r="L789" s="41">
        <v>18</v>
      </c>
      <c r="M789" s="2">
        <v>420</v>
      </c>
    </row>
    <row r="790" spans="1:13" ht="12.75">
      <c r="A790" s="17"/>
      <c r="B790" s="305">
        <v>2000</v>
      </c>
      <c r="C790" s="1" t="s">
        <v>66</v>
      </c>
      <c r="D790" s="60" t="s">
        <v>402</v>
      </c>
      <c r="E790" s="1" t="s">
        <v>47</v>
      </c>
      <c r="F790" s="86" t="s">
        <v>408</v>
      </c>
      <c r="G790" s="32" t="s">
        <v>195</v>
      </c>
      <c r="H790" s="33">
        <f>H789-B790</f>
        <v>-4000</v>
      </c>
      <c r="I790" s="44">
        <f t="shared" si="54"/>
        <v>4.761904761904762</v>
      </c>
      <c r="K790" t="s">
        <v>92</v>
      </c>
      <c r="L790" s="41">
        <v>18</v>
      </c>
      <c r="M790" s="2">
        <v>420</v>
      </c>
    </row>
    <row r="791" spans="1:13" s="85" customFormat="1" ht="12.75">
      <c r="A791" s="16"/>
      <c r="B791" s="304">
        <f>SUM(B789:B790)</f>
        <v>4000</v>
      </c>
      <c r="C791" s="16" t="s">
        <v>66</v>
      </c>
      <c r="D791" s="83"/>
      <c r="E791" s="16"/>
      <c r="F791" s="96"/>
      <c r="G791" s="23"/>
      <c r="H791" s="83">
        <v>0</v>
      </c>
      <c r="I791" s="84">
        <f t="shared" si="54"/>
        <v>9.523809523809524</v>
      </c>
      <c r="M791" s="2">
        <v>420</v>
      </c>
    </row>
    <row r="792" spans="1:13" ht="12.75">
      <c r="A792" s="17"/>
      <c r="B792" s="305"/>
      <c r="C792" s="6"/>
      <c r="H792" s="33">
        <f>H791-B792</f>
        <v>0</v>
      </c>
      <c r="I792" s="44">
        <f t="shared" si="54"/>
        <v>0</v>
      </c>
      <c r="M792" s="2">
        <v>420</v>
      </c>
    </row>
    <row r="793" spans="1:13" ht="12.75">
      <c r="A793" s="17"/>
      <c r="B793" s="305"/>
      <c r="C793" s="6"/>
      <c r="H793" s="33">
        <f>H792-B793</f>
        <v>0</v>
      </c>
      <c r="I793" s="44">
        <f aca="true" t="shared" si="57" ref="I793:I809">+B793/M793</f>
        <v>0</v>
      </c>
      <c r="M793" s="2">
        <v>420</v>
      </c>
    </row>
    <row r="794" spans="1:13" ht="12.75">
      <c r="A794" s="17"/>
      <c r="B794" s="305">
        <v>40000</v>
      </c>
      <c r="C794" s="17" t="s">
        <v>1231</v>
      </c>
      <c r="D794" s="60" t="s">
        <v>402</v>
      </c>
      <c r="E794" s="1" t="s">
        <v>295</v>
      </c>
      <c r="F794" s="86" t="s">
        <v>411</v>
      </c>
      <c r="G794" s="32" t="s">
        <v>195</v>
      </c>
      <c r="H794" s="33">
        <f>H793-B794</f>
        <v>-40000</v>
      </c>
      <c r="I794" s="44">
        <f t="shared" si="57"/>
        <v>95.23809523809524</v>
      </c>
      <c r="K794" t="s">
        <v>92</v>
      </c>
      <c r="L794" s="41">
        <v>18</v>
      </c>
      <c r="M794" s="2">
        <v>420</v>
      </c>
    </row>
    <row r="795" spans="1:13" ht="12.75">
      <c r="A795" s="17"/>
      <c r="B795" s="305">
        <v>10000</v>
      </c>
      <c r="C795" s="1" t="s">
        <v>412</v>
      </c>
      <c r="D795" s="60" t="s">
        <v>402</v>
      </c>
      <c r="E795" s="1" t="s">
        <v>295</v>
      </c>
      <c r="F795" s="86" t="s">
        <v>413</v>
      </c>
      <c r="G795" s="32" t="s">
        <v>195</v>
      </c>
      <c r="H795" s="33">
        <f>H794-B795</f>
        <v>-50000</v>
      </c>
      <c r="I795" s="44">
        <f t="shared" si="57"/>
        <v>23.80952380952381</v>
      </c>
      <c r="K795" t="s">
        <v>92</v>
      </c>
      <c r="L795" s="41">
        <v>18</v>
      </c>
      <c r="M795" s="2">
        <v>420</v>
      </c>
    </row>
    <row r="796" spans="1:13" s="85" customFormat="1" ht="12.75">
      <c r="A796" s="16"/>
      <c r="B796" s="304">
        <f>SUM(B794:B795)</f>
        <v>50000</v>
      </c>
      <c r="C796" s="83"/>
      <c r="D796" s="16"/>
      <c r="E796" s="16" t="s">
        <v>295</v>
      </c>
      <c r="F796" s="96"/>
      <c r="G796" s="23"/>
      <c r="H796" s="83">
        <v>0</v>
      </c>
      <c r="I796" s="84">
        <f t="shared" si="57"/>
        <v>119.04761904761905</v>
      </c>
      <c r="M796" s="2">
        <v>420</v>
      </c>
    </row>
    <row r="797" spans="1:13" ht="12.75">
      <c r="A797" s="17"/>
      <c r="B797" s="305"/>
      <c r="C797" s="6"/>
      <c r="H797" s="33">
        <f aca="true" t="shared" si="58" ref="H797:H803">H796-B797</f>
        <v>0</v>
      </c>
      <c r="I797" s="44">
        <f t="shared" si="57"/>
        <v>0</v>
      </c>
      <c r="M797" s="2">
        <v>420</v>
      </c>
    </row>
    <row r="798" spans="1:13" ht="12.75">
      <c r="A798" s="17"/>
      <c r="B798" s="305"/>
      <c r="C798" s="6"/>
      <c r="H798" s="33">
        <f t="shared" si="58"/>
        <v>0</v>
      </c>
      <c r="I798" s="44">
        <f t="shared" si="57"/>
        <v>0</v>
      </c>
      <c r="M798" s="2">
        <v>420</v>
      </c>
    </row>
    <row r="799" spans="1:13" ht="12.75">
      <c r="A799" s="17"/>
      <c r="B799" s="305"/>
      <c r="C799" s="6"/>
      <c r="H799" s="33">
        <f t="shared" si="58"/>
        <v>0</v>
      </c>
      <c r="I799" s="44">
        <f t="shared" si="57"/>
        <v>0</v>
      </c>
      <c r="M799" s="2">
        <v>420</v>
      </c>
    </row>
    <row r="800" spans="1:13" ht="12.75">
      <c r="A800" s="17"/>
      <c r="B800" s="343">
        <v>170000</v>
      </c>
      <c r="C800" s="1" t="s">
        <v>115</v>
      </c>
      <c r="D800" s="1" t="s">
        <v>16</v>
      </c>
      <c r="E800" s="17"/>
      <c r="F800" s="61" t="s">
        <v>414</v>
      </c>
      <c r="G800" s="34" t="s">
        <v>1143</v>
      </c>
      <c r="H800" s="33">
        <f t="shared" si="58"/>
        <v>-170000</v>
      </c>
      <c r="I800" s="44">
        <f t="shared" si="57"/>
        <v>404.76190476190476</v>
      </c>
      <c r="J800" s="20"/>
      <c r="K800" s="20"/>
      <c r="L800" s="20"/>
      <c r="M800" s="2">
        <v>420</v>
      </c>
    </row>
    <row r="801" spans="1:13" ht="12.75">
      <c r="A801" s="17"/>
      <c r="B801" s="343">
        <v>90000</v>
      </c>
      <c r="C801" s="1" t="s">
        <v>37</v>
      </c>
      <c r="D801" s="1" t="s">
        <v>16</v>
      </c>
      <c r="F801" s="61" t="s">
        <v>414</v>
      </c>
      <c r="G801" s="34" t="s">
        <v>1143</v>
      </c>
      <c r="H801" s="33">
        <f t="shared" si="58"/>
        <v>-260000</v>
      </c>
      <c r="I801" s="44">
        <f t="shared" si="57"/>
        <v>214.28571428571428</v>
      </c>
      <c r="M801" s="2">
        <v>420</v>
      </c>
    </row>
    <row r="802" spans="1:13" ht="12.75">
      <c r="A802" s="17"/>
      <c r="B802" s="343">
        <v>120000</v>
      </c>
      <c r="C802" s="17" t="s">
        <v>174</v>
      </c>
      <c r="D802" s="17" t="s">
        <v>29</v>
      </c>
      <c r="E802" s="17"/>
      <c r="F802" s="110" t="s">
        <v>414</v>
      </c>
      <c r="G802" s="34" t="s">
        <v>1143</v>
      </c>
      <c r="H802" s="33">
        <f t="shared" si="58"/>
        <v>-380000</v>
      </c>
      <c r="I802" s="44">
        <f t="shared" si="57"/>
        <v>285.7142857142857</v>
      </c>
      <c r="J802" s="20"/>
      <c r="K802" s="20"/>
      <c r="L802" s="20"/>
      <c r="M802" s="2">
        <v>420</v>
      </c>
    </row>
    <row r="803" spans="1:13" ht="12.75">
      <c r="A803" s="17"/>
      <c r="B803" s="343">
        <v>80000</v>
      </c>
      <c r="C803" s="17" t="s">
        <v>1223</v>
      </c>
      <c r="D803" s="17" t="s">
        <v>16</v>
      </c>
      <c r="E803" s="17"/>
      <c r="F803" s="110" t="s">
        <v>415</v>
      </c>
      <c r="G803" s="34" t="s">
        <v>1143</v>
      </c>
      <c r="H803" s="33">
        <f t="shared" si="58"/>
        <v>-460000</v>
      </c>
      <c r="I803" s="44">
        <f t="shared" si="57"/>
        <v>190.47619047619048</v>
      </c>
      <c r="J803" s="20"/>
      <c r="K803" s="20"/>
      <c r="L803" s="20"/>
      <c r="M803" s="2">
        <v>420</v>
      </c>
    </row>
    <row r="804" spans="1:13" ht="12.75">
      <c r="A804" s="16"/>
      <c r="B804" s="342">
        <f>SUM(B800:B803)</f>
        <v>460000</v>
      </c>
      <c r="C804" s="16" t="s">
        <v>1243</v>
      </c>
      <c r="D804" s="16"/>
      <c r="E804" s="16"/>
      <c r="F804" s="111"/>
      <c r="G804" s="23"/>
      <c r="H804" s="83">
        <v>0</v>
      </c>
      <c r="I804" s="84">
        <f t="shared" si="57"/>
        <v>1095.2380952380952</v>
      </c>
      <c r="J804" s="85"/>
      <c r="K804" s="85"/>
      <c r="L804" s="85"/>
      <c r="M804" s="2">
        <v>420</v>
      </c>
    </row>
    <row r="805" spans="1:13" s="20" customFormat="1" ht="12.75">
      <c r="A805" s="17"/>
      <c r="B805" s="36"/>
      <c r="C805" s="17"/>
      <c r="D805" s="17"/>
      <c r="E805" s="17"/>
      <c r="F805" s="110"/>
      <c r="G805" s="34"/>
      <c r="H805" s="57">
        <f>H804-B805</f>
        <v>0</v>
      </c>
      <c r="I805" s="58">
        <f t="shared" si="57"/>
        <v>0</v>
      </c>
      <c r="M805" s="2">
        <v>420</v>
      </c>
    </row>
    <row r="806" spans="1:13" s="20" customFormat="1" ht="12.75">
      <c r="A806" s="17"/>
      <c r="B806" s="36"/>
      <c r="C806" s="17"/>
      <c r="D806" s="17"/>
      <c r="E806" s="17"/>
      <c r="F806" s="110"/>
      <c r="G806" s="34"/>
      <c r="H806" s="57">
        <f>H805-B806</f>
        <v>0</v>
      </c>
      <c r="I806" s="58">
        <f t="shared" si="57"/>
        <v>0</v>
      </c>
      <c r="M806" s="2">
        <v>420</v>
      </c>
    </row>
    <row r="807" spans="1:13" s="20" customFormat="1" ht="12.75">
      <c r="A807" s="17"/>
      <c r="B807" s="36"/>
      <c r="C807" s="17"/>
      <c r="D807" s="17"/>
      <c r="E807" s="17"/>
      <c r="F807" s="110"/>
      <c r="G807" s="34"/>
      <c r="H807" s="57">
        <f>H806-B807</f>
        <v>0</v>
      </c>
      <c r="I807" s="58">
        <f t="shared" si="57"/>
        <v>0</v>
      </c>
      <c r="M807" s="2">
        <v>420</v>
      </c>
    </row>
    <row r="808" spans="1:13" ht="12.75">
      <c r="A808" s="17"/>
      <c r="B808" s="60"/>
      <c r="H808" s="6">
        <v>0</v>
      </c>
      <c r="I808" s="27">
        <f t="shared" si="57"/>
        <v>0</v>
      </c>
      <c r="M808" s="2">
        <v>420</v>
      </c>
    </row>
    <row r="809" spans="1:13" ht="13.5" thickBot="1">
      <c r="A809" s="65"/>
      <c r="B809" s="326">
        <f>+B812+B839+B905+B875</f>
        <v>743000</v>
      </c>
      <c r="C809" s="62"/>
      <c r="D809" s="76" t="s">
        <v>417</v>
      </c>
      <c r="E809" s="65"/>
      <c r="F809" s="66"/>
      <c r="G809" s="67"/>
      <c r="H809" s="68">
        <f>H808-B809</f>
        <v>-743000</v>
      </c>
      <c r="I809" s="69">
        <f t="shared" si="57"/>
        <v>1769.047619047619</v>
      </c>
      <c r="J809" s="70"/>
      <c r="K809" s="70"/>
      <c r="L809" s="70"/>
      <c r="M809" s="2">
        <v>420</v>
      </c>
    </row>
    <row r="810" spans="1:13" ht="12.75">
      <c r="A810" s="101"/>
      <c r="B810" s="327"/>
      <c r="C810" s="59"/>
      <c r="D810" s="92"/>
      <c r="E810" s="46"/>
      <c r="F810" s="73"/>
      <c r="G810" s="74"/>
      <c r="H810" s="12">
        <v>0</v>
      </c>
      <c r="I810" s="75">
        <v>0</v>
      </c>
      <c r="J810" s="2"/>
      <c r="K810" s="2"/>
      <c r="L810" s="2"/>
      <c r="M810" s="2">
        <v>420</v>
      </c>
    </row>
    <row r="811" spans="1:13" ht="12.75">
      <c r="A811" s="46"/>
      <c r="B811" s="327"/>
      <c r="C811" s="59"/>
      <c r="D811" s="92"/>
      <c r="E811" s="46"/>
      <c r="F811" s="73"/>
      <c r="G811" s="74"/>
      <c r="H811" s="12">
        <v>0</v>
      </c>
      <c r="I811" s="75">
        <v>0</v>
      </c>
      <c r="J811" s="2"/>
      <c r="K811" s="2"/>
      <c r="L811" s="2"/>
      <c r="M811" s="2">
        <v>420</v>
      </c>
    </row>
    <row r="812" spans="1:13" s="85" customFormat="1" ht="12.75">
      <c r="A812" s="102"/>
      <c r="B812" s="328">
        <f>+B818+B824+B828+B834</f>
        <v>109000</v>
      </c>
      <c r="C812" s="79" t="s">
        <v>87</v>
      </c>
      <c r="D812" s="80" t="s">
        <v>88</v>
      </c>
      <c r="E812" s="79" t="s">
        <v>89</v>
      </c>
      <c r="F812" s="81" t="s">
        <v>90</v>
      </c>
      <c r="G812" s="82" t="s">
        <v>418</v>
      </c>
      <c r="H812" s="83"/>
      <c r="I812" s="84">
        <f>+B812/M812</f>
        <v>259.5238095238095</v>
      </c>
      <c r="J812" s="84"/>
      <c r="K812" s="84"/>
      <c r="M812" s="2">
        <v>420</v>
      </c>
    </row>
    <row r="813" spans="1:13" ht="12.75">
      <c r="A813" s="17"/>
      <c r="B813" s="327"/>
      <c r="C813" s="59"/>
      <c r="D813" s="92"/>
      <c r="E813" s="46"/>
      <c r="F813" s="73"/>
      <c r="G813" s="74"/>
      <c r="H813" s="33">
        <v>0</v>
      </c>
      <c r="I813" s="75">
        <v>0</v>
      </c>
      <c r="J813" s="2"/>
      <c r="K813" s="2"/>
      <c r="L813" s="2"/>
      <c r="M813" s="2">
        <v>420</v>
      </c>
    </row>
    <row r="814" spans="1:13" ht="12.75">
      <c r="A814" s="17"/>
      <c r="B814" s="329">
        <v>2000</v>
      </c>
      <c r="C814" s="1" t="s">
        <v>35</v>
      </c>
      <c r="D814" s="1" t="s">
        <v>36</v>
      </c>
      <c r="E814" s="1" t="s">
        <v>92</v>
      </c>
      <c r="F814" s="86" t="s">
        <v>96</v>
      </c>
      <c r="G814" s="32" t="s">
        <v>41</v>
      </c>
      <c r="H814" s="33">
        <f>H813-B814</f>
        <v>-2000</v>
      </c>
      <c r="I814" s="44">
        <f aca="true" t="shared" si="59" ref="I814:I840">+B814/M814</f>
        <v>4.761904761904762</v>
      </c>
      <c r="K814" t="s">
        <v>0</v>
      </c>
      <c r="L814">
        <v>3</v>
      </c>
      <c r="M814" s="2">
        <v>420</v>
      </c>
    </row>
    <row r="815" spans="1:13" ht="12.75">
      <c r="A815" s="17"/>
      <c r="B815" s="329">
        <v>2000</v>
      </c>
      <c r="C815" s="1" t="s">
        <v>35</v>
      </c>
      <c r="D815" s="1" t="s">
        <v>36</v>
      </c>
      <c r="E815" s="1" t="s">
        <v>92</v>
      </c>
      <c r="F815" s="86" t="s">
        <v>97</v>
      </c>
      <c r="G815" s="32" t="s">
        <v>43</v>
      </c>
      <c r="H815" s="33">
        <f>H814-B815</f>
        <v>-4000</v>
      </c>
      <c r="I815" s="44">
        <f t="shared" si="59"/>
        <v>4.761904761904762</v>
      </c>
      <c r="K815" t="s">
        <v>0</v>
      </c>
      <c r="L815">
        <v>3</v>
      </c>
      <c r="M815" s="2">
        <v>420</v>
      </c>
    </row>
    <row r="816" spans="2:13" ht="12.75">
      <c r="B816" s="330">
        <v>10000</v>
      </c>
      <c r="C816" s="1" t="s">
        <v>35</v>
      </c>
      <c r="D816" s="1" t="s">
        <v>36</v>
      </c>
      <c r="E816" s="1" t="s">
        <v>92</v>
      </c>
      <c r="F816" s="86" t="s">
        <v>98</v>
      </c>
      <c r="G816" s="32" t="s">
        <v>45</v>
      </c>
      <c r="H816" s="33">
        <f>H815-B816</f>
        <v>-14000</v>
      </c>
      <c r="I816" s="27">
        <f t="shared" si="59"/>
        <v>23.80952380952381</v>
      </c>
      <c r="K816" t="s">
        <v>0</v>
      </c>
      <c r="L816">
        <v>3</v>
      </c>
      <c r="M816" s="2">
        <v>420</v>
      </c>
    </row>
    <row r="817" spans="1:13" ht="12.75">
      <c r="A817" s="46"/>
      <c r="B817" s="329">
        <v>2000</v>
      </c>
      <c r="C817" s="1" t="s">
        <v>35</v>
      </c>
      <c r="D817" s="1" t="s">
        <v>36</v>
      </c>
      <c r="E817" s="1" t="s">
        <v>92</v>
      </c>
      <c r="F817" s="86" t="s">
        <v>419</v>
      </c>
      <c r="G817" s="32" t="s">
        <v>82</v>
      </c>
      <c r="H817" s="33">
        <f>H816-B817</f>
        <v>-16000</v>
      </c>
      <c r="I817" s="44">
        <f t="shared" si="59"/>
        <v>4.761904761904762</v>
      </c>
      <c r="K817" t="s">
        <v>0</v>
      </c>
      <c r="L817">
        <v>3</v>
      </c>
      <c r="M817" s="2">
        <v>420</v>
      </c>
    </row>
    <row r="818" spans="1:13" s="85" customFormat="1" ht="12.75">
      <c r="A818" s="16"/>
      <c r="B818" s="328">
        <f>SUM(B814:B817)</f>
        <v>16000</v>
      </c>
      <c r="C818" s="16" t="s">
        <v>35</v>
      </c>
      <c r="D818" s="16"/>
      <c r="E818" s="16"/>
      <c r="F818" s="96"/>
      <c r="G818" s="23"/>
      <c r="H818" s="83">
        <v>0</v>
      </c>
      <c r="I818" s="84">
        <f t="shared" si="59"/>
        <v>38.095238095238095</v>
      </c>
      <c r="M818" s="2">
        <v>420</v>
      </c>
    </row>
    <row r="819" spans="1:13" ht="12.75">
      <c r="A819" s="17"/>
      <c r="B819" s="329"/>
      <c r="C819" s="6"/>
      <c r="H819" s="6">
        <f>H818-B819</f>
        <v>0</v>
      </c>
      <c r="I819" s="27">
        <f t="shared" si="59"/>
        <v>0</v>
      </c>
      <c r="M819" s="2">
        <v>420</v>
      </c>
    </row>
    <row r="820" spans="1:13" ht="12.75">
      <c r="A820" s="17"/>
      <c r="B820" s="329"/>
      <c r="C820" s="6"/>
      <c r="H820" s="6">
        <f>H819-B820</f>
        <v>0</v>
      </c>
      <c r="I820" s="27">
        <f t="shared" si="59"/>
        <v>0</v>
      </c>
      <c r="M820" s="2">
        <v>420</v>
      </c>
    </row>
    <row r="821" spans="1:13" ht="12.75">
      <c r="A821" s="17"/>
      <c r="B821" s="330">
        <v>7500</v>
      </c>
      <c r="C821" s="1" t="s">
        <v>420</v>
      </c>
      <c r="D821" s="60" t="s">
        <v>18</v>
      </c>
      <c r="E821" s="1" t="s">
        <v>62</v>
      </c>
      <c r="F821" s="86" t="s">
        <v>421</v>
      </c>
      <c r="G821" s="35" t="s">
        <v>82</v>
      </c>
      <c r="H821" s="6">
        <f>H820-B821</f>
        <v>-7500</v>
      </c>
      <c r="I821" s="27">
        <f t="shared" si="59"/>
        <v>17.857142857142858</v>
      </c>
      <c r="K821" t="s">
        <v>92</v>
      </c>
      <c r="L821">
        <v>3</v>
      </c>
      <c r="M821" s="2">
        <v>420</v>
      </c>
    </row>
    <row r="822" spans="1:13" ht="12.75">
      <c r="A822" s="17"/>
      <c r="B822" s="330">
        <v>2000</v>
      </c>
      <c r="C822" s="37" t="s">
        <v>422</v>
      </c>
      <c r="D822" s="60" t="s">
        <v>18</v>
      </c>
      <c r="E822" s="37" t="s">
        <v>62</v>
      </c>
      <c r="F822" s="86" t="s">
        <v>423</v>
      </c>
      <c r="G822" s="35" t="s">
        <v>82</v>
      </c>
      <c r="H822" s="6">
        <f>H821-B822</f>
        <v>-9500</v>
      </c>
      <c r="I822" s="27">
        <f t="shared" si="59"/>
        <v>4.761904761904762</v>
      </c>
      <c r="K822" t="s">
        <v>92</v>
      </c>
      <c r="L822">
        <v>3</v>
      </c>
      <c r="M822" s="2">
        <v>420</v>
      </c>
    </row>
    <row r="823" spans="1:13" ht="12.75">
      <c r="A823" s="17"/>
      <c r="B823" s="330">
        <v>1500</v>
      </c>
      <c r="C823" s="17" t="s">
        <v>61</v>
      </c>
      <c r="D823" s="60" t="s">
        <v>18</v>
      </c>
      <c r="E823" s="39" t="s">
        <v>62</v>
      </c>
      <c r="F823" s="86" t="s">
        <v>423</v>
      </c>
      <c r="G823" s="40" t="s">
        <v>82</v>
      </c>
      <c r="H823" s="6">
        <f>H822-B823</f>
        <v>-11000</v>
      </c>
      <c r="I823" s="27">
        <f t="shared" si="59"/>
        <v>3.5714285714285716</v>
      </c>
      <c r="K823" t="s">
        <v>92</v>
      </c>
      <c r="L823">
        <v>3</v>
      </c>
      <c r="M823" s="2">
        <v>420</v>
      </c>
    </row>
    <row r="824" spans="1:13" s="85" customFormat="1" ht="12.75">
      <c r="A824" s="16"/>
      <c r="B824" s="328">
        <f>SUM(B821:B823)</f>
        <v>11000</v>
      </c>
      <c r="C824" s="83"/>
      <c r="D824" s="16"/>
      <c r="E824" s="90" t="s">
        <v>62</v>
      </c>
      <c r="F824" s="96"/>
      <c r="G824" s="23"/>
      <c r="H824" s="83">
        <v>0</v>
      </c>
      <c r="I824" s="84">
        <f t="shared" si="59"/>
        <v>26.19047619047619</v>
      </c>
      <c r="M824" s="2">
        <v>420</v>
      </c>
    </row>
    <row r="825" spans="1:13" ht="12.75">
      <c r="A825" s="17"/>
      <c r="B825" s="329"/>
      <c r="C825" s="6"/>
      <c r="H825" s="6">
        <f>H824-B825</f>
        <v>0</v>
      </c>
      <c r="I825" s="27">
        <f t="shared" si="59"/>
        <v>0</v>
      </c>
      <c r="M825" s="2">
        <v>420</v>
      </c>
    </row>
    <row r="826" spans="1:13" ht="12.75">
      <c r="A826" s="17"/>
      <c r="B826" s="329"/>
      <c r="C826" s="6"/>
      <c r="H826" s="6">
        <f>H825-B826</f>
        <v>0</v>
      </c>
      <c r="I826" s="27">
        <f t="shared" si="59"/>
        <v>0</v>
      </c>
      <c r="M826" s="2">
        <v>420</v>
      </c>
    </row>
    <row r="827" spans="1:13" ht="12.75">
      <c r="A827" s="17"/>
      <c r="B827" s="329">
        <v>2000</v>
      </c>
      <c r="C827" s="1" t="s">
        <v>66</v>
      </c>
      <c r="D827" s="60" t="s">
        <v>18</v>
      </c>
      <c r="E827" s="1" t="s">
        <v>47</v>
      </c>
      <c r="F827" s="86" t="s">
        <v>423</v>
      </c>
      <c r="G827" s="32" t="s">
        <v>82</v>
      </c>
      <c r="H827" s="6">
        <f>H826-B827</f>
        <v>-2000</v>
      </c>
      <c r="I827" s="27">
        <f t="shared" si="59"/>
        <v>4.761904761904762</v>
      </c>
      <c r="K827" t="s">
        <v>92</v>
      </c>
      <c r="L827">
        <v>3</v>
      </c>
      <c r="M827" s="2">
        <v>420</v>
      </c>
    </row>
    <row r="828" spans="1:13" s="85" customFormat="1" ht="12.75">
      <c r="A828" s="16"/>
      <c r="B828" s="328">
        <f>SUM(B827)</f>
        <v>2000</v>
      </c>
      <c r="C828" s="83" t="s">
        <v>66</v>
      </c>
      <c r="D828" s="16"/>
      <c r="E828" s="16"/>
      <c r="F828" s="96"/>
      <c r="G828" s="23"/>
      <c r="H828" s="83">
        <v>0</v>
      </c>
      <c r="I828" s="84">
        <f t="shared" si="59"/>
        <v>4.761904761904762</v>
      </c>
      <c r="M828" s="2">
        <v>420</v>
      </c>
    </row>
    <row r="829" spans="1:13" ht="12.75">
      <c r="A829" s="17"/>
      <c r="B829" s="329"/>
      <c r="C829" s="6"/>
      <c r="H829" s="6">
        <f>H828-B829</f>
        <v>0</v>
      </c>
      <c r="I829" s="27">
        <f t="shared" si="59"/>
        <v>0</v>
      </c>
      <c r="M829" s="2">
        <v>420</v>
      </c>
    </row>
    <row r="830" spans="1:13" ht="12.75">
      <c r="A830" s="17"/>
      <c r="B830" s="329"/>
      <c r="C830" s="6"/>
      <c r="H830" s="6">
        <f>H829-B830</f>
        <v>0</v>
      </c>
      <c r="I830" s="27">
        <f t="shared" si="59"/>
        <v>0</v>
      </c>
      <c r="M830" s="2">
        <v>420</v>
      </c>
    </row>
    <row r="831" spans="1:13" ht="12.75">
      <c r="A831" s="17"/>
      <c r="B831" s="330">
        <v>40000</v>
      </c>
      <c r="C831" s="17" t="s">
        <v>410</v>
      </c>
      <c r="D831" s="60" t="s">
        <v>18</v>
      </c>
      <c r="E831" s="17" t="s">
        <v>415</v>
      </c>
      <c r="F831" s="86" t="s">
        <v>424</v>
      </c>
      <c r="G831" s="34" t="s">
        <v>82</v>
      </c>
      <c r="H831" s="6">
        <f>H830-B831</f>
        <v>-40000</v>
      </c>
      <c r="I831" s="27">
        <f t="shared" si="59"/>
        <v>95.23809523809524</v>
      </c>
      <c r="K831" t="s">
        <v>92</v>
      </c>
      <c r="L831">
        <v>3</v>
      </c>
      <c r="M831" s="2">
        <v>420</v>
      </c>
    </row>
    <row r="832" spans="1:13" ht="12.75">
      <c r="A832" s="17"/>
      <c r="B832" s="330">
        <v>10000</v>
      </c>
      <c r="C832" s="17" t="s">
        <v>412</v>
      </c>
      <c r="D832" s="60" t="s">
        <v>18</v>
      </c>
      <c r="E832" s="17" t="s">
        <v>415</v>
      </c>
      <c r="F832" s="86" t="s">
        <v>425</v>
      </c>
      <c r="G832" s="34" t="s">
        <v>82</v>
      </c>
      <c r="H832" s="6">
        <f>H831-B832</f>
        <v>-50000</v>
      </c>
      <c r="I832" s="27">
        <f t="shared" si="59"/>
        <v>23.80952380952381</v>
      </c>
      <c r="J832" s="20"/>
      <c r="K832" t="s">
        <v>92</v>
      </c>
      <c r="L832">
        <v>3</v>
      </c>
      <c r="M832" s="2">
        <v>420</v>
      </c>
    </row>
    <row r="833" spans="1:13" ht="12.75">
      <c r="A833" s="17"/>
      <c r="B833" s="329">
        <v>30000</v>
      </c>
      <c r="C833" s="17" t="s">
        <v>353</v>
      </c>
      <c r="D833" s="60" t="s">
        <v>18</v>
      </c>
      <c r="E833" s="17" t="s">
        <v>415</v>
      </c>
      <c r="F833" s="86" t="s">
        <v>426</v>
      </c>
      <c r="G833" s="32" t="s">
        <v>82</v>
      </c>
      <c r="H833" s="6">
        <f>H832-B833</f>
        <v>-80000</v>
      </c>
      <c r="I833" s="27">
        <f t="shared" si="59"/>
        <v>71.42857142857143</v>
      </c>
      <c r="K833" t="s">
        <v>92</v>
      </c>
      <c r="L833">
        <v>3</v>
      </c>
      <c r="M833" s="2">
        <v>420</v>
      </c>
    </row>
    <row r="834" spans="1:13" s="85" customFormat="1" ht="12.75">
      <c r="A834" s="16"/>
      <c r="B834" s="328">
        <f>SUM(B831:B833)</f>
        <v>80000</v>
      </c>
      <c r="C834" s="83"/>
      <c r="D834" s="16"/>
      <c r="E834" s="16" t="s">
        <v>415</v>
      </c>
      <c r="F834" s="96"/>
      <c r="G834" s="23"/>
      <c r="H834" s="83">
        <v>0</v>
      </c>
      <c r="I834" s="84">
        <f t="shared" si="59"/>
        <v>190.47619047619048</v>
      </c>
      <c r="M834" s="2">
        <v>420</v>
      </c>
    </row>
    <row r="835" spans="1:13" ht="12.75">
      <c r="A835" s="17"/>
      <c r="B835" s="329"/>
      <c r="C835" s="6"/>
      <c r="H835" s="6">
        <v>0</v>
      </c>
      <c r="I835" s="27">
        <f t="shared" si="59"/>
        <v>0</v>
      </c>
      <c r="M835" s="2">
        <v>420</v>
      </c>
    </row>
    <row r="836" spans="1:13" ht="12.75">
      <c r="A836" s="17"/>
      <c r="B836" s="329"/>
      <c r="C836" s="6"/>
      <c r="H836" s="6">
        <v>0</v>
      </c>
      <c r="I836" s="27">
        <f t="shared" si="59"/>
        <v>0</v>
      </c>
      <c r="M836" s="2">
        <v>420</v>
      </c>
    </row>
    <row r="837" spans="1:13" ht="12.75">
      <c r="A837" s="17"/>
      <c r="B837" s="329"/>
      <c r="C837" s="6"/>
      <c r="H837" s="6">
        <v>0</v>
      </c>
      <c r="I837" s="27">
        <f t="shared" si="59"/>
        <v>0</v>
      </c>
      <c r="M837" s="2">
        <v>420</v>
      </c>
    </row>
    <row r="838" spans="1:13" ht="12.75">
      <c r="A838" s="17"/>
      <c r="B838" s="329"/>
      <c r="C838" s="6"/>
      <c r="H838" s="6">
        <f>H835-B838</f>
        <v>0</v>
      </c>
      <c r="I838" s="27">
        <f t="shared" si="59"/>
        <v>0</v>
      </c>
      <c r="M838" s="2">
        <v>420</v>
      </c>
    </row>
    <row r="839" spans="1:13" s="85" customFormat="1" ht="12.75">
      <c r="A839" s="16"/>
      <c r="B839" s="328">
        <f>+B846+B850+B857+B870</f>
        <v>171000</v>
      </c>
      <c r="C839" s="79" t="s">
        <v>147</v>
      </c>
      <c r="D839" s="80" t="s">
        <v>148</v>
      </c>
      <c r="E839" s="79" t="s">
        <v>89</v>
      </c>
      <c r="F839" s="81" t="s">
        <v>149</v>
      </c>
      <c r="G839" s="82" t="s">
        <v>418</v>
      </c>
      <c r="H839" s="83"/>
      <c r="I839" s="84">
        <f t="shared" si="59"/>
        <v>407.14285714285717</v>
      </c>
      <c r="J839" s="84"/>
      <c r="K839" s="84"/>
      <c r="M839" s="2">
        <v>420</v>
      </c>
    </row>
    <row r="840" spans="1:13" ht="12.75">
      <c r="A840" s="17"/>
      <c r="B840" s="329"/>
      <c r="C840" s="6"/>
      <c r="H840" s="6">
        <v>0</v>
      </c>
      <c r="I840" s="27">
        <f t="shared" si="59"/>
        <v>0</v>
      </c>
      <c r="M840" s="2">
        <v>420</v>
      </c>
    </row>
    <row r="841" spans="1:13" ht="12.75">
      <c r="A841" s="17"/>
      <c r="B841" s="329">
        <v>4000</v>
      </c>
      <c r="C841" s="1" t="s">
        <v>35</v>
      </c>
      <c r="D841" s="1" t="s">
        <v>18</v>
      </c>
      <c r="E841" s="1" t="s">
        <v>92</v>
      </c>
      <c r="F841" s="86" t="s">
        <v>1171</v>
      </c>
      <c r="G841" s="32" t="s">
        <v>154</v>
      </c>
      <c r="H841" s="6">
        <f>H840-B841</f>
        <v>-4000</v>
      </c>
      <c r="I841" s="27">
        <v>8</v>
      </c>
      <c r="K841" t="s">
        <v>0</v>
      </c>
      <c r="L841">
        <v>6</v>
      </c>
      <c r="M841" s="2">
        <v>420</v>
      </c>
    </row>
    <row r="842" spans="1:13" ht="12.75">
      <c r="A842" s="17"/>
      <c r="B842" s="329">
        <v>6000</v>
      </c>
      <c r="C842" s="1" t="s">
        <v>35</v>
      </c>
      <c r="D842" s="1" t="s">
        <v>18</v>
      </c>
      <c r="E842" s="1" t="s">
        <v>92</v>
      </c>
      <c r="F842" s="86" t="s">
        <v>155</v>
      </c>
      <c r="G842" s="32" t="s">
        <v>156</v>
      </c>
      <c r="H842" s="33">
        <f>H841-B842</f>
        <v>-10000</v>
      </c>
      <c r="I842" s="27">
        <v>12</v>
      </c>
      <c r="K842" t="s">
        <v>0</v>
      </c>
      <c r="L842">
        <v>5</v>
      </c>
      <c r="M842" s="2">
        <v>420</v>
      </c>
    </row>
    <row r="843" spans="1:13" ht="12.75">
      <c r="A843" s="17"/>
      <c r="B843" s="329">
        <v>2000</v>
      </c>
      <c r="C843" s="1" t="s">
        <v>35</v>
      </c>
      <c r="D843" s="1" t="s">
        <v>18</v>
      </c>
      <c r="E843" s="1" t="s">
        <v>92</v>
      </c>
      <c r="F843" s="86" t="s">
        <v>157</v>
      </c>
      <c r="G843" s="32" t="s">
        <v>158</v>
      </c>
      <c r="H843" s="33">
        <f>H842-B843</f>
        <v>-12000</v>
      </c>
      <c r="I843" s="27">
        <v>4</v>
      </c>
      <c r="K843" t="s">
        <v>0</v>
      </c>
      <c r="L843">
        <v>5</v>
      </c>
      <c r="M843" s="2">
        <v>420</v>
      </c>
    </row>
    <row r="844" spans="1:13" ht="12.75">
      <c r="A844" s="17"/>
      <c r="B844" s="329">
        <v>2000</v>
      </c>
      <c r="C844" s="1" t="s">
        <v>35</v>
      </c>
      <c r="D844" s="1" t="s">
        <v>18</v>
      </c>
      <c r="E844" s="1" t="s">
        <v>92</v>
      </c>
      <c r="F844" s="86" t="s">
        <v>159</v>
      </c>
      <c r="G844" s="32" t="s">
        <v>160</v>
      </c>
      <c r="H844" s="33">
        <f>H843-B844</f>
        <v>-14000</v>
      </c>
      <c r="I844" s="27">
        <v>4</v>
      </c>
      <c r="K844" t="s">
        <v>0</v>
      </c>
      <c r="L844">
        <v>5</v>
      </c>
      <c r="M844" s="2">
        <v>420</v>
      </c>
    </row>
    <row r="845" spans="1:13" ht="12.75">
      <c r="A845" s="17"/>
      <c r="B845" s="329">
        <v>5000</v>
      </c>
      <c r="C845" s="1" t="s">
        <v>35</v>
      </c>
      <c r="D845" s="1" t="s">
        <v>18</v>
      </c>
      <c r="E845" s="1" t="s">
        <v>92</v>
      </c>
      <c r="F845" s="88" t="s">
        <v>427</v>
      </c>
      <c r="G845" s="32" t="s">
        <v>182</v>
      </c>
      <c r="H845" s="6">
        <f>H840-B845</f>
        <v>-5000</v>
      </c>
      <c r="I845" s="27">
        <f aca="true" t="shared" si="60" ref="I845:I852">+B845/M845</f>
        <v>11.904761904761905</v>
      </c>
      <c r="J845" s="143"/>
      <c r="K845" t="s">
        <v>0</v>
      </c>
      <c r="L845">
        <v>5</v>
      </c>
      <c r="M845" s="2">
        <v>420</v>
      </c>
    </row>
    <row r="846" spans="1:13" s="85" customFormat="1" ht="12.75">
      <c r="A846" s="16"/>
      <c r="B846" s="328">
        <f>SUM(B841:B845)</f>
        <v>19000</v>
      </c>
      <c r="C846" s="16" t="s">
        <v>35</v>
      </c>
      <c r="D846" s="16"/>
      <c r="E846" s="16"/>
      <c r="F846" s="96"/>
      <c r="G846" s="23"/>
      <c r="H846" s="83">
        <v>0</v>
      </c>
      <c r="I846" s="84">
        <f t="shared" si="60"/>
        <v>45.23809523809524</v>
      </c>
      <c r="M846" s="2">
        <v>420</v>
      </c>
    </row>
    <row r="847" spans="1:13" ht="12.75">
      <c r="A847" s="17"/>
      <c r="B847" s="329"/>
      <c r="C847" s="6"/>
      <c r="H847" s="6">
        <f>H846-B847</f>
        <v>0</v>
      </c>
      <c r="I847" s="27">
        <f t="shared" si="60"/>
        <v>0</v>
      </c>
      <c r="M847" s="2">
        <v>420</v>
      </c>
    </row>
    <row r="848" spans="1:13" ht="12.75">
      <c r="A848" s="17"/>
      <c r="B848" s="329"/>
      <c r="C848" s="6"/>
      <c r="H848" s="6">
        <f>H847-B848</f>
        <v>0</v>
      </c>
      <c r="I848" s="27">
        <f t="shared" si="60"/>
        <v>0</v>
      </c>
      <c r="M848" s="2">
        <v>420</v>
      </c>
    </row>
    <row r="849" spans="1:13" ht="12.75">
      <c r="A849" s="17"/>
      <c r="B849" s="329">
        <v>25000</v>
      </c>
      <c r="C849" s="17" t="s">
        <v>428</v>
      </c>
      <c r="D849" s="60" t="s">
        <v>18</v>
      </c>
      <c r="E849" s="1" t="s">
        <v>47</v>
      </c>
      <c r="F849" s="86" t="s">
        <v>429</v>
      </c>
      <c r="G849" s="32" t="s">
        <v>154</v>
      </c>
      <c r="H849" s="6">
        <f>H848-B849</f>
        <v>-25000</v>
      </c>
      <c r="I849" s="27">
        <f t="shared" si="60"/>
        <v>59.523809523809526</v>
      </c>
      <c r="K849" t="s">
        <v>92</v>
      </c>
      <c r="L849">
        <v>5</v>
      </c>
      <c r="M849" s="2">
        <v>420</v>
      </c>
    </row>
    <row r="850" spans="1:13" s="85" customFormat="1" ht="12.75">
      <c r="A850" s="16"/>
      <c r="B850" s="328">
        <f>SUM(B849)</f>
        <v>25000</v>
      </c>
      <c r="C850" s="83" t="s">
        <v>106</v>
      </c>
      <c r="D850" s="16"/>
      <c r="E850" s="16"/>
      <c r="F850" s="96"/>
      <c r="G850" s="23"/>
      <c r="H850" s="83">
        <v>0</v>
      </c>
      <c r="I850" s="84">
        <f t="shared" si="60"/>
        <v>59.523809523809526</v>
      </c>
      <c r="M850" s="2">
        <v>420</v>
      </c>
    </row>
    <row r="851" spans="1:13" ht="12.75">
      <c r="A851" s="17"/>
      <c r="B851" s="329"/>
      <c r="C851" s="6"/>
      <c r="H851" s="6">
        <f aca="true" t="shared" si="61" ref="H851:H856">H850-B851</f>
        <v>0</v>
      </c>
      <c r="I851" s="27">
        <f t="shared" si="60"/>
        <v>0</v>
      </c>
      <c r="M851" s="2">
        <v>420</v>
      </c>
    </row>
    <row r="852" spans="1:13" ht="12.75">
      <c r="A852" s="17"/>
      <c r="B852" s="329"/>
      <c r="C852" s="6"/>
      <c r="H852" s="6">
        <f t="shared" si="61"/>
        <v>0</v>
      </c>
      <c r="I852" s="27">
        <f t="shared" si="60"/>
        <v>0</v>
      </c>
      <c r="M852" s="2">
        <v>420</v>
      </c>
    </row>
    <row r="853" spans="1:13" ht="12.75">
      <c r="A853" s="17"/>
      <c r="B853" s="329">
        <v>2000</v>
      </c>
      <c r="C853" s="1" t="s">
        <v>61</v>
      </c>
      <c r="D853" s="60" t="s">
        <v>18</v>
      </c>
      <c r="E853" s="1" t="s">
        <v>62</v>
      </c>
      <c r="F853" s="86" t="s">
        <v>430</v>
      </c>
      <c r="G853" s="32" t="s">
        <v>154</v>
      </c>
      <c r="H853" s="6">
        <f t="shared" si="61"/>
        <v>-2000</v>
      </c>
      <c r="I853" s="27">
        <v>4</v>
      </c>
      <c r="K853" t="s">
        <v>92</v>
      </c>
      <c r="L853">
        <v>5</v>
      </c>
      <c r="M853" s="2">
        <v>420</v>
      </c>
    </row>
    <row r="854" spans="1:13" ht="12.75">
      <c r="A854" s="17"/>
      <c r="B854" s="329">
        <v>3000</v>
      </c>
      <c r="C854" s="1" t="s">
        <v>61</v>
      </c>
      <c r="D854" s="60" t="s">
        <v>18</v>
      </c>
      <c r="E854" s="1" t="s">
        <v>62</v>
      </c>
      <c r="F854" s="86" t="s">
        <v>430</v>
      </c>
      <c r="G854" s="32" t="s">
        <v>154</v>
      </c>
      <c r="H854" s="6">
        <f t="shared" si="61"/>
        <v>-5000</v>
      </c>
      <c r="I854" s="27">
        <v>6</v>
      </c>
      <c r="K854" t="s">
        <v>92</v>
      </c>
      <c r="L854">
        <v>5</v>
      </c>
      <c r="M854" s="2">
        <v>420</v>
      </c>
    </row>
    <row r="855" spans="1:13" ht="12.75">
      <c r="A855" s="17"/>
      <c r="B855" s="330">
        <v>10000</v>
      </c>
      <c r="C855" s="1" t="s">
        <v>1172</v>
      </c>
      <c r="D855" s="60" t="s">
        <v>18</v>
      </c>
      <c r="E855" s="1" t="s">
        <v>62</v>
      </c>
      <c r="F855" s="86" t="s">
        <v>431</v>
      </c>
      <c r="G855" s="32" t="s">
        <v>156</v>
      </c>
      <c r="H855" s="6">
        <f t="shared" si="61"/>
        <v>-15000</v>
      </c>
      <c r="I855" s="27">
        <v>20</v>
      </c>
      <c r="K855" t="s">
        <v>92</v>
      </c>
      <c r="L855">
        <v>5</v>
      </c>
      <c r="M855" s="2">
        <v>420</v>
      </c>
    </row>
    <row r="856" spans="1:13" ht="12.75">
      <c r="A856" s="17"/>
      <c r="B856" s="329">
        <v>2000</v>
      </c>
      <c r="C856" s="1" t="s">
        <v>61</v>
      </c>
      <c r="D856" s="60" t="s">
        <v>18</v>
      </c>
      <c r="E856" s="1" t="s">
        <v>62</v>
      </c>
      <c r="F856" s="86" t="s">
        <v>430</v>
      </c>
      <c r="G856" s="32" t="s">
        <v>156</v>
      </c>
      <c r="H856" s="6">
        <f t="shared" si="61"/>
        <v>-17000</v>
      </c>
      <c r="I856" s="27">
        <v>4</v>
      </c>
      <c r="K856" t="s">
        <v>92</v>
      </c>
      <c r="L856">
        <v>5</v>
      </c>
      <c r="M856" s="2">
        <v>420</v>
      </c>
    </row>
    <row r="857" spans="1:13" s="85" customFormat="1" ht="12.75">
      <c r="A857" s="16"/>
      <c r="B857" s="328">
        <f>SUM(B853:B856)</f>
        <v>17000</v>
      </c>
      <c r="C857" s="83"/>
      <c r="D857" s="16"/>
      <c r="E857" s="16" t="s">
        <v>62</v>
      </c>
      <c r="F857" s="96"/>
      <c r="G857" s="23"/>
      <c r="H857" s="83">
        <v>0</v>
      </c>
      <c r="I857" s="84">
        <f aca="true" t="shared" si="62" ref="I857:I863">+B857/M857</f>
        <v>40.476190476190474</v>
      </c>
      <c r="M857" s="2">
        <v>420</v>
      </c>
    </row>
    <row r="858" spans="1:13" ht="12.75">
      <c r="A858" s="17"/>
      <c r="B858" s="329"/>
      <c r="C858" s="6"/>
      <c r="H858" s="6">
        <f>H857-B858</f>
        <v>0</v>
      </c>
      <c r="I858" s="27">
        <f t="shared" si="62"/>
        <v>0</v>
      </c>
      <c r="M858" s="2">
        <v>420</v>
      </c>
    </row>
    <row r="859" spans="1:13" ht="12.75">
      <c r="A859" s="17"/>
      <c r="B859" s="329"/>
      <c r="C859" s="6"/>
      <c r="H859" s="6">
        <f>H858-B859</f>
        <v>0</v>
      </c>
      <c r="I859" s="27">
        <f t="shared" si="62"/>
        <v>0</v>
      </c>
      <c r="M859" s="2">
        <v>420</v>
      </c>
    </row>
    <row r="860" spans="1:13" ht="12.75">
      <c r="A860" s="17"/>
      <c r="B860" s="329">
        <v>2000</v>
      </c>
      <c r="C860" s="1" t="s">
        <v>66</v>
      </c>
      <c r="D860" s="60" t="s">
        <v>18</v>
      </c>
      <c r="E860" s="1" t="s">
        <v>47</v>
      </c>
      <c r="F860" s="86" t="s">
        <v>430</v>
      </c>
      <c r="G860" s="32" t="s">
        <v>154</v>
      </c>
      <c r="H860" s="6">
        <f>H859-B860</f>
        <v>-2000</v>
      </c>
      <c r="I860" s="27">
        <f t="shared" si="62"/>
        <v>4.761904761904762</v>
      </c>
      <c r="K860" t="s">
        <v>92</v>
      </c>
      <c r="L860">
        <v>5</v>
      </c>
      <c r="M860" s="2">
        <v>420</v>
      </c>
    </row>
    <row r="861" spans="1:13" s="85" customFormat="1" ht="12.75">
      <c r="A861" s="16"/>
      <c r="B861" s="328">
        <f>SUM(B860)</f>
        <v>2000</v>
      </c>
      <c r="C861" s="83" t="s">
        <v>66</v>
      </c>
      <c r="D861" s="16"/>
      <c r="E861" s="16"/>
      <c r="F861" s="96"/>
      <c r="G861" s="23"/>
      <c r="H861" s="83">
        <v>0</v>
      </c>
      <c r="I861" s="84">
        <f t="shared" si="62"/>
        <v>4.761904761904762</v>
      </c>
      <c r="M861" s="2">
        <v>420</v>
      </c>
    </row>
    <row r="862" spans="1:13" ht="12.75">
      <c r="A862" s="17"/>
      <c r="B862" s="329"/>
      <c r="C862" s="6"/>
      <c r="H862" s="6">
        <f aca="true" t="shared" si="63" ref="H862:H869">H861-B862</f>
        <v>0</v>
      </c>
      <c r="I862" s="27">
        <f t="shared" si="62"/>
        <v>0</v>
      </c>
      <c r="M862" s="2">
        <v>420</v>
      </c>
    </row>
    <row r="863" spans="1:13" ht="12.75">
      <c r="A863" s="17"/>
      <c r="B863" s="329"/>
      <c r="C863" s="6"/>
      <c r="H863" s="6">
        <f t="shared" si="63"/>
        <v>0</v>
      </c>
      <c r="I863" s="27">
        <f t="shared" si="62"/>
        <v>0</v>
      </c>
      <c r="M863" s="2">
        <v>420</v>
      </c>
    </row>
    <row r="864" spans="1:13" ht="12.75">
      <c r="A864" s="17"/>
      <c r="B864" s="329">
        <v>30000</v>
      </c>
      <c r="C864" s="1" t="s">
        <v>351</v>
      </c>
      <c r="D864" s="60" t="s">
        <v>18</v>
      </c>
      <c r="E864" s="1" t="s">
        <v>415</v>
      </c>
      <c r="F864" s="86" t="s">
        <v>433</v>
      </c>
      <c r="G864" s="32" t="s">
        <v>154</v>
      </c>
      <c r="H864" s="6">
        <f t="shared" si="63"/>
        <v>-30000</v>
      </c>
      <c r="I864" s="27">
        <v>60</v>
      </c>
      <c r="K864" t="s">
        <v>92</v>
      </c>
      <c r="L864">
        <v>5</v>
      </c>
      <c r="M864" s="2">
        <v>420</v>
      </c>
    </row>
    <row r="865" spans="1:13" ht="12.75">
      <c r="A865" s="17"/>
      <c r="B865" s="329">
        <v>10000</v>
      </c>
      <c r="C865" s="1" t="s">
        <v>412</v>
      </c>
      <c r="D865" s="60" t="s">
        <v>18</v>
      </c>
      <c r="E865" s="1" t="s">
        <v>415</v>
      </c>
      <c r="F865" s="86" t="s">
        <v>434</v>
      </c>
      <c r="G865" s="32" t="s">
        <v>154</v>
      </c>
      <c r="H865" s="6">
        <f t="shared" si="63"/>
        <v>-40000</v>
      </c>
      <c r="I865" s="27">
        <v>20</v>
      </c>
      <c r="K865" t="s">
        <v>92</v>
      </c>
      <c r="L865">
        <v>5</v>
      </c>
      <c r="M865" s="2">
        <v>420</v>
      </c>
    </row>
    <row r="866" spans="1:13" ht="12.75">
      <c r="A866" s="17"/>
      <c r="B866" s="329">
        <v>20000</v>
      </c>
      <c r="C866" s="1" t="s">
        <v>353</v>
      </c>
      <c r="D866" s="60" t="s">
        <v>18</v>
      </c>
      <c r="E866" s="1" t="s">
        <v>415</v>
      </c>
      <c r="F866" s="86" t="s">
        <v>435</v>
      </c>
      <c r="G866" s="32" t="s">
        <v>156</v>
      </c>
      <c r="H866" s="6">
        <f t="shared" si="63"/>
        <v>-60000</v>
      </c>
      <c r="I866" s="27">
        <v>40</v>
      </c>
      <c r="K866" t="s">
        <v>92</v>
      </c>
      <c r="L866">
        <v>5</v>
      </c>
      <c r="M866" s="2">
        <v>420</v>
      </c>
    </row>
    <row r="867" spans="1:13" ht="12.75">
      <c r="A867" s="17"/>
      <c r="B867" s="329">
        <v>30000</v>
      </c>
      <c r="C867" s="1" t="s">
        <v>351</v>
      </c>
      <c r="D867" s="60" t="s">
        <v>18</v>
      </c>
      <c r="E867" s="1" t="s">
        <v>415</v>
      </c>
      <c r="F867" s="86" t="s">
        <v>436</v>
      </c>
      <c r="G867" s="32" t="s">
        <v>156</v>
      </c>
      <c r="H867" s="6">
        <f t="shared" si="63"/>
        <v>-90000</v>
      </c>
      <c r="I867" s="27">
        <v>60</v>
      </c>
      <c r="K867" t="s">
        <v>92</v>
      </c>
      <c r="L867">
        <v>5</v>
      </c>
      <c r="M867" s="2">
        <v>420</v>
      </c>
    </row>
    <row r="868" spans="1:13" ht="12.75">
      <c r="A868" s="17"/>
      <c r="B868" s="329">
        <v>10000</v>
      </c>
      <c r="C868" s="1" t="s">
        <v>412</v>
      </c>
      <c r="D868" s="60" t="s">
        <v>18</v>
      </c>
      <c r="E868" s="1" t="s">
        <v>415</v>
      </c>
      <c r="F868" s="86" t="s">
        <v>437</v>
      </c>
      <c r="G868" s="32" t="s">
        <v>156</v>
      </c>
      <c r="H868" s="6">
        <f t="shared" si="63"/>
        <v>-100000</v>
      </c>
      <c r="I868" s="27">
        <v>20</v>
      </c>
      <c r="K868" t="s">
        <v>92</v>
      </c>
      <c r="L868">
        <v>5</v>
      </c>
      <c r="M868" s="2">
        <v>420</v>
      </c>
    </row>
    <row r="869" spans="1:13" ht="12.75">
      <c r="A869" s="17"/>
      <c r="B869" s="330">
        <v>10000</v>
      </c>
      <c r="C869" s="17" t="s">
        <v>438</v>
      </c>
      <c r="D869" s="36" t="s">
        <v>18</v>
      </c>
      <c r="E869" s="1" t="s">
        <v>415</v>
      </c>
      <c r="F869" s="103" t="s">
        <v>439</v>
      </c>
      <c r="G869" s="34" t="s">
        <v>160</v>
      </c>
      <c r="H869" s="6">
        <f t="shared" si="63"/>
        <v>-110000</v>
      </c>
      <c r="I869" s="44">
        <v>20</v>
      </c>
      <c r="J869" s="20"/>
      <c r="K869" s="20" t="s">
        <v>92</v>
      </c>
      <c r="L869" s="20">
        <v>5</v>
      </c>
      <c r="M869" s="2">
        <v>420</v>
      </c>
    </row>
    <row r="870" spans="1:13" s="85" customFormat="1" ht="12.75">
      <c r="A870" s="16"/>
      <c r="B870" s="328">
        <f>SUM(B864:B869)</f>
        <v>110000</v>
      </c>
      <c r="C870" s="83"/>
      <c r="D870" s="16"/>
      <c r="E870" s="16" t="s">
        <v>415</v>
      </c>
      <c r="F870" s="96"/>
      <c r="G870" s="23"/>
      <c r="H870" s="83">
        <v>0</v>
      </c>
      <c r="I870" s="84">
        <f aca="true" t="shared" si="64" ref="I870:I876">+B870/M870</f>
        <v>261.9047619047619</v>
      </c>
      <c r="M870" s="2">
        <v>420</v>
      </c>
    </row>
    <row r="871" spans="1:13" ht="12.75">
      <c r="A871" s="17"/>
      <c r="B871" s="329"/>
      <c r="C871" s="6"/>
      <c r="H871" s="6">
        <f>H870-B871</f>
        <v>0</v>
      </c>
      <c r="I871" s="27">
        <f t="shared" si="64"/>
        <v>0</v>
      </c>
      <c r="M871" s="2">
        <v>420</v>
      </c>
    </row>
    <row r="872" spans="1:13" ht="12.75">
      <c r="A872" s="17"/>
      <c r="B872" s="329"/>
      <c r="C872" s="6"/>
      <c r="H872" s="6">
        <f>H871-B872</f>
        <v>0</v>
      </c>
      <c r="I872" s="27">
        <f t="shared" si="64"/>
        <v>0</v>
      </c>
      <c r="M872" s="2">
        <v>420</v>
      </c>
    </row>
    <row r="873" spans="1:13" ht="12.75">
      <c r="A873" s="17"/>
      <c r="B873" s="329"/>
      <c r="C873" s="6"/>
      <c r="H873" s="6">
        <f>H872-B873</f>
        <v>0</v>
      </c>
      <c r="I873" s="27">
        <f t="shared" si="64"/>
        <v>0</v>
      </c>
      <c r="M873" s="2">
        <v>420</v>
      </c>
    </row>
    <row r="874" spans="1:13" ht="12.75">
      <c r="A874" s="17"/>
      <c r="B874" s="329"/>
      <c r="C874" s="6"/>
      <c r="H874" s="6">
        <f>H873-B874</f>
        <v>0</v>
      </c>
      <c r="I874" s="27">
        <f t="shared" si="64"/>
        <v>0</v>
      </c>
      <c r="M874" s="2">
        <v>420</v>
      </c>
    </row>
    <row r="875" spans="1:13" s="85" customFormat="1" ht="12.75">
      <c r="A875" s="16"/>
      <c r="B875" s="328">
        <f>+B880+B884+B889+B893+B899</f>
        <v>103000</v>
      </c>
      <c r="C875" s="79" t="s">
        <v>276</v>
      </c>
      <c r="D875" s="80" t="s">
        <v>1162</v>
      </c>
      <c r="E875" s="79" t="s">
        <v>89</v>
      </c>
      <c r="F875" s="81" t="s">
        <v>204</v>
      </c>
      <c r="G875" s="82" t="s">
        <v>173</v>
      </c>
      <c r="H875" s="83"/>
      <c r="I875" s="84">
        <f t="shared" si="64"/>
        <v>245.23809523809524</v>
      </c>
      <c r="J875" s="84"/>
      <c r="K875" s="84"/>
      <c r="M875" s="2">
        <v>420</v>
      </c>
    </row>
    <row r="876" spans="1:13" ht="12.75">
      <c r="A876" s="17"/>
      <c r="B876" s="329"/>
      <c r="C876" s="6"/>
      <c r="H876" s="6">
        <v>0</v>
      </c>
      <c r="I876" s="27">
        <f t="shared" si="64"/>
        <v>0</v>
      </c>
      <c r="M876" s="2">
        <v>420</v>
      </c>
    </row>
    <row r="877" spans="1:13" s="20" customFormat="1" ht="12.75">
      <c r="A877" s="17"/>
      <c r="B877" s="330">
        <v>2000</v>
      </c>
      <c r="C877" s="17" t="s">
        <v>35</v>
      </c>
      <c r="D877" s="36" t="s">
        <v>18</v>
      </c>
      <c r="E877" s="17" t="s">
        <v>92</v>
      </c>
      <c r="F877" s="88" t="s">
        <v>1145</v>
      </c>
      <c r="G877" s="34" t="s">
        <v>288</v>
      </c>
      <c r="H877" s="33">
        <f>H876-B877</f>
        <v>-2000</v>
      </c>
      <c r="I877" s="44">
        <v>4</v>
      </c>
      <c r="K877" s="20" t="s">
        <v>0</v>
      </c>
      <c r="L877" s="20">
        <v>12</v>
      </c>
      <c r="M877" s="2">
        <v>420</v>
      </c>
    </row>
    <row r="878" spans="1:13" s="20" customFormat="1" ht="12.75">
      <c r="A878" s="17"/>
      <c r="B878" s="330">
        <v>2000</v>
      </c>
      <c r="C878" s="17" t="s">
        <v>35</v>
      </c>
      <c r="D878" s="36" t="s">
        <v>18</v>
      </c>
      <c r="E878" s="17" t="s">
        <v>92</v>
      </c>
      <c r="F878" s="88" t="s">
        <v>1146</v>
      </c>
      <c r="G878" s="34" t="s">
        <v>303</v>
      </c>
      <c r="H878" s="33">
        <f>H877-B878</f>
        <v>-4000</v>
      </c>
      <c r="I878" s="44">
        <v>4</v>
      </c>
      <c r="K878" s="20" t="s">
        <v>0</v>
      </c>
      <c r="L878" s="20">
        <v>12</v>
      </c>
      <c r="M878" s="2">
        <v>420</v>
      </c>
    </row>
    <row r="879" spans="1:13" s="20" customFormat="1" ht="12.75">
      <c r="A879" s="17"/>
      <c r="B879" s="330">
        <v>3000</v>
      </c>
      <c r="C879" s="17" t="s">
        <v>35</v>
      </c>
      <c r="D879" s="36" t="s">
        <v>18</v>
      </c>
      <c r="E879" s="17" t="s">
        <v>92</v>
      </c>
      <c r="F879" s="88" t="s">
        <v>1147</v>
      </c>
      <c r="G879" s="34" t="s">
        <v>339</v>
      </c>
      <c r="H879" s="33">
        <f>H878-B879</f>
        <v>-7000</v>
      </c>
      <c r="I879" s="44">
        <v>6</v>
      </c>
      <c r="K879" s="20" t="s">
        <v>0</v>
      </c>
      <c r="L879" s="20">
        <v>12</v>
      </c>
      <c r="M879" s="2">
        <v>420</v>
      </c>
    </row>
    <row r="880" spans="1:13" s="85" customFormat="1" ht="12.75">
      <c r="A880" s="16"/>
      <c r="B880" s="328">
        <f>SUM(B877:B879)</f>
        <v>7000</v>
      </c>
      <c r="C880" s="83" t="s">
        <v>35</v>
      </c>
      <c r="D880" s="16"/>
      <c r="E880" s="16"/>
      <c r="F880" s="96"/>
      <c r="G880" s="23"/>
      <c r="H880" s="83">
        <v>0</v>
      </c>
      <c r="I880" s="84">
        <f aca="true" t="shared" si="65" ref="I880:I891">+B880/M880</f>
        <v>16.666666666666668</v>
      </c>
      <c r="M880" s="2">
        <v>420</v>
      </c>
    </row>
    <row r="881" spans="1:13" ht="12.75">
      <c r="A881" s="17"/>
      <c r="B881" s="329"/>
      <c r="C881" s="6"/>
      <c r="H881" s="6">
        <f>H880-B881</f>
        <v>0</v>
      </c>
      <c r="I881" s="27">
        <f t="shared" si="65"/>
        <v>0</v>
      </c>
      <c r="M881" s="2">
        <v>420</v>
      </c>
    </row>
    <row r="882" spans="1:13" ht="12.75">
      <c r="A882" s="17"/>
      <c r="B882" s="329"/>
      <c r="C882" s="6"/>
      <c r="H882" s="6">
        <f>H881-B882</f>
        <v>0</v>
      </c>
      <c r="I882" s="27">
        <f t="shared" si="65"/>
        <v>0</v>
      </c>
      <c r="M882" s="2">
        <v>420</v>
      </c>
    </row>
    <row r="883" spans="1:13" s="20" customFormat="1" ht="12.75">
      <c r="A883" s="17"/>
      <c r="B883" s="330">
        <v>30000</v>
      </c>
      <c r="C883" s="17" t="s">
        <v>349</v>
      </c>
      <c r="D883" s="36" t="s">
        <v>18</v>
      </c>
      <c r="E883" s="17" t="s">
        <v>47</v>
      </c>
      <c r="F883" s="88" t="s">
        <v>1148</v>
      </c>
      <c r="G883" s="34" t="s">
        <v>280</v>
      </c>
      <c r="H883" s="33">
        <f>H882-B883</f>
        <v>-30000</v>
      </c>
      <c r="I883" s="44">
        <f t="shared" si="65"/>
        <v>71.42857142857143</v>
      </c>
      <c r="K883" s="20" t="s">
        <v>92</v>
      </c>
      <c r="L883" s="20">
        <v>12</v>
      </c>
      <c r="M883" s="2">
        <v>420</v>
      </c>
    </row>
    <row r="884" spans="1:13" s="85" customFormat="1" ht="12.75">
      <c r="A884" s="16"/>
      <c r="B884" s="328">
        <f>SUM(B883)</f>
        <v>30000</v>
      </c>
      <c r="C884" s="83" t="s">
        <v>106</v>
      </c>
      <c r="D884" s="16"/>
      <c r="E884" s="16"/>
      <c r="F884" s="96"/>
      <c r="G884" s="23"/>
      <c r="H884" s="83">
        <v>0</v>
      </c>
      <c r="I884" s="84">
        <f t="shared" si="65"/>
        <v>71.42857142857143</v>
      </c>
      <c r="M884" s="2">
        <v>420</v>
      </c>
    </row>
    <row r="885" spans="1:13" ht="12.75">
      <c r="A885" s="17"/>
      <c r="B885" s="329"/>
      <c r="C885" s="6"/>
      <c r="H885" s="6">
        <f>H884-B885</f>
        <v>0</v>
      </c>
      <c r="I885" s="27">
        <f t="shared" si="65"/>
        <v>0</v>
      </c>
      <c r="M885" s="2">
        <v>420</v>
      </c>
    </row>
    <row r="886" spans="1:13" ht="12.75">
      <c r="A886" s="17"/>
      <c r="B886" s="329"/>
      <c r="C886" s="6"/>
      <c r="H886" s="6">
        <f>H885-B886</f>
        <v>0</v>
      </c>
      <c r="I886" s="27">
        <f t="shared" si="65"/>
        <v>0</v>
      </c>
      <c r="M886" s="2">
        <v>420</v>
      </c>
    </row>
    <row r="887" spans="1:13" ht="12.75">
      <c r="A887" s="17"/>
      <c r="B887" s="329">
        <v>2000</v>
      </c>
      <c r="C887" s="1" t="s">
        <v>61</v>
      </c>
      <c r="D887" s="36" t="s">
        <v>18</v>
      </c>
      <c r="E887" s="1" t="s">
        <v>62</v>
      </c>
      <c r="F887" s="86" t="s">
        <v>1149</v>
      </c>
      <c r="G887" s="32" t="s">
        <v>280</v>
      </c>
      <c r="H887" s="6">
        <f>H886-B887</f>
        <v>-2000</v>
      </c>
      <c r="I887" s="27">
        <f t="shared" si="65"/>
        <v>4.761904761904762</v>
      </c>
      <c r="K887" t="s">
        <v>92</v>
      </c>
      <c r="L887">
        <v>12</v>
      </c>
      <c r="M887" s="2">
        <v>420</v>
      </c>
    </row>
    <row r="888" spans="1:13" ht="12.75">
      <c r="A888" s="17"/>
      <c r="B888" s="329">
        <v>2000</v>
      </c>
      <c r="C888" s="1" t="s">
        <v>61</v>
      </c>
      <c r="D888" s="36" t="s">
        <v>18</v>
      </c>
      <c r="E888" s="1" t="s">
        <v>62</v>
      </c>
      <c r="F888" s="86" t="s">
        <v>1149</v>
      </c>
      <c r="G888" s="32" t="s">
        <v>280</v>
      </c>
      <c r="H888" s="6">
        <f>H887-B888</f>
        <v>-4000</v>
      </c>
      <c r="I888" s="27">
        <f t="shared" si="65"/>
        <v>4.761904761904762</v>
      </c>
      <c r="K888" t="s">
        <v>92</v>
      </c>
      <c r="L888">
        <v>12</v>
      </c>
      <c r="M888" s="2">
        <v>420</v>
      </c>
    </row>
    <row r="889" spans="1:13" s="85" customFormat="1" ht="12.75">
      <c r="A889" s="16"/>
      <c r="B889" s="328">
        <f>SUM(B887:B888)</f>
        <v>4000</v>
      </c>
      <c r="C889" s="83"/>
      <c r="D889" s="16"/>
      <c r="E889" s="16" t="s">
        <v>62</v>
      </c>
      <c r="F889" s="96"/>
      <c r="G889" s="23"/>
      <c r="H889" s="83">
        <v>0</v>
      </c>
      <c r="I889" s="84">
        <f t="shared" si="65"/>
        <v>9.523809523809524</v>
      </c>
      <c r="M889" s="2">
        <v>420</v>
      </c>
    </row>
    <row r="890" spans="1:13" ht="12.75">
      <c r="A890" s="17"/>
      <c r="B890" s="329"/>
      <c r="C890" s="6"/>
      <c r="H890" s="6">
        <f>H889-B890</f>
        <v>0</v>
      </c>
      <c r="I890" s="27">
        <f t="shared" si="65"/>
        <v>0</v>
      </c>
      <c r="M890" s="2">
        <v>420</v>
      </c>
    </row>
    <row r="891" spans="1:13" ht="12.75">
      <c r="A891" s="17"/>
      <c r="B891" s="329"/>
      <c r="C891" s="6"/>
      <c r="H891" s="6">
        <f>H890-B891</f>
        <v>0</v>
      </c>
      <c r="I891" s="27">
        <f t="shared" si="65"/>
        <v>0</v>
      </c>
      <c r="M891" s="2">
        <v>420</v>
      </c>
    </row>
    <row r="892" spans="1:13" s="20" customFormat="1" ht="12.75">
      <c r="A892" s="17"/>
      <c r="B892" s="330">
        <v>2000</v>
      </c>
      <c r="C892" s="17" t="s">
        <v>66</v>
      </c>
      <c r="D892" s="36" t="s">
        <v>18</v>
      </c>
      <c r="E892" s="17" t="s">
        <v>47</v>
      </c>
      <c r="F892" s="88" t="s">
        <v>1149</v>
      </c>
      <c r="G892" s="34" t="s">
        <v>280</v>
      </c>
      <c r="H892" s="33">
        <f>H891-B892</f>
        <v>-2000</v>
      </c>
      <c r="I892" s="44">
        <v>3</v>
      </c>
      <c r="K892" s="20" t="s">
        <v>92</v>
      </c>
      <c r="L892" s="20">
        <v>12</v>
      </c>
      <c r="M892" s="2">
        <v>420</v>
      </c>
    </row>
    <row r="893" spans="1:13" s="85" customFormat="1" ht="12.75">
      <c r="A893" s="16"/>
      <c r="B893" s="328">
        <f>SUM(B892:B892)</f>
        <v>2000</v>
      </c>
      <c r="C893" s="83" t="s">
        <v>66</v>
      </c>
      <c r="D893" s="16"/>
      <c r="E893" s="16"/>
      <c r="F893" s="96"/>
      <c r="G893" s="23"/>
      <c r="H893" s="83">
        <v>0</v>
      </c>
      <c r="I893" s="84">
        <f aca="true" t="shared" si="66" ref="I893:I956">+B893/M893</f>
        <v>4.761904761904762</v>
      </c>
      <c r="M893" s="2">
        <v>420</v>
      </c>
    </row>
    <row r="894" spans="1:13" ht="12.75">
      <c r="A894" s="17"/>
      <c r="B894" s="329"/>
      <c r="C894" s="6"/>
      <c r="H894" s="6">
        <f>H893-B894</f>
        <v>0</v>
      </c>
      <c r="I894" s="27">
        <f t="shared" si="66"/>
        <v>0</v>
      </c>
      <c r="M894" s="2">
        <v>420</v>
      </c>
    </row>
    <row r="895" spans="1:13" ht="12.75">
      <c r="A895" s="17"/>
      <c r="B895" s="329"/>
      <c r="C895" s="6"/>
      <c r="H895" s="6">
        <f>H894-B895</f>
        <v>0</v>
      </c>
      <c r="I895" s="27">
        <f t="shared" si="66"/>
        <v>0</v>
      </c>
      <c r="M895" s="2">
        <v>420</v>
      </c>
    </row>
    <row r="896" spans="1:13" s="20" customFormat="1" ht="12.75">
      <c r="A896" s="17"/>
      <c r="B896" s="330">
        <v>30000</v>
      </c>
      <c r="C896" s="17" t="s">
        <v>351</v>
      </c>
      <c r="D896" s="36" t="s">
        <v>18</v>
      </c>
      <c r="E896" s="17" t="s">
        <v>415</v>
      </c>
      <c r="F896" s="88" t="s">
        <v>1150</v>
      </c>
      <c r="G896" s="34" t="s">
        <v>280</v>
      </c>
      <c r="H896" s="6">
        <f>H895-B896</f>
        <v>-30000</v>
      </c>
      <c r="I896" s="27">
        <f t="shared" si="66"/>
        <v>71.42857142857143</v>
      </c>
      <c r="K896" s="20" t="s">
        <v>92</v>
      </c>
      <c r="L896" s="20">
        <v>12</v>
      </c>
      <c r="M896" s="2">
        <v>420</v>
      </c>
    </row>
    <row r="897" spans="1:13" s="20" customFormat="1" ht="12.75">
      <c r="A897" s="17"/>
      <c r="B897" s="330">
        <v>10000</v>
      </c>
      <c r="C897" s="17" t="s">
        <v>352</v>
      </c>
      <c r="D897" s="36" t="s">
        <v>18</v>
      </c>
      <c r="E897" s="17" t="s">
        <v>415</v>
      </c>
      <c r="F897" s="88" t="s">
        <v>1151</v>
      </c>
      <c r="G897" s="34" t="s">
        <v>280</v>
      </c>
      <c r="H897" s="6">
        <f>H896-B897</f>
        <v>-40000</v>
      </c>
      <c r="I897" s="27">
        <f t="shared" si="66"/>
        <v>23.80952380952381</v>
      </c>
      <c r="K897" s="20" t="s">
        <v>92</v>
      </c>
      <c r="L897" s="20">
        <v>12</v>
      </c>
      <c r="M897" s="2">
        <v>420</v>
      </c>
    </row>
    <row r="898" spans="1:13" s="20" customFormat="1" ht="12.75">
      <c r="A898" s="17"/>
      <c r="B898" s="330">
        <v>20000</v>
      </c>
      <c r="C898" s="17" t="s">
        <v>353</v>
      </c>
      <c r="D898" s="36" t="s">
        <v>18</v>
      </c>
      <c r="E898" s="17" t="s">
        <v>415</v>
      </c>
      <c r="F898" s="88" t="s">
        <v>1149</v>
      </c>
      <c r="G898" s="34" t="s">
        <v>280</v>
      </c>
      <c r="H898" s="6">
        <f>H897-B898</f>
        <v>-60000</v>
      </c>
      <c r="I898" s="27">
        <f t="shared" si="66"/>
        <v>47.61904761904762</v>
      </c>
      <c r="K898" s="20" t="s">
        <v>92</v>
      </c>
      <c r="L898" s="20">
        <v>12</v>
      </c>
      <c r="M898" s="2">
        <v>420</v>
      </c>
    </row>
    <row r="899" spans="1:13" s="85" customFormat="1" ht="12.75">
      <c r="A899" s="16"/>
      <c r="B899" s="328">
        <f>SUM(B896:B898)</f>
        <v>60000</v>
      </c>
      <c r="C899" s="83"/>
      <c r="D899" s="16"/>
      <c r="E899" s="16" t="s">
        <v>1225</v>
      </c>
      <c r="F899" s="96"/>
      <c r="G899" s="23"/>
      <c r="H899" s="83">
        <v>0</v>
      </c>
      <c r="I899" s="84">
        <f t="shared" si="66"/>
        <v>142.85714285714286</v>
      </c>
      <c r="M899" s="2">
        <v>420</v>
      </c>
    </row>
    <row r="900" spans="1:13" ht="12.75">
      <c r="A900" s="17"/>
      <c r="B900" s="329"/>
      <c r="C900" s="6"/>
      <c r="H900" s="6">
        <f>H899-B900</f>
        <v>0</v>
      </c>
      <c r="I900" s="27">
        <f t="shared" si="66"/>
        <v>0</v>
      </c>
      <c r="M900" s="2">
        <v>420</v>
      </c>
    </row>
    <row r="901" spans="1:13" ht="12.75">
      <c r="A901" s="17"/>
      <c r="B901" s="329"/>
      <c r="C901" s="6"/>
      <c r="H901" s="6">
        <f>H900-B901</f>
        <v>0</v>
      </c>
      <c r="I901" s="27">
        <f t="shared" si="66"/>
        <v>0</v>
      </c>
      <c r="M901" s="2">
        <v>420</v>
      </c>
    </row>
    <row r="902" spans="1:13" ht="12.75">
      <c r="A902" s="17"/>
      <c r="B902" s="329"/>
      <c r="C902" s="6"/>
      <c r="H902" s="6">
        <f>H901-B902</f>
        <v>0</v>
      </c>
      <c r="I902" s="27">
        <f t="shared" si="66"/>
        <v>0</v>
      </c>
      <c r="M902" s="2">
        <v>420</v>
      </c>
    </row>
    <row r="903" spans="1:13" ht="12.75">
      <c r="A903" s="17"/>
      <c r="B903" s="330">
        <v>180000</v>
      </c>
      <c r="C903" s="1" t="s">
        <v>92</v>
      </c>
      <c r="D903" s="1" t="s">
        <v>417</v>
      </c>
      <c r="F903" s="61" t="s">
        <v>414</v>
      </c>
      <c r="G903" s="34" t="s">
        <v>1143</v>
      </c>
      <c r="H903" s="6">
        <f>H902-B903</f>
        <v>-180000</v>
      </c>
      <c r="I903" s="58">
        <f t="shared" si="66"/>
        <v>428.57142857142856</v>
      </c>
      <c r="J903" s="20"/>
      <c r="K903" s="20"/>
      <c r="L903" s="20"/>
      <c r="M903" s="2">
        <v>420</v>
      </c>
    </row>
    <row r="904" spans="1:13" ht="12.75">
      <c r="A904" s="17"/>
      <c r="B904" s="330">
        <v>180000</v>
      </c>
      <c r="C904" s="17" t="s">
        <v>440</v>
      </c>
      <c r="D904" s="17" t="s">
        <v>417</v>
      </c>
      <c r="E904" s="17" t="s">
        <v>415</v>
      </c>
      <c r="F904" s="110"/>
      <c r="G904" s="34" t="s">
        <v>1143</v>
      </c>
      <c r="H904" s="6">
        <f>H903-B904</f>
        <v>-360000</v>
      </c>
      <c r="I904" s="58">
        <f t="shared" si="66"/>
        <v>428.57142857142856</v>
      </c>
      <c r="J904" s="20"/>
      <c r="K904" s="20"/>
      <c r="L904" s="20"/>
      <c r="M904" s="2">
        <v>420</v>
      </c>
    </row>
    <row r="905" spans="1:13" ht="12.75">
      <c r="A905" s="16"/>
      <c r="B905" s="328">
        <f>SUM(B901:B904)</f>
        <v>360000</v>
      </c>
      <c r="C905" s="16" t="s">
        <v>1243</v>
      </c>
      <c r="D905" s="16"/>
      <c r="E905" s="16"/>
      <c r="F905" s="111"/>
      <c r="G905" s="23"/>
      <c r="H905" s="104">
        <v>0</v>
      </c>
      <c r="I905" s="105">
        <f t="shared" si="66"/>
        <v>857.1428571428571</v>
      </c>
      <c r="J905" s="85"/>
      <c r="K905" s="85"/>
      <c r="L905" s="85"/>
      <c r="M905" s="2">
        <v>420</v>
      </c>
    </row>
    <row r="906" spans="1:13" ht="12.75">
      <c r="A906" s="17"/>
      <c r="C906" s="6"/>
      <c r="H906" s="6">
        <f>H905-B906</f>
        <v>0</v>
      </c>
      <c r="I906" s="27">
        <f t="shared" si="66"/>
        <v>0</v>
      </c>
      <c r="M906" s="2">
        <v>420</v>
      </c>
    </row>
    <row r="907" spans="3:13" ht="12.75">
      <c r="C907" s="6"/>
      <c r="H907" s="6">
        <f>H906-B907</f>
        <v>0</v>
      </c>
      <c r="I907" s="27">
        <f t="shared" si="66"/>
        <v>0</v>
      </c>
      <c r="M907" s="2">
        <v>420</v>
      </c>
    </row>
    <row r="908" spans="3:13" ht="12.75">
      <c r="C908" s="6"/>
      <c r="H908" s="6">
        <f>H907-B908</f>
        <v>0</v>
      </c>
      <c r="I908" s="27">
        <f t="shared" si="66"/>
        <v>0</v>
      </c>
      <c r="M908" s="2">
        <v>420</v>
      </c>
    </row>
    <row r="909" spans="3:13" ht="12.75">
      <c r="C909" s="6"/>
      <c r="H909" s="6">
        <f>H908-B909</f>
        <v>0</v>
      </c>
      <c r="I909" s="27">
        <f t="shared" si="66"/>
        <v>0</v>
      </c>
      <c r="M909" s="2">
        <v>420</v>
      </c>
    </row>
    <row r="910" spans="1:13" ht="13.5" thickBot="1">
      <c r="A910" s="62"/>
      <c r="B910" s="63">
        <f>+B1047+B1060+B1125+B1276+B1317+B1384+B1413+B1417+B1429+B1438</f>
        <v>2472625</v>
      </c>
      <c r="C910" s="65"/>
      <c r="D910" s="106" t="s">
        <v>442</v>
      </c>
      <c r="E910" s="62"/>
      <c r="F910" s="107"/>
      <c r="G910" s="67"/>
      <c r="H910" s="68">
        <f>H909-B910</f>
        <v>-2472625</v>
      </c>
      <c r="I910" s="69">
        <f t="shared" si="66"/>
        <v>5887.202380952381</v>
      </c>
      <c r="J910" s="70"/>
      <c r="K910" s="70"/>
      <c r="L910" s="70"/>
      <c r="M910" s="2">
        <v>420</v>
      </c>
    </row>
    <row r="911" spans="1:13" ht="12.75">
      <c r="A911" s="59"/>
      <c r="B911" s="33"/>
      <c r="C911" s="17"/>
      <c r="D911" s="17"/>
      <c r="E911" s="17"/>
      <c r="G911" s="34"/>
      <c r="I911" s="27">
        <f t="shared" si="66"/>
        <v>0</v>
      </c>
      <c r="M911" s="2">
        <v>420</v>
      </c>
    </row>
    <row r="912" spans="1:13" s="20" customFormat="1" ht="12.75">
      <c r="A912" s="1"/>
      <c r="B912" s="33"/>
      <c r="C912" s="17"/>
      <c r="D912" s="17"/>
      <c r="E912" s="17"/>
      <c r="F912" s="86"/>
      <c r="G912" s="34"/>
      <c r="H912" s="6"/>
      <c r="I912" s="27">
        <f t="shared" si="66"/>
        <v>0</v>
      </c>
      <c r="M912" s="2">
        <v>420</v>
      </c>
    </row>
    <row r="913" spans="1:13" ht="12.75">
      <c r="A913" s="17"/>
      <c r="B913" s="313">
        <v>4000</v>
      </c>
      <c r="C913" s="1" t="s">
        <v>35</v>
      </c>
      <c r="D913" s="1" t="s">
        <v>442</v>
      </c>
      <c r="E913" s="1" t="s">
        <v>443</v>
      </c>
      <c r="F913" s="86" t="s">
        <v>444</v>
      </c>
      <c r="G913" s="32" t="s">
        <v>39</v>
      </c>
      <c r="H913" s="6">
        <f aca="true" t="shared" si="67" ref="H913:H944">H912-B913</f>
        <v>-4000</v>
      </c>
      <c r="I913" s="27">
        <f t="shared" si="66"/>
        <v>9.523809523809524</v>
      </c>
      <c r="K913" t="s">
        <v>0</v>
      </c>
      <c r="M913" s="2">
        <v>420</v>
      </c>
    </row>
    <row r="914" spans="1:13" ht="12.75">
      <c r="A914" s="17"/>
      <c r="B914" s="313">
        <v>5000</v>
      </c>
      <c r="C914" s="1" t="s">
        <v>35</v>
      </c>
      <c r="D914" s="1" t="s">
        <v>442</v>
      </c>
      <c r="E914" s="1" t="s">
        <v>443</v>
      </c>
      <c r="F914" s="86" t="s">
        <v>445</v>
      </c>
      <c r="G914" s="32" t="s">
        <v>41</v>
      </c>
      <c r="H914" s="6">
        <f t="shared" si="67"/>
        <v>-9000</v>
      </c>
      <c r="I914" s="27">
        <f t="shared" si="66"/>
        <v>11.904761904761905</v>
      </c>
      <c r="K914" t="s">
        <v>0</v>
      </c>
      <c r="M914" s="2">
        <v>420</v>
      </c>
    </row>
    <row r="915" spans="1:13" ht="12.75">
      <c r="A915" s="17"/>
      <c r="B915" s="313">
        <v>5000</v>
      </c>
      <c r="C915" s="1" t="s">
        <v>35</v>
      </c>
      <c r="D915" s="1" t="s">
        <v>442</v>
      </c>
      <c r="E915" s="1" t="s">
        <v>443</v>
      </c>
      <c r="F915" s="86" t="s">
        <v>446</v>
      </c>
      <c r="G915" s="32" t="s">
        <v>43</v>
      </c>
      <c r="H915" s="6">
        <f t="shared" si="67"/>
        <v>-14000</v>
      </c>
      <c r="I915" s="27">
        <f t="shared" si="66"/>
        <v>11.904761904761905</v>
      </c>
      <c r="K915" t="s">
        <v>0</v>
      </c>
      <c r="M915" s="2">
        <v>420</v>
      </c>
    </row>
    <row r="916" spans="1:14" ht="12.75">
      <c r="A916" s="17"/>
      <c r="B916" s="313">
        <v>5000</v>
      </c>
      <c r="C916" s="1" t="s">
        <v>35</v>
      </c>
      <c r="D916" s="1" t="s">
        <v>442</v>
      </c>
      <c r="E916" s="1" t="s">
        <v>443</v>
      </c>
      <c r="F916" s="86" t="s">
        <v>447</v>
      </c>
      <c r="G916" s="32" t="s">
        <v>45</v>
      </c>
      <c r="H916" s="6">
        <f t="shared" si="67"/>
        <v>-19000</v>
      </c>
      <c r="I916" s="27">
        <f t="shared" si="66"/>
        <v>11.904761904761905</v>
      </c>
      <c r="K916" t="s">
        <v>0</v>
      </c>
      <c r="M916" s="2">
        <v>420</v>
      </c>
      <c r="N916" s="43">
        <v>500</v>
      </c>
    </row>
    <row r="917" spans="1:13" ht="12.75">
      <c r="A917" s="17"/>
      <c r="B917" s="313">
        <v>8000</v>
      </c>
      <c r="C917" s="1" t="s">
        <v>35</v>
      </c>
      <c r="D917" s="1" t="s">
        <v>442</v>
      </c>
      <c r="E917" s="1" t="s">
        <v>443</v>
      </c>
      <c r="F917" s="86" t="s">
        <v>448</v>
      </c>
      <c r="G917" s="32" t="s">
        <v>82</v>
      </c>
      <c r="H917" s="6">
        <f t="shared" si="67"/>
        <v>-27000</v>
      </c>
      <c r="I917" s="27">
        <f t="shared" si="66"/>
        <v>19.047619047619047</v>
      </c>
      <c r="K917" t="s">
        <v>0</v>
      </c>
      <c r="M917" s="2">
        <v>420</v>
      </c>
    </row>
    <row r="918" spans="1:13" ht="12.75">
      <c r="A918" s="17"/>
      <c r="B918" s="313">
        <v>3000</v>
      </c>
      <c r="C918" s="1" t="s">
        <v>35</v>
      </c>
      <c r="D918" s="1" t="s">
        <v>442</v>
      </c>
      <c r="E918" s="1" t="s">
        <v>443</v>
      </c>
      <c r="F918" s="86" t="s">
        <v>449</v>
      </c>
      <c r="G918" s="32" t="s">
        <v>121</v>
      </c>
      <c r="H918" s="6">
        <f t="shared" si="67"/>
        <v>-30000</v>
      </c>
      <c r="I918" s="27">
        <f t="shared" si="66"/>
        <v>7.142857142857143</v>
      </c>
      <c r="K918" t="s">
        <v>0</v>
      </c>
      <c r="M918" s="2">
        <v>420</v>
      </c>
    </row>
    <row r="919" spans="1:13" ht="12.75">
      <c r="A919" s="17"/>
      <c r="B919" s="313">
        <v>4000</v>
      </c>
      <c r="C919" s="1" t="s">
        <v>35</v>
      </c>
      <c r="D919" s="1" t="s">
        <v>442</v>
      </c>
      <c r="E919" s="1" t="s">
        <v>443</v>
      </c>
      <c r="F919" s="86" t="s">
        <v>450</v>
      </c>
      <c r="G919" s="32" t="s">
        <v>154</v>
      </c>
      <c r="H919" s="6">
        <f t="shared" si="67"/>
        <v>-34000</v>
      </c>
      <c r="I919" s="27">
        <f t="shared" si="66"/>
        <v>9.523809523809524</v>
      </c>
      <c r="K919" t="s">
        <v>0</v>
      </c>
      <c r="M919" s="2">
        <v>420</v>
      </c>
    </row>
    <row r="920" spans="1:13" ht="12.75">
      <c r="A920" s="17"/>
      <c r="B920" s="313">
        <v>5000</v>
      </c>
      <c r="C920" s="1" t="s">
        <v>35</v>
      </c>
      <c r="D920" s="1" t="s">
        <v>442</v>
      </c>
      <c r="E920" s="1" t="s">
        <v>443</v>
      </c>
      <c r="F920" s="86" t="s">
        <v>451</v>
      </c>
      <c r="G920" s="32" t="s">
        <v>156</v>
      </c>
      <c r="H920" s="6">
        <f t="shared" si="67"/>
        <v>-39000</v>
      </c>
      <c r="I920" s="27">
        <f t="shared" si="66"/>
        <v>11.904761904761905</v>
      </c>
      <c r="K920" t="s">
        <v>0</v>
      </c>
      <c r="M920" s="2">
        <v>420</v>
      </c>
    </row>
    <row r="921" spans="1:13" ht="12.75">
      <c r="A921" s="17"/>
      <c r="B921" s="313">
        <v>5000</v>
      </c>
      <c r="C921" s="1" t="s">
        <v>35</v>
      </c>
      <c r="D921" s="1" t="s">
        <v>442</v>
      </c>
      <c r="E921" s="1" t="s">
        <v>443</v>
      </c>
      <c r="F921" s="86" t="s">
        <v>452</v>
      </c>
      <c r="G921" s="32" t="s">
        <v>158</v>
      </c>
      <c r="H921" s="6">
        <f t="shared" si="67"/>
        <v>-44000</v>
      </c>
      <c r="I921" s="27">
        <f t="shared" si="66"/>
        <v>11.904761904761905</v>
      </c>
      <c r="K921" t="s">
        <v>0</v>
      </c>
      <c r="M921" s="2">
        <v>420</v>
      </c>
    </row>
    <row r="922" spans="1:13" ht="12.75">
      <c r="A922" s="17"/>
      <c r="B922" s="313">
        <v>5000</v>
      </c>
      <c r="C922" s="1" t="s">
        <v>35</v>
      </c>
      <c r="D922" s="1" t="s">
        <v>442</v>
      </c>
      <c r="E922" s="1" t="s">
        <v>443</v>
      </c>
      <c r="F922" s="86" t="s">
        <v>453</v>
      </c>
      <c r="G922" s="32" t="s">
        <v>160</v>
      </c>
      <c r="H922" s="6">
        <f t="shared" si="67"/>
        <v>-49000</v>
      </c>
      <c r="I922" s="27">
        <f t="shared" si="66"/>
        <v>11.904761904761905</v>
      </c>
      <c r="K922" t="s">
        <v>0</v>
      </c>
      <c r="M922" s="2">
        <v>420</v>
      </c>
    </row>
    <row r="923" spans="1:13" ht="12.75">
      <c r="A923" s="17"/>
      <c r="B923" s="313">
        <v>3000</v>
      </c>
      <c r="C923" s="1" t="s">
        <v>35</v>
      </c>
      <c r="D923" s="1" t="s">
        <v>442</v>
      </c>
      <c r="E923" s="1" t="s">
        <v>443</v>
      </c>
      <c r="F923" s="86" t="s">
        <v>454</v>
      </c>
      <c r="G923" s="32" t="s">
        <v>182</v>
      </c>
      <c r="H923" s="6">
        <f t="shared" si="67"/>
        <v>-52000</v>
      </c>
      <c r="I923" s="27">
        <f t="shared" si="66"/>
        <v>7.142857142857143</v>
      </c>
      <c r="K923" t="s">
        <v>0</v>
      </c>
      <c r="M923" s="2">
        <v>420</v>
      </c>
    </row>
    <row r="924" spans="1:13" ht="12.75">
      <c r="A924" s="17"/>
      <c r="B924" s="313">
        <v>3000</v>
      </c>
      <c r="C924" s="1" t="s">
        <v>35</v>
      </c>
      <c r="D924" s="1" t="s">
        <v>442</v>
      </c>
      <c r="E924" s="1" t="s">
        <v>443</v>
      </c>
      <c r="F924" s="86" t="s">
        <v>455</v>
      </c>
      <c r="G924" s="32" t="s">
        <v>195</v>
      </c>
      <c r="H924" s="6">
        <f t="shared" si="67"/>
        <v>-55000</v>
      </c>
      <c r="I924" s="27">
        <f t="shared" si="66"/>
        <v>7.142857142857143</v>
      </c>
      <c r="K924" t="s">
        <v>0</v>
      </c>
      <c r="M924" s="2">
        <v>420</v>
      </c>
    </row>
    <row r="925" spans="1:13" ht="12.75">
      <c r="A925" s="17"/>
      <c r="B925" s="313">
        <v>2000</v>
      </c>
      <c r="C925" s="1" t="s">
        <v>35</v>
      </c>
      <c r="D925" s="1" t="s">
        <v>442</v>
      </c>
      <c r="E925" s="1" t="s">
        <v>443</v>
      </c>
      <c r="F925" s="86" t="s">
        <v>456</v>
      </c>
      <c r="G925" s="32" t="s">
        <v>334</v>
      </c>
      <c r="H925" s="6">
        <f t="shared" si="67"/>
        <v>-57000</v>
      </c>
      <c r="I925" s="27">
        <f t="shared" si="66"/>
        <v>4.761904761904762</v>
      </c>
      <c r="K925" t="s">
        <v>0</v>
      </c>
      <c r="M925" s="2">
        <v>420</v>
      </c>
    </row>
    <row r="926" spans="1:13" ht="12.75">
      <c r="A926" s="17"/>
      <c r="B926" s="313">
        <v>6000</v>
      </c>
      <c r="C926" s="1" t="s">
        <v>35</v>
      </c>
      <c r="D926" s="1" t="s">
        <v>442</v>
      </c>
      <c r="E926" s="1" t="s">
        <v>443</v>
      </c>
      <c r="F926" s="86" t="s">
        <v>457</v>
      </c>
      <c r="G926" s="32" t="s">
        <v>184</v>
      </c>
      <c r="H926" s="6">
        <f t="shared" si="67"/>
        <v>-63000</v>
      </c>
      <c r="I926" s="27">
        <f t="shared" si="66"/>
        <v>14.285714285714286</v>
      </c>
      <c r="K926" t="s">
        <v>0</v>
      </c>
      <c r="M926" s="2">
        <v>420</v>
      </c>
    </row>
    <row r="927" spans="1:13" ht="12.75">
      <c r="A927" s="17"/>
      <c r="B927" s="313">
        <v>2000</v>
      </c>
      <c r="C927" s="1" t="s">
        <v>35</v>
      </c>
      <c r="D927" s="1" t="s">
        <v>442</v>
      </c>
      <c r="E927" s="1" t="s">
        <v>443</v>
      </c>
      <c r="F927" s="86" t="s">
        <v>458</v>
      </c>
      <c r="G927" s="32" t="s">
        <v>210</v>
      </c>
      <c r="H927" s="6">
        <f t="shared" si="67"/>
        <v>-65000</v>
      </c>
      <c r="I927" s="27">
        <f t="shared" si="66"/>
        <v>4.761904761904762</v>
      </c>
      <c r="K927" t="s">
        <v>0</v>
      </c>
      <c r="M927" s="2">
        <v>420</v>
      </c>
    </row>
    <row r="928" spans="1:13" ht="12.75">
      <c r="A928" s="17"/>
      <c r="B928" s="313">
        <v>2000</v>
      </c>
      <c r="C928" s="1" t="s">
        <v>35</v>
      </c>
      <c r="D928" s="1" t="s">
        <v>442</v>
      </c>
      <c r="E928" s="1" t="s">
        <v>443</v>
      </c>
      <c r="F928" s="86" t="s">
        <v>459</v>
      </c>
      <c r="G928" s="32" t="s">
        <v>217</v>
      </c>
      <c r="H928" s="6">
        <f t="shared" si="67"/>
        <v>-67000</v>
      </c>
      <c r="I928" s="27">
        <f t="shared" si="66"/>
        <v>4.761904761904762</v>
      </c>
      <c r="K928" t="s">
        <v>0</v>
      </c>
      <c r="M928" s="2">
        <v>420</v>
      </c>
    </row>
    <row r="929" spans="1:13" ht="12.75">
      <c r="A929" s="17"/>
      <c r="B929" s="313">
        <v>3000</v>
      </c>
      <c r="C929" s="1" t="s">
        <v>35</v>
      </c>
      <c r="D929" s="1" t="s">
        <v>442</v>
      </c>
      <c r="E929" s="1" t="s">
        <v>443</v>
      </c>
      <c r="F929" s="86" t="s">
        <v>460</v>
      </c>
      <c r="G929" s="32" t="s">
        <v>219</v>
      </c>
      <c r="H929" s="6">
        <f t="shared" si="67"/>
        <v>-70000</v>
      </c>
      <c r="I929" s="27">
        <f t="shared" si="66"/>
        <v>7.142857142857143</v>
      </c>
      <c r="K929" t="s">
        <v>0</v>
      </c>
      <c r="M929" s="2">
        <v>420</v>
      </c>
    </row>
    <row r="930" spans="1:13" ht="12.75">
      <c r="A930" s="17"/>
      <c r="B930" s="313">
        <v>3000</v>
      </c>
      <c r="C930" s="1" t="s">
        <v>35</v>
      </c>
      <c r="D930" s="1" t="s">
        <v>442</v>
      </c>
      <c r="E930" s="1" t="s">
        <v>443</v>
      </c>
      <c r="F930" s="86" t="s">
        <v>461</v>
      </c>
      <c r="G930" s="32" t="s">
        <v>262</v>
      </c>
      <c r="H930" s="6">
        <f t="shared" si="67"/>
        <v>-73000</v>
      </c>
      <c r="I930" s="27">
        <f t="shared" si="66"/>
        <v>7.142857142857143</v>
      </c>
      <c r="K930" t="s">
        <v>0</v>
      </c>
      <c r="M930" s="2">
        <v>420</v>
      </c>
    </row>
    <row r="931" spans="1:13" ht="12.75">
      <c r="A931" s="17"/>
      <c r="B931" s="313">
        <v>2000</v>
      </c>
      <c r="C931" s="1" t="s">
        <v>35</v>
      </c>
      <c r="D931" s="1" t="s">
        <v>442</v>
      </c>
      <c r="E931" s="1" t="s">
        <v>443</v>
      </c>
      <c r="F931" s="86" t="s">
        <v>462</v>
      </c>
      <c r="G931" s="32" t="s">
        <v>264</v>
      </c>
      <c r="H931" s="6">
        <f t="shared" si="67"/>
        <v>-75000</v>
      </c>
      <c r="I931" s="27">
        <f t="shared" si="66"/>
        <v>4.761904761904762</v>
      </c>
      <c r="K931" t="s">
        <v>0</v>
      </c>
      <c r="M931" s="2">
        <v>420</v>
      </c>
    </row>
    <row r="932" spans="1:13" ht="12.75">
      <c r="A932" s="17"/>
      <c r="B932" s="313">
        <v>3000</v>
      </c>
      <c r="C932" s="1" t="s">
        <v>35</v>
      </c>
      <c r="D932" s="1" t="s">
        <v>442</v>
      </c>
      <c r="E932" s="1" t="s">
        <v>443</v>
      </c>
      <c r="F932" s="86" t="s">
        <v>463</v>
      </c>
      <c r="G932" s="32" t="s">
        <v>288</v>
      </c>
      <c r="H932" s="6">
        <f t="shared" si="67"/>
        <v>-78000</v>
      </c>
      <c r="I932" s="27">
        <f t="shared" si="66"/>
        <v>7.142857142857143</v>
      </c>
      <c r="K932" t="s">
        <v>0</v>
      </c>
      <c r="M932" s="2">
        <v>420</v>
      </c>
    </row>
    <row r="933" spans="1:13" ht="12.75">
      <c r="A933" s="17"/>
      <c r="B933" s="313">
        <v>3000</v>
      </c>
      <c r="C933" s="1" t="s">
        <v>35</v>
      </c>
      <c r="D933" s="1" t="s">
        <v>442</v>
      </c>
      <c r="E933" s="1" t="s">
        <v>443</v>
      </c>
      <c r="F933" s="86" t="s">
        <v>464</v>
      </c>
      <c r="G933" s="32" t="s">
        <v>280</v>
      </c>
      <c r="H933" s="6">
        <f t="shared" si="67"/>
        <v>-81000</v>
      </c>
      <c r="I933" s="27">
        <f t="shared" si="66"/>
        <v>7.142857142857143</v>
      </c>
      <c r="K933" t="s">
        <v>0</v>
      </c>
      <c r="M933" s="2">
        <v>420</v>
      </c>
    </row>
    <row r="934" spans="1:13" ht="12.75">
      <c r="A934" s="17"/>
      <c r="B934" s="313">
        <v>5000</v>
      </c>
      <c r="C934" s="1" t="s">
        <v>35</v>
      </c>
      <c r="D934" s="1" t="s">
        <v>442</v>
      </c>
      <c r="E934" s="1" t="s">
        <v>443</v>
      </c>
      <c r="F934" s="86" t="s">
        <v>465</v>
      </c>
      <c r="G934" s="32" t="s">
        <v>303</v>
      </c>
      <c r="H934" s="6">
        <f t="shared" si="67"/>
        <v>-86000</v>
      </c>
      <c r="I934" s="27">
        <f t="shared" si="66"/>
        <v>11.904761904761905</v>
      </c>
      <c r="K934" t="s">
        <v>0</v>
      </c>
      <c r="M934" s="2">
        <v>420</v>
      </c>
    </row>
    <row r="935" spans="1:13" ht="12.75">
      <c r="A935" s="17"/>
      <c r="B935" s="313">
        <v>5000</v>
      </c>
      <c r="C935" s="1" t="s">
        <v>35</v>
      </c>
      <c r="D935" s="1" t="s">
        <v>442</v>
      </c>
      <c r="E935" s="1" t="s">
        <v>443</v>
      </c>
      <c r="F935" s="86" t="s">
        <v>466</v>
      </c>
      <c r="G935" s="32" t="s">
        <v>339</v>
      </c>
      <c r="H935" s="6">
        <f t="shared" si="67"/>
        <v>-91000</v>
      </c>
      <c r="I935" s="27">
        <f t="shared" si="66"/>
        <v>11.904761904761905</v>
      </c>
      <c r="K935" t="s">
        <v>0</v>
      </c>
      <c r="M935" s="2">
        <v>420</v>
      </c>
    </row>
    <row r="936" spans="1:13" ht="12.75">
      <c r="A936" s="17"/>
      <c r="B936" s="313">
        <v>2500</v>
      </c>
      <c r="C936" s="1" t="s">
        <v>35</v>
      </c>
      <c r="D936" s="1" t="s">
        <v>442</v>
      </c>
      <c r="E936" s="1" t="s">
        <v>467</v>
      </c>
      <c r="F936" s="86" t="s">
        <v>468</v>
      </c>
      <c r="G936" s="32" t="s">
        <v>41</v>
      </c>
      <c r="H936" s="6">
        <f t="shared" si="67"/>
        <v>-93500</v>
      </c>
      <c r="I936" s="27">
        <f t="shared" si="66"/>
        <v>5.9523809523809526</v>
      </c>
      <c r="K936" t="s">
        <v>0</v>
      </c>
      <c r="M936" s="2">
        <v>420</v>
      </c>
    </row>
    <row r="937" spans="1:13" ht="12.75">
      <c r="A937" s="17"/>
      <c r="B937" s="313">
        <v>2500</v>
      </c>
      <c r="C937" s="1" t="s">
        <v>35</v>
      </c>
      <c r="D937" s="1" t="s">
        <v>442</v>
      </c>
      <c r="E937" s="1" t="s">
        <v>467</v>
      </c>
      <c r="F937" s="86" t="s">
        <v>469</v>
      </c>
      <c r="G937" s="32" t="s">
        <v>43</v>
      </c>
      <c r="H937" s="6">
        <f t="shared" si="67"/>
        <v>-96000</v>
      </c>
      <c r="I937" s="27">
        <f t="shared" si="66"/>
        <v>5.9523809523809526</v>
      </c>
      <c r="K937" t="s">
        <v>0</v>
      </c>
      <c r="M937" s="2">
        <v>420</v>
      </c>
    </row>
    <row r="938" spans="1:13" ht="12.75">
      <c r="A938" s="17"/>
      <c r="B938" s="313">
        <v>2500</v>
      </c>
      <c r="C938" s="1" t="s">
        <v>35</v>
      </c>
      <c r="D938" s="1" t="s">
        <v>442</v>
      </c>
      <c r="E938" s="1" t="s">
        <v>467</v>
      </c>
      <c r="F938" s="86" t="s">
        <v>470</v>
      </c>
      <c r="G938" s="32" t="s">
        <v>45</v>
      </c>
      <c r="H938" s="6">
        <f t="shared" si="67"/>
        <v>-98500</v>
      </c>
      <c r="I938" s="27">
        <f t="shared" si="66"/>
        <v>5.9523809523809526</v>
      </c>
      <c r="K938" t="s">
        <v>0</v>
      </c>
      <c r="M938" s="2">
        <v>420</v>
      </c>
    </row>
    <row r="939" spans="1:13" ht="12.75">
      <c r="A939" s="17"/>
      <c r="B939" s="313">
        <v>2500</v>
      </c>
      <c r="C939" s="1" t="s">
        <v>35</v>
      </c>
      <c r="D939" s="1" t="s">
        <v>442</v>
      </c>
      <c r="E939" s="1" t="s">
        <v>467</v>
      </c>
      <c r="F939" s="86" t="s">
        <v>471</v>
      </c>
      <c r="G939" s="32" t="s">
        <v>82</v>
      </c>
      <c r="H939" s="6">
        <f t="shared" si="67"/>
        <v>-101000</v>
      </c>
      <c r="I939" s="27">
        <f t="shared" si="66"/>
        <v>5.9523809523809526</v>
      </c>
      <c r="K939" t="s">
        <v>0</v>
      </c>
      <c r="M939" s="2">
        <v>420</v>
      </c>
    </row>
    <row r="940" spans="1:13" ht="12.75">
      <c r="A940" s="17"/>
      <c r="B940" s="313">
        <v>2500</v>
      </c>
      <c r="C940" s="1" t="s">
        <v>35</v>
      </c>
      <c r="D940" s="1" t="s">
        <v>442</v>
      </c>
      <c r="E940" s="1" t="s">
        <v>467</v>
      </c>
      <c r="F940" s="86" t="s">
        <v>472</v>
      </c>
      <c r="G940" s="32" t="s">
        <v>121</v>
      </c>
      <c r="H940" s="6">
        <f t="shared" si="67"/>
        <v>-103500</v>
      </c>
      <c r="I940" s="27">
        <f t="shared" si="66"/>
        <v>5.9523809523809526</v>
      </c>
      <c r="K940" t="s">
        <v>0</v>
      </c>
      <c r="M940" s="2">
        <v>420</v>
      </c>
    </row>
    <row r="941" spans="1:13" ht="12.75">
      <c r="A941" s="17"/>
      <c r="B941" s="313">
        <v>2500</v>
      </c>
      <c r="C941" s="1" t="s">
        <v>35</v>
      </c>
      <c r="D941" s="1" t="s">
        <v>442</v>
      </c>
      <c r="E941" s="1" t="s">
        <v>467</v>
      </c>
      <c r="F941" s="86" t="s">
        <v>473</v>
      </c>
      <c r="G941" s="32" t="s">
        <v>123</v>
      </c>
      <c r="H941" s="6">
        <f t="shared" si="67"/>
        <v>-106000</v>
      </c>
      <c r="I941" s="27">
        <f t="shared" si="66"/>
        <v>5.9523809523809526</v>
      </c>
      <c r="K941" t="s">
        <v>0</v>
      </c>
      <c r="M941" s="2">
        <v>420</v>
      </c>
    </row>
    <row r="942" spans="1:13" ht="12.75">
      <c r="A942" s="17"/>
      <c r="B942" s="313">
        <v>2500</v>
      </c>
      <c r="C942" s="1" t="s">
        <v>35</v>
      </c>
      <c r="D942" s="1" t="s">
        <v>442</v>
      </c>
      <c r="E942" s="1" t="s">
        <v>467</v>
      </c>
      <c r="F942" s="86" t="s">
        <v>474</v>
      </c>
      <c r="G942" s="32" t="s">
        <v>154</v>
      </c>
      <c r="H942" s="6">
        <f t="shared" si="67"/>
        <v>-108500</v>
      </c>
      <c r="I942" s="27">
        <f t="shared" si="66"/>
        <v>5.9523809523809526</v>
      </c>
      <c r="K942" t="s">
        <v>0</v>
      </c>
      <c r="M942" s="2">
        <v>420</v>
      </c>
    </row>
    <row r="943" spans="1:13" ht="12.75">
      <c r="A943" s="17"/>
      <c r="B943" s="313">
        <v>2500</v>
      </c>
      <c r="C943" s="1" t="s">
        <v>35</v>
      </c>
      <c r="D943" s="1" t="s">
        <v>442</v>
      </c>
      <c r="E943" s="1" t="s">
        <v>467</v>
      </c>
      <c r="F943" s="86" t="s">
        <v>475</v>
      </c>
      <c r="G943" s="32" t="s">
        <v>156</v>
      </c>
      <c r="H943" s="6">
        <f t="shared" si="67"/>
        <v>-111000</v>
      </c>
      <c r="I943" s="27">
        <f t="shared" si="66"/>
        <v>5.9523809523809526</v>
      </c>
      <c r="K943" t="s">
        <v>0</v>
      </c>
      <c r="M943" s="2">
        <v>420</v>
      </c>
    </row>
    <row r="944" spans="1:13" ht="12.75">
      <c r="A944" s="17"/>
      <c r="B944" s="313">
        <v>2500</v>
      </c>
      <c r="C944" s="1" t="s">
        <v>35</v>
      </c>
      <c r="D944" s="1" t="s">
        <v>442</v>
      </c>
      <c r="E944" s="1" t="s">
        <v>467</v>
      </c>
      <c r="F944" s="86" t="s">
        <v>476</v>
      </c>
      <c r="G944" s="32" t="s">
        <v>158</v>
      </c>
      <c r="H944" s="6">
        <f t="shared" si="67"/>
        <v>-113500</v>
      </c>
      <c r="I944" s="27">
        <f t="shared" si="66"/>
        <v>5.9523809523809526</v>
      </c>
      <c r="K944" t="s">
        <v>0</v>
      </c>
      <c r="M944" s="2">
        <v>420</v>
      </c>
    </row>
    <row r="945" spans="1:13" ht="12.75">
      <c r="A945" s="17"/>
      <c r="B945" s="313">
        <v>2500</v>
      </c>
      <c r="C945" s="1" t="s">
        <v>35</v>
      </c>
      <c r="D945" s="1" t="s">
        <v>442</v>
      </c>
      <c r="E945" s="1" t="s">
        <v>467</v>
      </c>
      <c r="F945" s="86" t="s">
        <v>477</v>
      </c>
      <c r="G945" s="32" t="s">
        <v>160</v>
      </c>
      <c r="H945" s="6">
        <f aca="true" t="shared" si="68" ref="H945:H976">H944-B945</f>
        <v>-116000</v>
      </c>
      <c r="I945" s="27">
        <f t="shared" si="66"/>
        <v>5.9523809523809526</v>
      </c>
      <c r="K945" t="s">
        <v>0</v>
      </c>
      <c r="M945" s="2">
        <v>420</v>
      </c>
    </row>
    <row r="946" spans="1:13" ht="12.75">
      <c r="A946" s="17"/>
      <c r="B946" s="313">
        <v>2500</v>
      </c>
      <c r="C946" s="1" t="s">
        <v>35</v>
      </c>
      <c r="D946" s="1" t="s">
        <v>442</v>
      </c>
      <c r="E946" s="1" t="s">
        <v>467</v>
      </c>
      <c r="F946" s="86" t="s">
        <v>478</v>
      </c>
      <c r="G946" s="32" t="s">
        <v>182</v>
      </c>
      <c r="H946" s="6">
        <f t="shared" si="68"/>
        <v>-118500</v>
      </c>
      <c r="I946" s="27">
        <f t="shared" si="66"/>
        <v>5.9523809523809526</v>
      </c>
      <c r="K946" t="s">
        <v>0</v>
      </c>
      <c r="M946" s="2">
        <v>420</v>
      </c>
    </row>
    <row r="947" spans="1:13" ht="12.75">
      <c r="A947" s="17"/>
      <c r="B947" s="313">
        <v>2500</v>
      </c>
      <c r="C947" s="1" t="s">
        <v>35</v>
      </c>
      <c r="D947" s="1" t="s">
        <v>442</v>
      </c>
      <c r="E947" s="1" t="s">
        <v>467</v>
      </c>
      <c r="F947" s="86" t="s">
        <v>479</v>
      </c>
      <c r="G947" s="32" t="s">
        <v>334</v>
      </c>
      <c r="H947" s="6">
        <f t="shared" si="68"/>
        <v>-121000</v>
      </c>
      <c r="I947" s="27">
        <f t="shared" si="66"/>
        <v>5.9523809523809526</v>
      </c>
      <c r="K947" t="s">
        <v>0</v>
      </c>
      <c r="M947" s="2">
        <v>420</v>
      </c>
    </row>
    <row r="948" spans="1:13" ht="12.75">
      <c r="A948" s="17"/>
      <c r="B948" s="313">
        <v>2500</v>
      </c>
      <c r="C948" s="1" t="s">
        <v>35</v>
      </c>
      <c r="D948" s="1" t="s">
        <v>442</v>
      </c>
      <c r="E948" s="1" t="s">
        <v>467</v>
      </c>
      <c r="F948" s="86" t="s">
        <v>480</v>
      </c>
      <c r="G948" s="32" t="s">
        <v>184</v>
      </c>
      <c r="H948" s="6">
        <f t="shared" si="68"/>
        <v>-123500</v>
      </c>
      <c r="I948" s="27">
        <f t="shared" si="66"/>
        <v>5.9523809523809526</v>
      </c>
      <c r="K948" t="s">
        <v>0</v>
      </c>
      <c r="M948" s="2">
        <v>420</v>
      </c>
    </row>
    <row r="949" spans="1:13" ht="12.75">
      <c r="A949" s="17"/>
      <c r="B949" s="313">
        <v>2500</v>
      </c>
      <c r="C949" s="1" t="s">
        <v>35</v>
      </c>
      <c r="D949" s="1" t="s">
        <v>442</v>
      </c>
      <c r="E949" s="1" t="s">
        <v>467</v>
      </c>
      <c r="F949" s="86" t="s">
        <v>481</v>
      </c>
      <c r="G949" s="32" t="s">
        <v>210</v>
      </c>
      <c r="H949" s="6">
        <f t="shared" si="68"/>
        <v>-126000</v>
      </c>
      <c r="I949" s="27">
        <f t="shared" si="66"/>
        <v>5.9523809523809526</v>
      </c>
      <c r="K949" t="s">
        <v>0</v>
      </c>
      <c r="M949" s="2">
        <v>420</v>
      </c>
    </row>
    <row r="950" spans="1:13" ht="12.75">
      <c r="A950" s="17"/>
      <c r="B950" s="313">
        <v>2500</v>
      </c>
      <c r="C950" s="1" t="s">
        <v>35</v>
      </c>
      <c r="D950" s="1" t="s">
        <v>442</v>
      </c>
      <c r="E950" s="1" t="s">
        <v>467</v>
      </c>
      <c r="F950" s="86" t="s">
        <v>482</v>
      </c>
      <c r="G950" s="32" t="s">
        <v>219</v>
      </c>
      <c r="H950" s="6">
        <f t="shared" si="68"/>
        <v>-128500</v>
      </c>
      <c r="I950" s="27">
        <f t="shared" si="66"/>
        <v>5.9523809523809526</v>
      </c>
      <c r="K950" t="s">
        <v>0</v>
      </c>
      <c r="M950" s="2">
        <v>420</v>
      </c>
    </row>
    <row r="951" spans="1:13" ht="12.75">
      <c r="A951" s="17"/>
      <c r="B951" s="313">
        <v>2500</v>
      </c>
      <c r="C951" s="1" t="s">
        <v>35</v>
      </c>
      <c r="D951" s="1" t="s">
        <v>442</v>
      </c>
      <c r="E951" s="1" t="s">
        <v>467</v>
      </c>
      <c r="F951" s="86" t="s">
        <v>483</v>
      </c>
      <c r="G951" s="32" t="s">
        <v>262</v>
      </c>
      <c r="H951" s="6">
        <f t="shared" si="68"/>
        <v>-131000</v>
      </c>
      <c r="I951" s="27">
        <f t="shared" si="66"/>
        <v>5.9523809523809526</v>
      </c>
      <c r="K951" t="s">
        <v>0</v>
      </c>
      <c r="M951" s="2">
        <v>420</v>
      </c>
    </row>
    <row r="952" spans="1:13" ht="12.75">
      <c r="A952" s="17"/>
      <c r="B952" s="313">
        <v>2500</v>
      </c>
      <c r="C952" s="1" t="s">
        <v>35</v>
      </c>
      <c r="D952" s="1" t="s">
        <v>442</v>
      </c>
      <c r="E952" s="1" t="s">
        <v>467</v>
      </c>
      <c r="F952" s="86" t="s">
        <v>484</v>
      </c>
      <c r="G952" s="32" t="s">
        <v>269</v>
      </c>
      <c r="H952" s="6">
        <f t="shared" si="68"/>
        <v>-133500</v>
      </c>
      <c r="I952" s="27">
        <f t="shared" si="66"/>
        <v>5.9523809523809526</v>
      </c>
      <c r="K952" t="s">
        <v>0</v>
      </c>
      <c r="M952" s="2">
        <v>420</v>
      </c>
    </row>
    <row r="953" spans="1:13" ht="12.75">
      <c r="A953" s="17"/>
      <c r="B953" s="313">
        <v>5000</v>
      </c>
      <c r="C953" s="1" t="s">
        <v>35</v>
      </c>
      <c r="D953" s="1" t="s">
        <v>442</v>
      </c>
      <c r="E953" s="1" t="s">
        <v>467</v>
      </c>
      <c r="F953" s="86" t="s">
        <v>485</v>
      </c>
      <c r="G953" s="32" t="s">
        <v>288</v>
      </c>
      <c r="H953" s="6">
        <f t="shared" si="68"/>
        <v>-138500</v>
      </c>
      <c r="I953" s="27">
        <f t="shared" si="66"/>
        <v>11.904761904761905</v>
      </c>
      <c r="K953" t="s">
        <v>0</v>
      </c>
      <c r="M953" s="2">
        <v>420</v>
      </c>
    </row>
    <row r="954" spans="1:13" ht="12.75">
      <c r="A954" s="17"/>
      <c r="B954" s="313">
        <v>7500</v>
      </c>
      <c r="C954" s="1" t="s">
        <v>35</v>
      </c>
      <c r="D954" s="1" t="s">
        <v>442</v>
      </c>
      <c r="E954" s="1" t="s">
        <v>467</v>
      </c>
      <c r="F954" s="86" t="s">
        <v>486</v>
      </c>
      <c r="G954" s="32" t="s">
        <v>280</v>
      </c>
      <c r="H954" s="6">
        <f t="shared" si="68"/>
        <v>-146000</v>
      </c>
      <c r="I954" s="27">
        <f t="shared" si="66"/>
        <v>17.857142857142858</v>
      </c>
      <c r="K954" t="s">
        <v>0</v>
      </c>
      <c r="M954" s="2">
        <v>420</v>
      </c>
    </row>
    <row r="955" spans="1:13" ht="12.75">
      <c r="A955" s="17"/>
      <c r="B955" s="313">
        <v>2500</v>
      </c>
      <c r="C955" s="1" t="s">
        <v>35</v>
      </c>
      <c r="D955" s="1" t="s">
        <v>442</v>
      </c>
      <c r="E955" s="1" t="s">
        <v>467</v>
      </c>
      <c r="F955" s="86" t="s">
        <v>487</v>
      </c>
      <c r="G955" s="32" t="s">
        <v>303</v>
      </c>
      <c r="H955" s="6">
        <f t="shared" si="68"/>
        <v>-148500</v>
      </c>
      <c r="I955" s="27">
        <f t="shared" si="66"/>
        <v>5.9523809523809526</v>
      </c>
      <c r="K955" t="s">
        <v>0</v>
      </c>
      <c r="M955" s="2">
        <v>420</v>
      </c>
    </row>
    <row r="956" spans="1:13" ht="12.75">
      <c r="A956" s="17"/>
      <c r="B956" s="313">
        <v>2500</v>
      </c>
      <c r="C956" s="1" t="s">
        <v>35</v>
      </c>
      <c r="D956" s="1" t="s">
        <v>442</v>
      </c>
      <c r="E956" s="1" t="s">
        <v>467</v>
      </c>
      <c r="F956" s="86" t="s">
        <v>488</v>
      </c>
      <c r="G956" s="32" t="s">
        <v>305</v>
      </c>
      <c r="H956" s="6">
        <f t="shared" si="68"/>
        <v>-151000</v>
      </c>
      <c r="I956" s="27">
        <f t="shared" si="66"/>
        <v>5.9523809523809526</v>
      </c>
      <c r="K956" t="s">
        <v>0</v>
      </c>
      <c r="M956" s="2">
        <v>420</v>
      </c>
    </row>
    <row r="957" spans="1:13" ht="12.75">
      <c r="A957" s="17"/>
      <c r="B957" s="313">
        <v>2500</v>
      </c>
      <c r="C957" s="1" t="s">
        <v>35</v>
      </c>
      <c r="D957" s="1" t="s">
        <v>442</v>
      </c>
      <c r="E957" s="1" t="s">
        <v>467</v>
      </c>
      <c r="F957" s="86" t="s">
        <v>489</v>
      </c>
      <c r="G957" s="32" t="s">
        <v>339</v>
      </c>
      <c r="H957" s="6">
        <f t="shared" si="68"/>
        <v>-153500</v>
      </c>
      <c r="I957" s="27">
        <f aca="true" t="shared" si="69" ref="I957:I1020">+B957/M957</f>
        <v>5.9523809523809526</v>
      </c>
      <c r="K957" t="s">
        <v>0</v>
      </c>
      <c r="M957" s="2">
        <v>420</v>
      </c>
    </row>
    <row r="958" spans="1:13" ht="12.75">
      <c r="A958" s="17"/>
      <c r="B958" s="313">
        <v>2500</v>
      </c>
      <c r="C958" s="1" t="s">
        <v>35</v>
      </c>
      <c r="D958" s="1" t="s">
        <v>442</v>
      </c>
      <c r="E958" s="1" t="s">
        <v>467</v>
      </c>
      <c r="F958" s="86" t="s">
        <v>490</v>
      </c>
      <c r="G958" s="32" t="s">
        <v>339</v>
      </c>
      <c r="H958" s="6">
        <f t="shared" si="68"/>
        <v>-156000</v>
      </c>
      <c r="I958" s="27">
        <f t="shared" si="69"/>
        <v>5.9523809523809526</v>
      </c>
      <c r="K958" t="s">
        <v>0</v>
      </c>
      <c r="M958" s="2">
        <v>420</v>
      </c>
    </row>
    <row r="959" spans="1:13" ht="12.75">
      <c r="A959" s="17"/>
      <c r="B959" s="313">
        <v>3000</v>
      </c>
      <c r="C959" s="1" t="s">
        <v>35</v>
      </c>
      <c r="D959" s="17" t="s">
        <v>442</v>
      </c>
      <c r="E959" s="1" t="s">
        <v>491</v>
      </c>
      <c r="F959" s="86" t="s">
        <v>492</v>
      </c>
      <c r="G959" s="32" t="s">
        <v>39</v>
      </c>
      <c r="H959" s="6">
        <f t="shared" si="68"/>
        <v>-159000</v>
      </c>
      <c r="I959" s="27">
        <f t="shared" si="69"/>
        <v>7.142857142857143</v>
      </c>
      <c r="K959" t="s">
        <v>0</v>
      </c>
      <c r="M959" s="2">
        <v>420</v>
      </c>
    </row>
    <row r="960" spans="1:13" ht="12.75">
      <c r="A960" s="17"/>
      <c r="B960" s="313">
        <v>4000</v>
      </c>
      <c r="C960" s="1" t="s">
        <v>35</v>
      </c>
      <c r="D960" s="1" t="s">
        <v>442</v>
      </c>
      <c r="E960" s="1" t="s">
        <v>491</v>
      </c>
      <c r="F960" s="86" t="s">
        <v>493</v>
      </c>
      <c r="G960" s="32" t="s">
        <v>41</v>
      </c>
      <c r="H960" s="6">
        <f t="shared" si="68"/>
        <v>-163000</v>
      </c>
      <c r="I960" s="27">
        <f t="shared" si="69"/>
        <v>9.523809523809524</v>
      </c>
      <c r="K960" t="s">
        <v>0</v>
      </c>
      <c r="M960" s="2">
        <v>420</v>
      </c>
    </row>
    <row r="961" spans="1:13" ht="12.75">
      <c r="A961" s="17"/>
      <c r="B961" s="313">
        <v>3000</v>
      </c>
      <c r="C961" s="1" t="s">
        <v>35</v>
      </c>
      <c r="D961" s="1" t="s">
        <v>442</v>
      </c>
      <c r="E961" s="1" t="s">
        <v>491</v>
      </c>
      <c r="F961" s="86" t="s">
        <v>494</v>
      </c>
      <c r="G961" s="32" t="s">
        <v>43</v>
      </c>
      <c r="H961" s="6">
        <f t="shared" si="68"/>
        <v>-166000</v>
      </c>
      <c r="I961" s="27">
        <f t="shared" si="69"/>
        <v>7.142857142857143</v>
      </c>
      <c r="K961" t="s">
        <v>0</v>
      </c>
      <c r="M961" s="2">
        <v>420</v>
      </c>
    </row>
    <row r="962" spans="1:13" ht="12.75">
      <c r="A962" s="17"/>
      <c r="B962" s="313">
        <v>3000</v>
      </c>
      <c r="C962" s="1" t="s">
        <v>35</v>
      </c>
      <c r="D962" s="1" t="s">
        <v>442</v>
      </c>
      <c r="E962" s="1" t="s">
        <v>491</v>
      </c>
      <c r="F962" s="86" t="s">
        <v>495</v>
      </c>
      <c r="G962" s="32" t="s">
        <v>45</v>
      </c>
      <c r="H962" s="6">
        <f t="shared" si="68"/>
        <v>-169000</v>
      </c>
      <c r="I962" s="27">
        <f t="shared" si="69"/>
        <v>7.142857142857143</v>
      </c>
      <c r="K962" t="s">
        <v>0</v>
      </c>
      <c r="M962" s="2">
        <v>420</v>
      </c>
    </row>
    <row r="963" spans="1:13" ht="12.75">
      <c r="A963" s="17"/>
      <c r="B963" s="313">
        <v>3000</v>
      </c>
      <c r="C963" s="1" t="s">
        <v>35</v>
      </c>
      <c r="D963" s="1" t="s">
        <v>442</v>
      </c>
      <c r="E963" s="1" t="s">
        <v>491</v>
      </c>
      <c r="F963" s="86" t="s">
        <v>496</v>
      </c>
      <c r="G963" s="32" t="s">
        <v>82</v>
      </c>
      <c r="H963" s="6">
        <f t="shared" si="68"/>
        <v>-172000</v>
      </c>
      <c r="I963" s="27">
        <f t="shared" si="69"/>
        <v>7.142857142857143</v>
      </c>
      <c r="K963" t="s">
        <v>0</v>
      </c>
      <c r="M963" s="2">
        <v>420</v>
      </c>
    </row>
    <row r="964" spans="1:13" ht="12.75">
      <c r="A964" s="17"/>
      <c r="B964" s="313">
        <v>3000</v>
      </c>
      <c r="C964" s="1" t="s">
        <v>35</v>
      </c>
      <c r="D964" s="1" t="s">
        <v>442</v>
      </c>
      <c r="E964" s="1" t="s">
        <v>491</v>
      </c>
      <c r="F964" s="86" t="s">
        <v>497</v>
      </c>
      <c r="G964" s="32" t="s">
        <v>121</v>
      </c>
      <c r="H964" s="6">
        <f t="shared" si="68"/>
        <v>-175000</v>
      </c>
      <c r="I964" s="27">
        <f t="shared" si="69"/>
        <v>7.142857142857143</v>
      </c>
      <c r="K964" t="s">
        <v>0</v>
      </c>
      <c r="M964" s="2">
        <v>420</v>
      </c>
    </row>
    <row r="965" spans="1:13" ht="12.75">
      <c r="A965" s="17"/>
      <c r="B965" s="314">
        <v>2000</v>
      </c>
      <c r="C965" s="1" t="s">
        <v>35</v>
      </c>
      <c r="D965" s="1" t="s">
        <v>442</v>
      </c>
      <c r="E965" s="1" t="s">
        <v>491</v>
      </c>
      <c r="F965" s="86" t="s">
        <v>498</v>
      </c>
      <c r="G965" s="32" t="s">
        <v>154</v>
      </c>
      <c r="H965" s="6">
        <f t="shared" si="68"/>
        <v>-177000</v>
      </c>
      <c r="I965" s="27">
        <f t="shared" si="69"/>
        <v>4.761904761904762</v>
      </c>
      <c r="K965" t="s">
        <v>0</v>
      </c>
      <c r="M965" s="2">
        <v>420</v>
      </c>
    </row>
    <row r="966" spans="1:13" ht="12.75">
      <c r="A966" s="17"/>
      <c r="B966" s="313">
        <v>2000</v>
      </c>
      <c r="C966" s="1" t="s">
        <v>35</v>
      </c>
      <c r="D966" s="1" t="s">
        <v>442</v>
      </c>
      <c r="E966" s="1" t="s">
        <v>491</v>
      </c>
      <c r="F966" s="86" t="s">
        <v>499</v>
      </c>
      <c r="G966" s="32" t="s">
        <v>156</v>
      </c>
      <c r="H966" s="6">
        <f t="shared" si="68"/>
        <v>-179000</v>
      </c>
      <c r="I966" s="27">
        <f t="shared" si="69"/>
        <v>4.761904761904762</v>
      </c>
      <c r="K966" t="s">
        <v>0</v>
      </c>
      <c r="M966" s="2">
        <v>420</v>
      </c>
    </row>
    <row r="967" spans="1:13" ht="12.75">
      <c r="A967" s="17"/>
      <c r="B967" s="313">
        <v>2000</v>
      </c>
      <c r="C967" s="1" t="s">
        <v>35</v>
      </c>
      <c r="D967" s="1" t="s">
        <v>442</v>
      </c>
      <c r="E967" s="1" t="s">
        <v>491</v>
      </c>
      <c r="F967" s="86" t="s">
        <v>500</v>
      </c>
      <c r="G967" s="32" t="s">
        <v>158</v>
      </c>
      <c r="H967" s="6">
        <f t="shared" si="68"/>
        <v>-181000</v>
      </c>
      <c r="I967" s="27">
        <f t="shared" si="69"/>
        <v>4.761904761904762</v>
      </c>
      <c r="K967" t="s">
        <v>0</v>
      </c>
      <c r="M967" s="2">
        <v>420</v>
      </c>
    </row>
    <row r="968" spans="1:13" ht="12.75">
      <c r="A968" s="17"/>
      <c r="B968" s="313">
        <v>2000</v>
      </c>
      <c r="C968" s="1" t="s">
        <v>35</v>
      </c>
      <c r="D968" s="1" t="s">
        <v>442</v>
      </c>
      <c r="E968" s="1" t="s">
        <v>491</v>
      </c>
      <c r="F968" s="86" t="s">
        <v>501</v>
      </c>
      <c r="G968" s="32" t="s">
        <v>160</v>
      </c>
      <c r="H968" s="6">
        <f t="shared" si="68"/>
        <v>-183000</v>
      </c>
      <c r="I968" s="27">
        <f t="shared" si="69"/>
        <v>4.761904761904762</v>
      </c>
      <c r="K968" t="s">
        <v>0</v>
      </c>
      <c r="M968" s="2">
        <v>420</v>
      </c>
    </row>
    <row r="969" spans="1:13" ht="12.75">
      <c r="A969" s="17"/>
      <c r="B969" s="313">
        <v>2000</v>
      </c>
      <c r="C969" s="1" t="s">
        <v>35</v>
      </c>
      <c r="D969" s="1" t="s">
        <v>442</v>
      </c>
      <c r="E969" s="1" t="s">
        <v>491</v>
      </c>
      <c r="F969" s="86" t="s">
        <v>502</v>
      </c>
      <c r="G969" s="32" t="s">
        <v>182</v>
      </c>
      <c r="H969" s="6">
        <f t="shared" si="68"/>
        <v>-185000</v>
      </c>
      <c r="I969" s="27">
        <f t="shared" si="69"/>
        <v>4.761904761904762</v>
      </c>
      <c r="K969" t="s">
        <v>0</v>
      </c>
      <c r="M969" s="2">
        <v>420</v>
      </c>
    </row>
    <row r="970" spans="1:13" ht="12.75">
      <c r="A970" s="17"/>
      <c r="B970" s="314">
        <v>2000</v>
      </c>
      <c r="C970" s="1" t="s">
        <v>35</v>
      </c>
      <c r="D970" s="1" t="s">
        <v>442</v>
      </c>
      <c r="E970" s="1" t="s">
        <v>491</v>
      </c>
      <c r="F970" s="86" t="s">
        <v>503</v>
      </c>
      <c r="G970" s="32" t="s">
        <v>195</v>
      </c>
      <c r="H970" s="6">
        <f t="shared" si="68"/>
        <v>-187000</v>
      </c>
      <c r="I970" s="27">
        <f t="shared" si="69"/>
        <v>4.761904761904762</v>
      </c>
      <c r="K970" t="s">
        <v>0</v>
      </c>
      <c r="M970" s="2">
        <v>420</v>
      </c>
    </row>
    <row r="971" spans="1:13" ht="12.75">
      <c r="A971" s="17"/>
      <c r="B971" s="313">
        <v>2000</v>
      </c>
      <c r="C971" s="1" t="s">
        <v>35</v>
      </c>
      <c r="D971" s="1" t="s">
        <v>442</v>
      </c>
      <c r="E971" s="1" t="s">
        <v>491</v>
      </c>
      <c r="F971" s="86" t="s">
        <v>504</v>
      </c>
      <c r="G971" s="32" t="s">
        <v>334</v>
      </c>
      <c r="H971" s="6">
        <f t="shared" si="68"/>
        <v>-189000</v>
      </c>
      <c r="I971" s="27">
        <f t="shared" si="69"/>
        <v>4.761904761904762</v>
      </c>
      <c r="K971" t="s">
        <v>0</v>
      </c>
      <c r="M971" s="2">
        <v>420</v>
      </c>
    </row>
    <row r="972" spans="1:13" ht="12.75">
      <c r="A972" s="17"/>
      <c r="B972" s="313">
        <v>2000</v>
      </c>
      <c r="C972" s="1" t="s">
        <v>35</v>
      </c>
      <c r="D972" s="1" t="s">
        <v>442</v>
      </c>
      <c r="E972" s="1" t="s">
        <v>491</v>
      </c>
      <c r="F972" s="86" t="s">
        <v>505</v>
      </c>
      <c r="G972" s="32" t="s">
        <v>184</v>
      </c>
      <c r="H972" s="6">
        <f t="shared" si="68"/>
        <v>-191000</v>
      </c>
      <c r="I972" s="27">
        <f t="shared" si="69"/>
        <v>4.761904761904762</v>
      </c>
      <c r="K972" t="s">
        <v>0</v>
      </c>
      <c r="M972" s="2">
        <v>420</v>
      </c>
    </row>
    <row r="973" spans="1:13" ht="12.75">
      <c r="A973" s="17"/>
      <c r="B973" s="313">
        <v>3000</v>
      </c>
      <c r="C973" s="1" t="s">
        <v>35</v>
      </c>
      <c r="D973" s="1" t="s">
        <v>442</v>
      </c>
      <c r="E973" s="1" t="s">
        <v>491</v>
      </c>
      <c r="F973" s="86" t="s">
        <v>506</v>
      </c>
      <c r="G973" s="32" t="s">
        <v>186</v>
      </c>
      <c r="H973" s="6">
        <f t="shared" si="68"/>
        <v>-194000</v>
      </c>
      <c r="I973" s="27">
        <f t="shared" si="69"/>
        <v>7.142857142857143</v>
      </c>
      <c r="K973" t="s">
        <v>0</v>
      </c>
      <c r="M973" s="2">
        <v>420</v>
      </c>
    </row>
    <row r="974" spans="1:13" ht="12.75">
      <c r="A974" s="17"/>
      <c r="B974" s="313">
        <v>2000</v>
      </c>
      <c r="C974" s="1" t="s">
        <v>35</v>
      </c>
      <c r="D974" s="1" t="s">
        <v>442</v>
      </c>
      <c r="E974" s="1" t="s">
        <v>491</v>
      </c>
      <c r="F974" s="86" t="s">
        <v>507</v>
      </c>
      <c r="G974" s="32" t="s">
        <v>210</v>
      </c>
      <c r="H974" s="6">
        <f t="shared" si="68"/>
        <v>-196000</v>
      </c>
      <c r="I974" s="27">
        <f t="shared" si="69"/>
        <v>4.761904761904762</v>
      </c>
      <c r="K974" t="s">
        <v>0</v>
      </c>
      <c r="M974" s="2">
        <v>420</v>
      </c>
    </row>
    <row r="975" spans="1:13" ht="12.75">
      <c r="A975" s="17"/>
      <c r="B975" s="313">
        <v>2000</v>
      </c>
      <c r="C975" s="1" t="s">
        <v>35</v>
      </c>
      <c r="D975" s="1" t="s">
        <v>442</v>
      </c>
      <c r="E975" s="1" t="s">
        <v>491</v>
      </c>
      <c r="F975" s="86" t="s">
        <v>508</v>
      </c>
      <c r="G975" s="32" t="s">
        <v>217</v>
      </c>
      <c r="H975" s="6">
        <f t="shared" si="68"/>
        <v>-198000</v>
      </c>
      <c r="I975" s="27">
        <f t="shared" si="69"/>
        <v>4.761904761904762</v>
      </c>
      <c r="K975" t="s">
        <v>0</v>
      </c>
      <c r="M975" s="2">
        <v>420</v>
      </c>
    </row>
    <row r="976" spans="1:13" ht="12.75">
      <c r="A976" s="17"/>
      <c r="B976" s="313">
        <v>2000</v>
      </c>
      <c r="C976" s="1" t="s">
        <v>35</v>
      </c>
      <c r="D976" s="1" t="s">
        <v>442</v>
      </c>
      <c r="E976" s="1" t="s">
        <v>491</v>
      </c>
      <c r="F976" s="86" t="s">
        <v>509</v>
      </c>
      <c r="G976" s="32" t="s">
        <v>262</v>
      </c>
      <c r="H976" s="6">
        <f t="shared" si="68"/>
        <v>-200000</v>
      </c>
      <c r="I976" s="27">
        <f t="shared" si="69"/>
        <v>4.761904761904762</v>
      </c>
      <c r="K976" t="s">
        <v>0</v>
      </c>
      <c r="M976" s="2">
        <v>420</v>
      </c>
    </row>
    <row r="977" spans="1:13" ht="12.75">
      <c r="A977" s="17"/>
      <c r="B977" s="313">
        <v>3000</v>
      </c>
      <c r="C977" s="1" t="s">
        <v>35</v>
      </c>
      <c r="D977" s="1" t="s">
        <v>442</v>
      </c>
      <c r="E977" s="1" t="s">
        <v>491</v>
      </c>
      <c r="F977" s="86" t="s">
        <v>510</v>
      </c>
      <c r="G977" s="32" t="s">
        <v>264</v>
      </c>
      <c r="H977" s="6">
        <f aca="true" t="shared" si="70" ref="H977:H1008">H976-B977</f>
        <v>-203000</v>
      </c>
      <c r="I977" s="27">
        <f t="shared" si="69"/>
        <v>7.142857142857143</v>
      </c>
      <c r="K977" t="s">
        <v>0</v>
      </c>
      <c r="M977" s="2">
        <v>420</v>
      </c>
    </row>
    <row r="978" spans="1:13" ht="12.75">
      <c r="A978" s="17"/>
      <c r="B978" s="313">
        <v>2000</v>
      </c>
      <c r="C978" s="1" t="s">
        <v>35</v>
      </c>
      <c r="D978" s="1" t="s">
        <v>442</v>
      </c>
      <c r="E978" s="1" t="s">
        <v>491</v>
      </c>
      <c r="F978" s="86" t="s">
        <v>511</v>
      </c>
      <c r="G978" s="32" t="s">
        <v>269</v>
      </c>
      <c r="H978" s="6">
        <f t="shared" si="70"/>
        <v>-205000</v>
      </c>
      <c r="I978" s="27">
        <f t="shared" si="69"/>
        <v>4.761904761904762</v>
      </c>
      <c r="K978" t="s">
        <v>0</v>
      </c>
      <c r="M978" s="2">
        <v>420</v>
      </c>
    </row>
    <row r="979" spans="1:13" ht="12.75">
      <c r="A979" s="17"/>
      <c r="B979" s="313">
        <v>2000</v>
      </c>
      <c r="C979" s="1" t="s">
        <v>35</v>
      </c>
      <c r="D979" s="1" t="s">
        <v>442</v>
      </c>
      <c r="E979" s="1" t="s">
        <v>491</v>
      </c>
      <c r="F979" s="86" t="s">
        <v>512</v>
      </c>
      <c r="G979" s="32" t="s">
        <v>288</v>
      </c>
      <c r="H979" s="6">
        <f t="shared" si="70"/>
        <v>-207000</v>
      </c>
      <c r="I979" s="27">
        <f t="shared" si="69"/>
        <v>4.761904761904762</v>
      </c>
      <c r="K979" t="s">
        <v>0</v>
      </c>
      <c r="M979" s="2">
        <v>420</v>
      </c>
    </row>
    <row r="980" spans="1:13" ht="12.75">
      <c r="A980" s="17"/>
      <c r="B980" s="313">
        <v>2000</v>
      </c>
      <c r="C980" s="1" t="s">
        <v>35</v>
      </c>
      <c r="D980" s="1" t="s">
        <v>442</v>
      </c>
      <c r="E980" s="1" t="s">
        <v>491</v>
      </c>
      <c r="F980" s="86" t="s">
        <v>513</v>
      </c>
      <c r="G980" s="32" t="s">
        <v>280</v>
      </c>
      <c r="H980" s="6">
        <f t="shared" si="70"/>
        <v>-209000</v>
      </c>
      <c r="I980" s="27">
        <f t="shared" si="69"/>
        <v>4.761904761904762</v>
      </c>
      <c r="K980" t="s">
        <v>0</v>
      </c>
      <c r="M980" s="2">
        <v>420</v>
      </c>
    </row>
    <row r="981" spans="1:13" ht="12.75">
      <c r="A981" s="17"/>
      <c r="B981" s="313">
        <v>3000</v>
      </c>
      <c r="C981" s="1" t="s">
        <v>35</v>
      </c>
      <c r="D981" s="1" t="s">
        <v>442</v>
      </c>
      <c r="E981" s="1" t="s">
        <v>491</v>
      </c>
      <c r="F981" s="86" t="s">
        <v>514</v>
      </c>
      <c r="G981" s="32" t="s">
        <v>303</v>
      </c>
      <c r="H981" s="6">
        <f t="shared" si="70"/>
        <v>-212000</v>
      </c>
      <c r="I981" s="27">
        <f t="shared" si="69"/>
        <v>7.142857142857143</v>
      </c>
      <c r="K981" t="s">
        <v>0</v>
      </c>
      <c r="M981" s="2">
        <v>420</v>
      </c>
    </row>
    <row r="982" spans="1:13" ht="12.75">
      <c r="A982" s="17"/>
      <c r="B982" s="313">
        <v>2000</v>
      </c>
      <c r="C982" s="1" t="s">
        <v>35</v>
      </c>
      <c r="D982" s="1" t="s">
        <v>442</v>
      </c>
      <c r="E982" s="1" t="s">
        <v>491</v>
      </c>
      <c r="F982" s="86" t="s">
        <v>515</v>
      </c>
      <c r="G982" s="32" t="s">
        <v>305</v>
      </c>
      <c r="H982" s="6">
        <f t="shared" si="70"/>
        <v>-214000</v>
      </c>
      <c r="I982" s="27">
        <f t="shared" si="69"/>
        <v>4.761904761904762</v>
      </c>
      <c r="K982" t="s">
        <v>0</v>
      </c>
      <c r="M982" s="2">
        <v>420</v>
      </c>
    </row>
    <row r="983" spans="1:13" ht="12.75">
      <c r="A983" s="17"/>
      <c r="B983" s="313">
        <v>3000</v>
      </c>
      <c r="C983" s="1" t="s">
        <v>35</v>
      </c>
      <c r="D983" s="1" t="s">
        <v>442</v>
      </c>
      <c r="E983" s="1" t="s">
        <v>491</v>
      </c>
      <c r="F983" s="86" t="s">
        <v>516</v>
      </c>
      <c r="G983" s="32" t="s">
        <v>339</v>
      </c>
      <c r="H983" s="6">
        <f t="shared" si="70"/>
        <v>-217000</v>
      </c>
      <c r="I983" s="27">
        <f t="shared" si="69"/>
        <v>7.142857142857143</v>
      </c>
      <c r="K983" t="s">
        <v>0</v>
      </c>
      <c r="M983" s="2">
        <v>420</v>
      </c>
    </row>
    <row r="984" spans="1:13" ht="12.75">
      <c r="A984" s="17"/>
      <c r="B984" s="313">
        <v>2500</v>
      </c>
      <c r="C984" s="1" t="s">
        <v>35</v>
      </c>
      <c r="D984" s="17" t="s">
        <v>442</v>
      </c>
      <c r="E984" s="1" t="s">
        <v>517</v>
      </c>
      <c r="F984" s="86" t="s">
        <v>518</v>
      </c>
      <c r="G984" s="32" t="s">
        <v>39</v>
      </c>
      <c r="H984" s="6">
        <f t="shared" si="70"/>
        <v>-219500</v>
      </c>
      <c r="I984" s="27">
        <f t="shared" si="69"/>
        <v>5.9523809523809526</v>
      </c>
      <c r="K984" t="s">
        <v>0</v>
      </c>
      <c r="M984" s="2">
        <v>420</v>
      </c>
    </row>
    <row r="985" spans="1:13" ht="12.75">
      <c r="A985" s="17"/>
      <c r="B985" s="313">
        <v>2500</v>
      </c>
      <c r="C985" s="1" t="s">
        <v>35</v>
      </c>
      <c r="D985" s="1" t="s">
        <v>442</v>
      </c>
      <c r="E985" s="1" t="s">
        <v>517</v>
      </c>
      <c r="F985" s="86" t="s">
        <v>519</v>
      </c>
      <c r="G985" s="32" t="s">
        <v>41</v>
      </c>
      <c r="H985" s="6">
        <f t="shared" si="70"/>
        <v>-222000</v>
      </c>
      <c r="I985" s="27">
        <f t="shared" si="69"/>
        <v>5.9523809523809526</v>
      </c>
      <c r="K985" t="s">
        <v>0</v>
      </c>
      <c r="M985" s="2">
        <v>420</v>
      </c>
    </row>
    <row r="986" spans="1:13" ht="12.75">
      <c r="A986" s="17"/>
      <c r="B986" s="313">
        <v>2500</v>
      </c>
      <c r="C986" s="1" t="s">
        <v>35</v>
      </c>
      <c r="D986" s="1" t="s">
        <v>442</v>
      </c>
      <c r="E986" s="1" t="s">
        <v>517</v>
      </c>
      <c r="F986" s="86" t="s">
        <v>520</v>
      </c>
      <c r="G986" s="32" t="s">
        <v>43</v>
      </c>
      <c r="H986" s="6">
        <f t="shared" si="70"/>
        <v>-224500</v>
      </c>
      <c r="I986" s="27">
        <f t="shared" si="69"/>
        <v>5.9523809523809526</v>
      </c>
      <c r="K986" t="s">
        <v>0</v>
      </c>
      <c r="M986" s="2">
        <v>420</v>
      </c>
    </row>
    <row r="987" spans="1:13" ht="12.75">
      <c r="A987" s="17"/>
      <c r="B987" s="313">
        <v>2500</v>
      </c>
      <c r="C987" s="1" t="s">
        <v>35</v>
      </c>
      <c r="D987" s="1" t="s">
        <v>442</v>
      </c>
      <c r="E987" s="1" t="s">
        <v>517</v>
      </c>
      <c r="F987" s="86" t="s">
        <v>521</v>
      </c>
      <c r="G987" s="32" t="s">
        <v>45</v>
      </c>
      <c r="H987" s="6">
        <f t="shared" si="70"/>
        <v>-227000</v>
      </c>
      <c r="I987" s="27">
        <f t="shared" si="69"/>
        <v>5.9523809523809526</v>
      </c>
      <c r="K987" t="s">
        <v>0</v>
      </c>
      <c r="M987" s="2">
        <v>420</v>
      </c>
    </row>
    <row r="988" spans="1:13" ht="12.75">
      <c r="A988" s="17"/>
      <c r="B988" s="313">
        <v>2500</v>
      </c>
      <c r="C988" s="1" t="s">
        <v>35</v>
      </c>
      <c r="D988" s="1" t="s">
        <v>442</v>
      </c>
      <c r="E988" s="1" t="s">
        <v>517</v>
      </c>
      <c r="F988" s="86" t="s">
        <v>522</v>
      </c>
      <c r="G988" s="32" t="s">
        <v>82</v>
      </c>
      <c r="H988" s="6">
        <f t="shared" si="70"/>
        <v>-229500</v>
      </c>
      <c r="I988" s="27">
        <f t="shared" si="69"/>
        <v>5.9523809523809526</v>
      </c>
      <c r="K988" t="s">
        <v>0</v>
      </c>
      <c r="M988" s="2">
        <v>420</v>
      </c>
    </row>
    <row r="989" spans="1:13" ht="12.75">
      <c r="A989" s="17"/>
      <c r="B989" s="313">
        <v>2500</v>
      </c>
      <c r="C989" s="1" t="s">
        <v>35</v>
      </c>
      <c r="D989" s="1" t="s">
        <v>442</v>
      </c>
      <c r="E989" s="1" t="s">
        <v>517</v>
      </c>
      <c r="F989" s="86" t="s">
        <v>523</v>
      </c>
      <c r="G989" s="32" t="s">
        <v>156</v>
      </c>
      <c r="H989" s="6">
        <f t="shared" si="70"/>
        <v>-232000</v>
      </c>
      <c r="I989" s="27">
        <f t="shared" si="69"/>
        <v>5.9523809523809526</v>
      </c>
      <c r="K989" t="s">
        <v>0</v>
      </c>
      <c r="M989" s="2">
        <v>420</v>
      </c>
    </row>
    <row r="990" spans="1:13" ht="12.75">
      <c r="A990" s="17"/>
      <c r="B990" s="313">
        <v>2500</v>
      </c>
      <c r="C990" s="1" t="s">
        <v>35</v>
      </c>
      <c r="D990" s="1" t="s">
        <v>442</v>
      </c>
      <c r="E990" s="1" t="s">
        <v>517</v>
      </c>
      <c r="F990" s="86" t="s">
        <v>524</v>
      </c>
      <c r="G990" s="32" t="s">
        <v>158</v>
      </c>
      <c r="H990" s="6">
        <f t="shared" si="70"/>
        <v>-234500</v>
      </c>
      <c r="I990" s="27">
        <f t="shared" si="69"/>
        <v>5.9523809523809526</v>
      </c>
      <c r="K990" t="s">
        <v>0</v>
      </c>
      <c r="M990" s="2">
        <v>420</v>
      </c>
    </row>
    <row r="991" spans="1:13" ht="12.75">
      <c r="A991" s="17"/>
      <c r="B991" s="313">
        <v>2500</v>
      </c>
      <c r="C991" s="1" t="s">
        <v>35</v>
      </c>
      <c r="D991" s="1" t="s">
        <v>442</v>
      </c>
      <c r="E991" s="1" t="s">
        <v>517</v>
      </c>
      <c r="F991" s="86" t="s">
        <v>525</v>
      </c>
      <c r="G991" s="32" t="s">
        <v>160</v>
      </c>
      <c r="H991" s="6">
        <f t="shared" si="70"/>
        <v>-237000</v>
      </c>
      <c r="I991" s="27">
        <f t="shared" si="69"/>
        <v>5.9523809523809526</v>
      </c>
      <c r="K991" t="s">
        <v>0</v>
      </c>
      <c r="M991" s="2">
        <v>420</v>
      </c>
    </row>
    <row r="992" spans="1:13" ht="12.75">
      <c r="A992" s="17"/>
      <c r="B992" s="313">
        <v>2500</v>
      </c>
      <c r="C992" s="1" t="s">
        <v>35</v>
      </c>
      <c r="D992" s="1" t="s">
        <v>442</v>
      </c>
      <c r="E992" s="1" t="s">
        <v>517</v>
      </c>
      <c r="F992" s="86" t="s">
        <v>526</v>
      </c>
      <c r="G992" s="32" t="s">
        <v>182</v>
      </c>
      <c r="H992" s="6">
        <f t="shared" si="70"/>
        <v>-239500</v>
      </c>
      <c r="I992" s="27">
        <f t="shared" si="69"/>
        <v>5.9523809523809526</v>
      </c>
      <c r="K992" t="s">
        <v>0</v>
      </c>
      <c r="M992" s="2">
        <v>420</v>
      </c>
    </row>
    <row r="993" spans="1:13" ht="12.75">
      <c r="A993" s="17"/>
      <c r="B993" s="313">
        <v>2500</v>
      </c>
      <c r="C993" s="1" t="s">
        <v>35</v>
      </c>
      <c r="D993" s="1" t="s">
        <v>442</v>
      </c>
      <c r="E993" s="1" t="s">
        <v>517</v>
      </c>
      <c r="F993" s="86" t="s">
        <v>527</v>
      </c>
      <c r="G993" s="32" t="s">
        <v>334</v>
      </c>
      <c r="H993" s="6">
        <f t="shared" si="70"/>
        <v>-242000</v>
      </c>
      <c r="I993" s="27">
        <f t="shared" si="69"/>
        <v>5.9523809523809526</v>
      </c>
      <c r="K993" t="s">
        <v>0</v>
      </c>
      <c r="M993" s="2">
        <v>420</v>
      </c>
    </row>
    <row r="994" spans="1:13" ht="12.75">
      <c r="A994" s="17"/>
      <c r="B994" s="313">
        <v>2500</v>
      </c>
      <c r="C994" s="1" t="s">
        <v>35</v>
      </c>
      <c r="D994" s="1" t="s">
        <v>442</v>
      </c>
      <c r="E994" s="1" t="s">
        <v>517</v>
      </c>
      <c r="F994" s="86" t="s">
        <v>528</v>
      </c>
      <c r="G994" s="32" t="s">
        <v>184</v>
      </c>
      <c r="H994" s="6">
        <f t="shared" si="70"/>
        <v>-244500</v>
      </c>
      <c r="I994" s="27">
        <f t="shared" si="69"/>
        <v>5.9523809523809526</v>
      </c>
      <c r="K994" t="s">
        <v>0</v>
      </c>
      <c r="M994" s="2">
        <v>420</v>
      </c>
    </row>
    <row r="995" spans="1:13" ht="12.75">
      <c r="A995" s="17"/>
      <c r="B995" s="313">
        <v>2500</v>
      </c>
      <c r="C995" s="1" t="s">
        <v>35</v>
      </c>
      <c r="D995" s="1" t="s">
        <v>442</v>
      </c>
      <c r="E995" s="1" t="s">
        <v>517</v>
      </c>
      <c r="F995" s="86" t="s">
        <v>529</v>
      </c>
      <c r="G995" s="32" t="s">
        <v>262</v>
      </c>
      <c r="H995" s="6">
        <f t="shared" si="70"/>
        <v>-247000</v>
      </c>
      <c r="I995" s="27">
        <f t="shared" si="69"/>
        <v>5.9523809523809526</v>
      </c>
      <c r="K995" t="s">
        <v>0</v>
      </c>
      <c r="M995" s="2">
        <v>420</v>
      </c>
    </row>
    <row r="996" spans="1:13" ht="12.75">
      <c r="A996" s="17"/>
      <c r="B996" s="313">
        <v>2500</v>
      </c>
      <c r="C996" s="1" t="s">
        <v>35</v>
      </c>
      <c r="D996" s="1" t="s">
        <v>442</v>
      </c>
      <c r="E996" s="1" t="s">
        <v>517</v>
      </c>
      <c r="F996" s="86" t="s">
        <v>530</v>
      </c>
      <c r="G996" s="32" t="s">
        <v>269</v>
      </c>
      <c r="H996" s="6">
        <f t="shared" si="70"/>
        <v>-249500</v>
      </c>
      <c r="I996" s="27">
        <f t="shared" si="69"/>
        <v>5.9523809523809526</v>
      </c>
      <c r="K996" t="s">
        <v>0</v>
      </c>
      <c r="M996" s="2">
        <v>420</v>
      </c>
    </row>
    <row r="997" spans="1:13" ht="12.75">
      <c r="A997" s="17"/>
      <c r="B997" s="313">
        <v>2500</v>
      </c>
      <c r="C997" s="1" t="s">
        <v>35</v>
      </c>
      <c r="D997" s="1" t="s">
        <v>442</v>
      </c>
      <c r="E997" s="1" t="s">
        <v>517</v>
      </c>
      <c r="F997" s="86" t="s">
        <v>531</v>
      </c>
      <c r="G997" s="32" t="s">
        <v>280</v>
      </c>
      <c r="H997" s="6">
        <f t="shared" si="70"/>
        <v>-252000</v>
      </c>
      <c r="I997" s="27">
        <f t="shared" si="69"/>
        <v>5.9523809523809526</v>
      </c>
      <c r="K997" t="s">
        <v>0</v>
      </c>
      <c r="M997" s="2">
        <v>420</v>
      </c>
    </row>
    <row r="998" spans="1:13" ht="12.75">
      <c r="A998" s="17"/>
      <c r="B998" s="313">
        <v>2500</v>
      </c>
      <c r="C998" s="1" t="s">
        <v>35</v>
      </c>
      <c r="D998" s="1" t="s">
        <v>442</v>
      </c>
      <c r="E998" s="1" t="s">
        <v>517</v>
      </c>
      <c r="F998" s="86" t="s">
        <v>532</v>
      </c>
      <c r="G998" s="32" t="s">
        <v>303</v>
      </c>
      <c r="H998" s="6">
        <f t="shared" si="70"/>
        <v>-254500</v>
      </c>
      <c r="I998" s="27">
        <f t="shared" si="69"/>
        <v>5.9523809523809526</v>
      </c>
      <c r="K998" t="s">
        <v>0</v>
      </c>
      <c r="M998" s="2">
        <v>420</v>
      </c>
    </row>
    <row r="999" spans="1:13" ht="12.75">
      <c r="A999" s="17"/>
      <c r="B999" s="313">
        <v>2500</v>
      </c>
      <c r="C999" s="1" t="s">
        <v>35</v>
      </c>
      <c r="D999" s="1" t="s">
        <v>442</v>
      </c>
      <c r="E999" s="1" t="s">
        <v>517</v>
      </c>
      <c r="F999" s="86" t="s">
        <v>533</v>
      </c>
      <c r="G999" s="32" t="s">
        <v>339</v>
      </c>
      <c r="H999" s="6">
        <f t="shared" si="70"/>
        <v>-257000</v>
      </c>
      <c r="I999" s="27">
        <f t="shared" si="69"/>
        <v>5.9523809523809526</v>
      </c>
      <c r="K999" t="s">
        <v>0</v>
      </c>
      <c r="M999" s="2">
        <v>420</v>
      </c>
    </row>
    <row r="1000" spans="1:13" ht="12.75">
      <c r="A1000" s="17"/>
      <c r="B1000" s="315">
        <v>2500</v>
      </c>
      <c r="C1000" s="1" t="s">
        <v>35</v>
      </c>
      <c r="D1000" s="17" t="s">
        <v>442</v>
      </c>
      <c r="E1000" s="39" t="s">
        <v>534</v>
      </c>
      <c r="F1000" s="86" t="s">
        <v>535</v>
      </c>
      <c r="G1000" s="40" t="s">
        <v>536</v>
      </c>
      <c r="H1000" s="6">
        <f t="shared" si="70"/>
        <v>-259500</v>
      </c>
      <c r="I1000" s="27">
        <f t="shared" si="69"/>
        <v>5.9523809523809526</v>
      </c>
      <c r="K1000" t="s">
        <v>0</v>
      </c>
      <c r="M1000" s="2">
        <v>420</v>
      </c>
    </row>
    <row r="1001" spans="1:13" ht="12.75">
      <c r="A1001" s="17"/>
      <c r="B1001" s="313">
        <v>2500</v>
      </c>
      <c r="C1001" s="1" t="s">
        <v>35</v>
      </c>
      <c r="D1001" s="17" t="s">
        <v>442</v>
      </c>
      <c r="E1001" s="1" t="s">
        <v>534</v>
      </c>
      <c r="F1001" s="86" t="s">
        <v>537</v>
      </c>
      <c r="G1001" s="32" t="s">
        <v>39</v>
      </c>
      <c r="H1001" s="6">
        <f t="shared" si="70"/>
        <v>-262000</v>
      </c>
      <c r="I1001" s="27">
        <f t="shared" si="69"/>
        <v>5.9523809523809526</v>
      </c>
      <c r="K1001" t="s">
        <v>0</v>
      </c>
      <c r="M1001" s="2">
        <v>420</v>
      </c>
    </row>
    <row r="1002" spans="1:13" ht="12.75">
      <c r="A1002" s="17"/>
      <c r="B1002" s="313">
        <v>2500</v>
      </c>
      <c r="C1002" s="1" t="s">
        <v>35</v>
      </c>
      <c r="D1002" s="1" t="s">
        <v>442</v>
      </c>
      <c r="E1002" s="1" t="s">
        <v>534</v>
      </c>
      <c r="F1002" s="86" t="s">
        <v>538</v>
      </c>
      <c r="G1002" s="32" t="s">
        <v>41</v>
      </c>
      <c r="H1002" s="6">
        <f t="shared" si="70"/>
        <v>-264500</v>
      </c>
      <c r="I1002" s="27">
        <f t="shared" si="69"/>
        <v>5.9523809523809526</v>
      </c>
      <c r="K1002" t="s">
        <v>0</v>
      </c>
      <c r="M1002" s="2">
        <v>420</v>
      </c>
    </row>
    <row r="1003" spans="1:13" ht="12.75">
      <c r="A1003" s="17"/>
      <c r="B1003" s="313">
        <v>2500</v>
      </c>
      <c r="C1003" s="1" t="s">
        <v>35</v>
      </c>
      <c r="D1003" s="1" t="s">
        <v>442</v>
      </c>
      <c r="E1003" s="1" t="s">
        <v>534</v>
      </c>
      <c r="F1003" s="86" t="s">
        <v>539</v>
      </c>
      <c r="G1003" s="32" t="s">
        <v>43</v>
      </c>
      <c r="H1003" s="6">
        <f t="shared" si="70"/>
        <v>-267000</v>
      </c>
      <c r="I1003" s="27">
        <f t="shared" si="69"/>
        <v>5.9523809523809526</v>
      </c>
      <c r="K1003" t="s">
        <v>0</v>
      </c>
      <c r="M1003" s="2">
        <v>420</v>
      </c>
    </row>
    <row r="1004" spans="1:13" ht="12.75">
      <c r="A1004" s="17"/>
      <c r="B1004" s="313">
        <v>5000</v>
      </c>
      <c r="C1004" s="1" t="s">
        <v>35</v>
      </c>
      <c r="D1004" s="1" t="s">
        <v>442</v>
      </c>
      <c r="E1004" s="1" t="s">
        <v>534</v>
      </c>
      <c r="F1004" s="86" t="s">
        <v>540</v>
      </c>
      <c r="G1004" s="32" t="s">
        <v>45</v>
      </c>
      <c r="H1004" s="6">
        <f t="shared" si="70"/>
        <v>-272000</v>
      </c>
      <c r="I1004" s="27">
        <f t="shared" si="69"/>
        <v>11.904761904761905</v>
      </c>
      <c r="K1004" t="s">
        <v>0</v>
      </c>
      <c r="M1004" s="2">
        <v>420</v>
      </c>
    </row>
    <row r="1005" spans="1:13" ht="12.75">
      <c r="A1005" s="17"/>
      <c r="B1005" s="313">
        <v>2500</v>
      </c>
      <c r="C1005" s="1" t="s">
        <v>35</v>
      </c>
      <c r="D1005" s="1" t="s">
        <v>442</v>
      </c>
      <c r="E1005" s="1" t="s">
        <v>534</v>
      </c>
      <c r="F1005" s="86" t="s">
        <v>541</v>
      </c>
      <c r="G1005" s="32" t="s">
        <v>45</v>
      </c>
      <c r="H1005" s="6">
        <f t="shared" si="70"/>
        <v>-274500</v>
      </c>
      <c r="I1005" s="27">
        <f t="shared" si="69"/>
        <v>5.9523809523809526</v>
      </c>
      <c r="K1005" t="s">
        <v>0</v>
      </c>
      <c r="M1005" s="2">
        <v>420</v>
      </c>
    </row>
    <row r="1006" spans="1:13" ht="12.75">
      <c r="A1006" s="17"/>
      <c r="B1006" s="313">
        <v>7500</v>
      </c>
      <c r="C1006" s="1" t="s">
        <v>35</v>
      </c>
      <c r="D1006" s="1" t="s">
        <v>442</v>
      </c>
      <c r="E1006" s="1" t="s">
        <v>534</v>
      </c>
      <c r="F1006" s="86" t="s">
        <v>542</v>
      </c>
      <c r="G1006" s="32" t="s">
        <v>82</v>
      </c>
      <c r="H1006" s="6">
        <f t="shared" si="70"/>
        <v>-282000</v>
      </c>
      <c r="I1006" s="27">
        <f t="shared" si="69"/>
        <v>17.857142857142858</v>
      </c>
      <c r="K1006" t="s">
        <v>0</v>
      </c>
      <c r="M1006" s="2">
        <v>420</v>
      </c>
    </row>
    <row r="1007" spans="1:13" ht="12.75">
      <c r="A1007" s="17"/>
      <c r="B1007" s="313">
        <v>2500</v>
      </c>
      <c r="C1007" s="1" t="s">
        <v>35</v>
      </c>
      <c r="D1007" s="1" t="s">
        <v>442</v>
      </c>
      <c r="E1007" s="1" t="s">
        <v>534</v>
      </c>
      <c r="F1007" s="86" t="s">
        <v>543</v>
      </c>
      <c r="G1007" s="32" t="s">
        <v>121</v>
      </c>
      <c r="H1007" s="6">
        <f t="shared" si="70"/>
        <v>-284500</v>
      </c>
      <c r="I1007" s="27">
        <f t="shared" si="69"/>
        <v>5.9523809523809526</v>
      </c>
      <c r="K1007" t="s">
        <v>0</v>
      </c>
      <c r="M1007" s="2">
        <v>420</v>
      </c>
    </row>
    <row r="1008" spans="1:13" ht="12.75">
      <c r="A1008" s="17"/>
      <c r="B1008" s="313">
        <v>2500</v>
      </c>
      <c r="C1008" s="1" t="s">
        <v>35</v>
      </c>
      <c r="D1008" s="1" t="s">
        <v>442</v>
      </c>
      <c r="E1008" s="1" t="s">
        <v>534</v>
      </c>
      <c r="F1008" s="86" t="s">
        <v>544</v>
      </c>
      <c r="G1008" s="32" t="s">
        <v>123</v>
      </c>
      <c r="H1008" s="6">
        <f t="shared" si="70"/>
        <v>-287000</v>
      </c>
      <c r="I1008" s="27">
        <f t="shared" si="69"/>
        <v>5.9523809523809526</v>
      </c>
      <c r="K1008" t="s">
        <v>0</v>
      </c>
      <c r="M1008" s="2">
        <v>420</v>
      </c>
    </row>
    <row r="1009" spans="1:13" ht="12.75">
      <c r="A1009" s="17"/>
      <c r="B1009" s="313">
        <v>2500</v>
      </c>
      <c r="C1009" s="1" t="s">
        <v>35</v>
      </c>
      <c r="D1009" s="1" t="s">
        <v>442</v>
      </c>
      <c r="E1009" s="1" t="s">
        <v>534</v>
      </c>
      <c r="F1009" s="86" t="s">
        <v>545</v>
      </c>
      <c r="G1009" s="32" t="s">
        <v>154</v>
      </c>
      <c r="H1009" s="6">
        <f aca="true" t="shared" si="71" ref="H1009:H1040">H1008-B1009</f>
        <v>-289500</v>
      </c>
      <c r="I1009" s="27">
        <f t="shared" si="69"/>
        <v>5.9523809523809526</v>
      </c>
      <c r="K1009" t="s">
        <v>0</v>
      </c>
      <c r="M1009" s="2">
        <v>420</v>
      </c>
    </row>
    <row r="1010" spans="1:13" ht="12.75">
      <c r="A1010" s="17"/>
      <c r="B1010" s="313">
        <v>2500</v>
      </c>
      <c r="C1010" s="1" t="s">
        <v>35</v>
      </c>
      <c r="D1010" s="1" t="s">
        <v>442</v>
      </c>
      <c r="E1010" s="1" t="s">
        <v>534</v>
      </c>
      <c r="F1010" s="86" t="s">
        <v>546</v>
      </c>
      <c r="G1010" s="32" t="s">
        <v>156</v>
      </c>
      <c r="H1010" s="6">
        <f t="shared" si="71"/>
        <v>-292000</v>
      </c>
      <c r="I1010" s="27">
        <f t="shared" si="69"/>
        <v>5.9523809523809526</v>
      </c>
      <c r="K1010" t="s">
        <v>0</v>
      </c>
      <c r="M1010" s="2">
        <v>420</v>
      </c>
    </row>
    <row r="1011" spans="1:13" ht="12.75">
      <c r="A1011" s="17"/>
      <c r="B1011" s="313">
        <v>2500</v>
      </c>
      <c r="C1011" s="1" t="s">
        <v>35</v>
      </c>
      <c r="D1011" s="1" t="s">
        <v>442</v>
      </c>
      <c r="E1011" s="1" t="s">
        <v>534</v>
      </c>
      <c r="F1011" s="86" t="s">
        <v>547</v>
      </c>
      <c r="G1011" s="32" t="s">
        <v>158</v>
      </c>
      <c r="H1011" s="6">
        <f t="shared" si="71"/>
        <v>-294500</v>
      </c>
      <c r="I1011" s="27">
        <f t="shared" si="69"/>
        <v>5.9523809523809526</v>
      </c>
      <c r="K1011" t="s">
        <v>0</v>
      </c>
      <c r="M1011" s="2">
        <v>420</v>
      </c>
    </row>
    <row r="1012" spans="1:13" ht="12.75">
      <c r="A1012" s="17"/>
      <c r="B1012" s="313">
        <v>5000</v>
      </c>
      <c r="C1012" s="1" t="s">
        <v>35</v>
      </c>
      <c r="D1012" s="1" t="s">
        <v>442</v>
      </c>
      <c r="E1012" s="1" t="s">
        <v>534</v>
      </c>
      <c r="F1012" s="86" t="s">
        <v>548</v>
      </c>
      <c r="G1012" s="32" t="s">
        <v>160</v>
      </c>
      <c r="H1012" s="6">
        <f t="shared" si="71"/>
        <v>-299500</v>
      </c>
      <c r="I1012" s="27">
        <f t="shared" si="69"/>
        <v>11.904761904761905</v>
      </c>
      <c r="K1012" t="s">
        <v>0</v>
      </c>
      <c r="M1012" s="2">
        <v>420</v>
      </c>
    </row>
    <row r="1013" spans="1:13" ht="12.75">
      <c r="A1013" s="17"/>
      <c r="B1013" s="313">
        <v>2500</v>
      </c>
      <c r="C1013" s="1" t="s">
        <v>35</v>
      </c>
      <c r="D1013" s="1" t="s">
        <v>442</v>
      </c>
      <c r="E1013" s="1" t="s">
        <v>534</v>
      </c>
      <c r="F1013" s="86" t="s">
        <v>549</v>
      </c>
      <c r="G1013" s="32" t="s">
        <v>182</v>
      </c>
      <c r="H1013" s="6">
        <f t="shared" si="71"/>
        <v>-302000</v>
      </c>
      <c r="I1013" s="27">
        <f t="shared" si="69"/>
        <v>5.9523809523809526</v>
      </c>
      <c r="K1013" t="s">
        <v>0</v>
      </c>
      <c r="M1013" s="2">
        <v>420</v>
      </c>
    </row>
    <row r="1014" spans="1:13" ht="12.75">
      <c r="A1014" s="17"/>
      <c r="B1014" s="314">
        <v>2500</v>
      </c>
      <c r="C1014" s="1" t="s">
        <v>35</v>
      </c>
      <c r="D1014" s="1" t="s">
        <v>442</v>
      </c>
      <c r="E1014" s="1" t="s">
        <v>534</v>
      </c>
      <c r="F1014" s="86" t="s">
        <v>550</v>
      </c>
      <c r="G1014" s="32" t="s">
        <v>551</v>
      </c>
      <c r="H1014" s="6">
        <f t="shared" si="71"/>
        <v>-304500</v>
      </c>
      <c r="I1014" s="27">
        <f t="shared" si="69"/>
        <v>5.9523809523809526</v>
      </c>
      <c r="K1014" t="s">
        <v>0</v>
      </c>
      <c r="M1014" s="2">
        <v>420</v>
      </c>
    </row>
    <row r="1015" spans="1:13" ht="12.75">
      <c r="A1015" s="17"/>
      <c r="B1015" s="313">
        <v>2500</v>
      </c>
      <c r="C1015" s="1" t="s">
        <v>35</v>
      </c>
      <c r="D1015" s="1" t="s">
        <v>442</v>
      </c>
      <c r="E1015" s="1" t="s">
        <v>534</v>
      </c>
      <c r="F1015" s="86" t="s">
        <v>552</v>
      </c>
      <c r="G1015" s="32" t="s">
        <v>334</v>
      </c>
      <c r="H1015" s="6">
        <f t="shared" si="71"/>
        <v>-307000</v>
      </c>
      <c r="I1015" s="27">
        <f t="shared" si="69"/>
        <v>5.9523809523809526</v>
      </c>
      <c r="K1015" t="s">
        <v>0</v>
      </c>
      <c r="M1015" s="2">
        <v>420</v>
      </c>
    </row>
    <row r="1016" spans="1:13" ht="12.75">
      <c r="A1016" s="17"/>
      <c r="B1016" s="313">
        <v>2500</v>
      </c>
      <c r="C1016" s="1" t="s">
        <v>35</v>
      </c>
      <c r="D1016" s="1" t="s">
        <v>442</v>
      </c>
      <c r="E1016" s="1" t="s">
        <v>534</v>
      </c>
      <c r="F1016" s="86" t="s">
        <v>553</v>
      </c>
      <c r="G1016" s="32" t="s">
        <v>184</v>
      </c>
      <c r="H1016" s="6">
        <f t="shared" si="71"/>
        <v>-309500</v>
      </c>
      <c r="I1016" s="27">
        <f t="shared" si="69"/>
        <v>5.9523809523809526</v>
      </c>
      <c r="K1016" t="s">
        <v>0</v>
      </c>
      <c r="M1016" s="2">
        <v>420</v>
      </c>
    </row>
    <row r="1017" spans="1:13" ht="12.75">
      <c r="A1017" s="17"/>
      <c r="B1017" s="313">
        <v>2500</v>
      </c>
      <c r="C1017" s="1" t="s">
        <v>35</v>
      </c>
      <c r="D1017" s="1" t="s">
        <v>442</v>
      </c>
      <c r="E1017" s="1" t="s">
        <v>534</v>
      </c>
      <c r="F1017" s="86" t="s">
        <v>554</v>
      </c>
      <c r="G1017" s="32" t="s">
        <v>262</v>
      </c>
      <c r="H1017" s="6">
        <f t="shared" si="71"/>
        <v>-312000</v>
      </c>
      <c r="I1017" s="27">
        <f t="shared" si="69"/>
        <v>5.9523809523809526</v>
      </c>
      <c r="K1017" t="s">
        <v>0</v>
      </c>
      <c r="M1017" s="2">
        <v>420</v>
      </c>
    </row>
    <row r="1018" spans="1:13" ht="12.75">
      <c r="A1018" s="17"/>
      <c r="B1018" s="313">
        <v>2500</v>
      </c>
      <c r="C1018" s="1" t="s">
        <v>35</v>
      </c>
      <c r="D1018" s="1" t="s">
        <v>442</v>
      </c>
      <c r="E1018" s="1" t="s">
        <v>534</v>
      </c>
      <c r="F1018" s="86" t="s">
        <v>555</v>
      </c>
      <c r="G1018" s="32" t="s">
        <v>269</v>
      </c>
      <c r="H1018" s="6">
        <f t="shared" si="71"/>
        <v>-314500</v>
      </c>
      <c r="I1018" s="27">
        <f t="shared" si="69"/>
        <v>5.9523809523809526</v>
      </c>
      <c r="K1018" t="s">
        <v>0</v>
      </c>
      <c r="M1018" s="2">
        <v>420</v>
      </c>
    </row>
    <row r="1019" spans="1:13" ht="12.75">
      <c r="A1019" s="17"/>
      <c r="B1019" s="313">
        <v>2500</v>
      </c>
      <c r="C1019" s="1" t="s">
        <v>35</v>
      </c>
      <c r="D1019" s="1" t="s">
        <v>442</v>
      </c>
      <c r="E1019" s="1" t="s">
        <v>534</v>
      </c>
      <c r="F1019" s="86" t="s">
        <v>556</v>
      </c>
      <c r="G1019" s="32" t="s">
        <v>280</v>
      </c>
      <c r="H1019" s="6">
        <f t="shared" si="71"/>
        <v>-317000</v>
      </c>
      <c r="I1019" s="27">
        <f t="shared" si="69"/>
        <v>5.9523809523809526</v>
      </c>
      <c r="K1019" t="s">
        <v>0</v>
      </c>
      <c r="M1019" s="2">
        <v>420</v>
      </c>
    </row>
    <row r="1020" spans="1:13" ht="12.75">
      <c r="A1020" s="17"/>
      <c r="B1020" s="313">
        <v>5000</v>
      </c>
      <c r="C1020" s="1" t="s">
        <v>35</v>
      </c>
      <c r="D1020" s="1" t="s">
        <v>442</v>
      </c>
      <c r="E1020" s="1" t="s">
        <v>534</v>
      </c>
      <c r="F1020" s="86" t="s">
        <v>557</v>
      </c>
      <c r="G1020" s="32" t="s">
        <v>303</v>
      </c>
      <c r="H1020" s="6">
        <f t="shared" si="71"/>
        <v>-322000</v>
      </c>
      <c r="I1020" s="27">
        <f t="shared" si="69"/>
        <v>11.904761904761905</v>
      </c>
      <c r="K1020" t="s">
        <v>0</v>
      </c>
      <c r="M1020" s="2">
        <v>420</v>
      </c>
    </row>
    <row r="1021" spans="1:13" ht="12.75">
      <c r="A1021" s="17"/>
      <c r="B1021" s="313">
        <v>2500</v>
      </c>
      <c r="C1021" s="1" t="s">
        <v>35</v>
      </c>
      <c r="D1021" s="1" t="s">
        <v>442</v>
      </c>
      <c r="E1021" s="1" t="s">
        <v>534</v>
      </c>
      <c r="F1021" s="86" t="s">
        <v>558</v>
      </c>
      <c r="G1021" s="32" t="s">
        <v>339</v>
      </c>
      <c r="H1021" s="6">
        <f t="shared" si="71"/>
        <v>-324500</v>
      </c>
      <c r="I1021" s="27">
        <f aca="true" t="shared" si="72" ref="I1021:I1084">+B1021/M1021</f>
        <v>5.9523809523809526</v>
      </c>
      <c r="K1021" t="s">
        <v>0</v>
      </c>
      <c r="M1021" s="2">
        <v>420</v>
      </c>
    </row>
    <row r="1022" spans="1:13" ht="12.75">
      <c r="A1022" s="17"/>
      <c r="B1022" s="315">
        <v>2500</v>
      </c>
      <c r="C1022" s="1" t="s">
        <v>35</v>
      </c>
      <c r="D1022" s="17" t="s">
        <v>442</v>
      </c>
      <c r="E1022" s="17" t="s">
        <v>559</v>
      </c>
      <c r="F1022" s="86" t="s">
        <v>560</v>
      </c>
      <c r="G1022" s="34" t="s">
        <v>39</v>
      </c>
      <c r="H1022" s="6">
        <f t="shared" si="71"/>
        <v>-327000</v>
      </c>
      <c r="I1022" s="27">
        <f t="shared" si="72"/>
        <v>5.9523809523809526</v>
      </c>
      <c r="J1022" s="20"/>
      <c r="K1022" t="s">
        <v>0</v>
      </c>
      <c r="L1022" s="20"/>
      <c r="M1022" s="2">
        <v>420</v>
      </c>
    </row>
    <row r="1023" spans="1:13" ht="12.75">
      <c r="A1023" s="17"/>
      <c r="B1023" s="313">
        <v>5000</v>
      </c>
      <c r="C1023" s="1" t="s">
        <v>35</v>
      </c>
      <c r="D1023" s="1" t="s">
        <v>442</v>
      </c>
      <c r="E1023" s="1" t="s">
        <v>559</v>
      </c>
      <c r="F1023" s="86" t="s">
        <v>561</v>
      </c>
      <c r="G1023" s="32" t="s">
        <v>41</v>
      </c>
      <c r="H1023" s="6">
        <f t="shared" si="71"/>
        <v>-332000</v>
      </c>
      <c r="I1023" s="27">
        <f t="shared" si="72"/>
        <v>11.904761904761905</v>
      </c>
      <c r="K1023" t="s">
        <v>0</v>
      </c>
      <c r="M1023" s="2">
        <v>420</v>
      </c>
    </row>
    <row r="1024" spans="1:13" ht="12.75">
      <c r="A1024" s="17"/>
      <c r="B1024" s="313">
        <v>5000</v>
      </c>
      <c r="C1024" s="1" t="s">
        <v>35</v>
      </c>
      <c r="D1024" s="1" t="s">
        <v>442</v>
      </c>
      <c r="E1024" s="1" t="s">
        <v>559</v>
      </c>
      <c r="F1024" s="86" t="s">
        <v>562</v>
      </c>
      <c r="G1024" s="32" t="s">
        <v>43</v>
      </c>
      <c r="H1024" s="6">
        <f t="shared" si="71"/>
        <v>-337000</v>
      </c>
      <c r="I1024" s="27">
        <f t="shared" si="72"/>
        <v>11.904761904761905</v>
      </c>
      <c r="K1024" t="s">
        <v>0</v>
      </c>
      <c r="M1024" s="2">
        <v>420</v>
      </c>
    </row>
    <row r="1025" spans="1:13" ht="12.75">
      <c r="A1025" s="17"/>
      <c r="B1025" s="313">
        <v>2500</v>
      </c>
      <c r="C1025" s="1" t="s">
        <v>35</v>
      </c>
      <c r="D1025" s="1" t="s">
        <v>442</v>
      </c>
      <c r="E1025" s="1" t="s">
        <v>559</v>
      </c>
      <c r="F1025" s="86" t="s">
        <v>563</v>
      </c>
      <c r="G1025" s="32" t="s">
        <v>45</v>
      </c>
      <c r="H1025" s="6">
        <f t="shared" si="71"/>
        <v>-339500</v>
      </c>
      <c r="I1025" s="27">
        <f t="shared" si="72"/>
        <v>5.9523809523809526</v>
      </c>
      <c r="K1025" t="s">
        <v>0</v>
      </c>
      <c r="M1025" s="2">
        <v>420</v>
      </c>
    </row>
    <row r="1026" spans="1:13" ht="12.75">
      <c r="A1026" s="17"/>
      <c r="B1026" s="313">
        <v>5000</v>
      </c>
      <c r="C1026" s="1" t="s">
        <v>35</v>
      </c>
      <c r="D1026" s="1" t="s">
        <v>442</v>
      </c>
      <c r="E1026" s="1" t="s">
        <v>559</v>
      </c>
      <c r="F1026" s="86" t="s">
        <v>564</v>
      </c>
      <c r="G1026" s="32" t="s">
        <v>82</v>
      </c>
      <c r="H1026" s="6">
        <f t="shared" si="71"/>
        <v>-344500</v>
      </c>
      <c r="I1026" s="27">
        <f t="shared" si="72"/>
        <v>11.904761904761905</v>
      </c>
      <c r="K1026" t="s">
        <v>0</v>
      </c>
      <c r="M1026" s="2">
        <v>420</v>
      </c>
    </row>
    <row r="1027" spans="1:13" ht="12.75">
      <c r="A1027" s="17"/>
      <c r="B1027" s="314">
        <v>2500</v>
      </c>
      <c r="C1027" s="1" t="s">
        <v>35</v>
      </c>
      <c r="D1027" s="1" t="s">
        <v>442</v>
      </c>
      <c r="E1027" s="1" t="s">
        <v>559</v>
      </c>
      <c r="F1027" s="86" t="s">
        <v>565</v>
      </c>
      <c r="G1027" s="32" t="s">
        <v>154</v>
      </c>
      <c r="H1027" s="6">
        <f t="shared" si="71"/>
        <v>-347000</v>
      </c>
      <c r="I1027" s="27">
        <f t="shared" si="72"/>
        <v>5.9523809523809526</v>
      </c>
      <c r="K1027" t="s">
        <v>0</v>
      </c>
      <c r="M1027" s="2">
        <v>420</v>
      </c>
    </row>
    <row r="1028" spans="1:13" ht="12.75">
      <c r="A1028" s="17"/>
      <c r="B1028" s="315">
        <v>5000</v>
      </c>
      <c r="C1028" s="1" t="s">
        <v>35</v>
      </c>
      <c r="D1028" s="1" t="s">
        <v>442</v>
      </c>
      <c r="E1028" s="1" t="s">
        <v>559</v>
      </c>
      <c r="F1028" s="86" t="s">
        <v>566</v>
      </c>
      <c r="G1028" s="32" t="s">
        <v>158</v>
      </c>
      <c r="H1028" s="6">
        <f t="shared" si="71"/>
        <v>-352000</v>
      </c>
      <c r="I1028" s="27">
        <f t="shared" si="72"/>
        <v>11.904761904761905</v>
      </c>
      <c r="K1028" t="s">
        <v>0</v>
      </c>
      <c r="M1028" s="2">
        <v>420</v>
      </c>
    </row>
    <row r="1029" spans="1:13" ht="12.75">
      <c r="A1029" s="17"/>
      <c r="B1029" s="313">
        <v>2500</v>
      </c>
      <c r="C1029" s="1" t="s">
        <v>35</v>
      </c>
      <c r="D1029" s="1" t="s">
        <v>442</v>
      </c>
      <c r="E1029" s="1" t="s">
        <v>559</v>
      </c>
      <c r="F1029" s="86" t="s">
        <v>567</v>
      </c>
      <c r="G1029" s="32" t="s">
        <v>160</v>
      </c>
      <c r="H1029" s="6">
        <f t="shared" si="71"/>
        <v>-354500</v>
      </c>
      <c r="I1029" s="27">
        <f t="shared" si="72"/>
        <v>5.9523809523809526</v>
      </c>
      <c r="K1029" t="s">
        <v>0</v>
      </c>
      <c r="M1029" s="2">
        <v>420</v>
      </c>
    </row>
    <row r="1030" spans="1:13" ht="12.75">
      <c r="A1030" s="17"/>
      <c r="B1030" s="313">
        <v>2500</v>
      </c>
      <c r="C1030" s="1" t="s">
        <v>35</v>
      </c>
      <c r="D1030" s="1" t="s">
        <v>442</v>
      </c>
      <c r="E1030" s="1" t="s">
        <v>559</v>
      </c>
      <c r="F1030" s="86" t="s">
        <v>568</v>
      </c>
      <c r="G1030" s="32" t="s">
        <v>182</v>
      </c>
      <c r="H1030" s="6">
        <f t="shared" si="71"/>
        <v>-357000</v>
      </c>
      <c r="I1030" s="27">
        <f t="shared" si="72"/>
        <v>5.9523809523809526</v>
      </c>
      <c r="K1030" t="s">
        <v>0</v>
      </c>
      <c r="M1030" s="2">
        <v>420</v>
      </c>
    </row>
    <row r="1031" spans="1:13" ht="12.75">
      <c r="A1031" s="17"/>
      <c r="B1031" s="313">
        <v>2500</v>
      </c>
      <c r="C1031" s="1" t="s">
        <v>35</v>
      </c>
      <c r="D1031" s="1" t="s">
        <v>442</v>
      </c>
      <c r="E1031" s="1" t="s">
        <v>559</v>
      </c>
      <c r="F1031" s="86" t="s">
        <v>569</v>
      </c>
      <c r="G1031" s="32" t="s">
        <v>184</v>
      </c>
      <c r="H1031" s="6">
        <f t="shared" si="71"/>
        <v>-359500</v>
      </c>
      <c r="I1031" s="27">
        <f t="shared" si="72"/>
        <v>5.9523809523809526</v>
      </c>
      <c r="K1031" t="s">
        <v>0</v>
      </c>
      <c r="M1031" s="2">
        <v>420</v>
      </c>
    </row>
    <row r="1032" spans="1:13" ht="12.75">
      <c r="A1032" s="17"/>
      <c r="B1032" s="313">
        <v>2500</v>
      </c>
      <c r="C1032" s="1" t="s">
        <v>35</v>
      </c>
      <c r="D1032" s="1" t="s">
        <v>442</v>
      </c>
      <c r="E1032" s="1" t="s">
        <v>559</v>
      </c>
      <c r="F1032" s="86" t="s">
        <v>570</v>
      </c>
      <c r="G1032" s="32" t="s">
        <v>217</v>
      </c>
      <c r="H1032" s="6">
        <f t="shared" si="71"/>
        <v>-362000</v>
      </c>
      <c r="I1032" s="27">
        <f t="shared" si="72"/>
        <v>5.9523809523809526</v>
      </c>
      <c r="K1032" t="s">
        <v>0</v>
      </c>
      <c r="M1032" s="2">
        <v>420</v>
      </c>
    </row>
    <row r="1033" spans="1:13" ht="12.75">
      <c r="A1033" s="17"/>
      <c r="B1033" s="313">
        <v>2500</v>
      </c>
      <c r="C1033" s="1" t="s">
        <v>35</v>
      </c>
      <c r="D1033" s="1" t="s">
        <v>442</v>
      </c>
      <c r="E1033" s="1" t="s">
        <v>559</v>
      </c>
      <c r="F1033" s="86" t="s">
        <v>571</v>
      </c>
      <c r="G1033" s="32" t="s">
        <v>264</v>
      </c>
      <c r="H1033" s="6">
        <f t="shared" si="71"/>
        <v>-364500</v>
      </c>
      <c r="I1033" s="27">
        <f t="shared" si="72"/>
        <v>5.9523809523809526</v>
      </c>
      <c r="K1033" t="s">
        <v>0</v>
      </c>
      <c r="M1033" s="2">
        <v>420</v>
      </c>
    </row>
    <row r="1034" spans="1:13" ht="12.75">
      <c r="A1034" s="17"/>
      <c r="B1034" s="313">
        <v>5000</v>
      </c>
      <c r="C1034" s="1" t="s">
        <v>35</v>
      </c>
      <c r="D1034" s="1" t="s">
        <v>442</v>
      </c>
      <c r="E1034" s="1" t="s">
        <v>559</v>
      </c>
      <c r="F1034" s="86" t="s">
        <v>572</v>
      </c>
      <c r="G1034" s="32" t="s">
        <v>269</v>
      </c>
      <c r="H1034" s="6">
        <f t="shared" si="71"/>
        <v>-369500</v>
      </c>
      <c r="I1034" s="27">
        <f t="shared" si="72"/>
        <v>11.904761904761905</v>
      </c>
      <c r="K1034" t="s">
        <v>0</v>
      </c>
      <c r="M1034" s="2">
        <v>420</v>
      </c>
    </row>
    <row r="1035" spans="1:13" ht="12.75">
      <c r="A1035" s="17"/>
      <c r="B1035" s="313">
        <v>2500</v>
      </c>
      <c r="C1035" s="1" t="s">
        <v>35</v>
      </c>
      <c r="D1035" s="1" t="s">
        <v>442</v>
      </c>
      <c r="E1035" s="1" t="s">
        <v>559</v>
      </c>
      <c r="F1035" s="86" t="s">
        <v>573</v>
      </c>
      <c r="G1035" s="32" t="s">
        <v>288</v>
      </c>
      <c r="H1035" s="6">
        <f t="shared" si="71"/>
        <v>-372000</v>
      </c>
      <c r="I1035" s="27">
        <f t="shared" si="72"/>
        <v>5.9523809523809526</v>
      </c>
      <c r="K1035" t="s">
        <v>0</v>
      </c>
      <c r="M1035" s="2">
        <v>420</v>
      </c>
    </row>
    <row r="1036" spans="1:13" ht="12.75">
      <c r="A1036" s="17"/>
      <c r="B1036" s="313">
        <v>2500</v>
      </c>
      <c r="C1036" s="1" t="s">
        <v>35</v>
      </c>
      <c r="D1036" s="1" t="s">
        <v>442</v>
      </c>
      <c r="E1036" s="1" t="s">
        <v>559</v>
      </c>
      <c r="F1036" s="86" t="s">
        <v>574</v>
      </c>
      <c r="G1036" s="32" t="s">
        <v>280</v>
      </c>
      <c r="H1036" s="6">
        <f t="shared" si="71"/>
        <v>-374500</v>
      </c>
      <c r="I1036" s="27">
        <f t="shared" si="72"/>
        <v>5.9523809523809526</v>
      </c>
      <c r="K1036" t="s">
        <v>0</v>
      </c>
      <c r="M1036" s="2">
        <v>420</v>
      </c>
    </row>
    <row r="1037" spans="1:13" ht="12.75">
      <c r="A1037" s="17"/>
      <c r="B1037" s="313">
        <v>2500</v>
      </c>
      <c r="C1037" s="1" t="s">
        <v>35</v>
      </c>
      <c r="D1037" s="1" t="s">
        <v>442</v>
      </c>
      <c r="E1037" s="1" t="s">
        <v>559</v>
      </c>
      <c r="F1037" s="86" t="s">
        <v>575</v>
      </c>
      <c r="G1037" s="32" t="s">
        <v>339</v>
      </c>
      <c r="H1037" s="6">
        <f t="shared" si="71"/>
        <v>-377000</v>
      </c>
      <c r="I1037" s="27">
        <f t="shared" si="72"/>
        <v>5.9523809523809526</v>
      </c>
      <c r="K1037" t="s">
        <v>0</v>
      </c>
      <c r="M1037" s="2">
        <v>420</v>
      </c>
    </row>
    <row r="1038" spans="1:13" ht="12.75">
      <c r="A1038" s="17"/>
      <c r="B1038" s="313">
        <v>2500</v>
      </c>
      <c r="C1038" s="1" t="s">
        <v>35</v>
      </c>
      <c r="D1038" s="1" t="s">
        <v>442</v>
      </c>
      <c r="E1038" s="1" t="s">
        <v>576</v>
      </c>
      <c r="F1038" s="86" t="s">
        <v>577</v>
      </c>
      <c r="G1038" s="32" t="s">
        <v>82</v>
      </c>
      <c r="H1038" s="6">
        <f t="shared" si="71"/>
        <v>-379500</v>
      </c>
      <c r="I1038" s="27">
        <f t="shared" si="72"/>
        <v>5.9523809523809526</v>
      </c>
      <c r="K1038" t="s">
        <v>0</v>
      </c>
      <c r="M1038" s="2">
        <v>420</v>
      </c>
    </row>
    <row r="1039" spans="1:13" ht="12.75">
      <c r="A1039" s="17"/>
      <c r="B1039" s="313">
        <v>2000</v>
      </c>
      <c r="C1039" s="17" t="s">
        <v>35</v>
      </c>
      <c r="D1039" s="1" t="s">
        <v>442</v>
      </c>
      <c r="E1039" s="1" t="s">
        <v>1144</v>
      </c>
      <c r="F1039" s="86" t="s">
        <v>578</v>
      </c>
      <c r="G1039" s="32" t="s">
        <v>280</v>
      </c>
      <c r="H1039" s="6">
        <f t="shared" si="71"/>
        <v>-381500</v>
      </c>
      <c r="I1039" s="27">
        <f t="shared" si="72"/>
        <v>4.761904761904762</v>
      </c>
      <c r="K1039" t="s">
        <v>0</v>
      </c>
      <c r="M1039" s="2">
        <v>420</v>
      </c>
    </row>
    <row r="1040" spans="1:13" ht="12.75">
      <c r="A1040" s="17"/>
      <c r="B1040" s="314">
        <v>2000</v>
      </c>
      <c r="C1040" s="17" t="s">
        <v>35</v>
      </c>
      <c r="D1040" s="1" t="s">
        <v>442</v>
      </c>
      <c r="E1040" s="1" t="s">
        <v>1144</v>
      </c>
      <c r="F1040" s="86" t="s">
        <v>579</v>
      </c>
      <c r="G1040" s="32" t="s">
        <v>154</v>
      </c>
      <c r="H1040" s="6">
        <f t="shared" si="71"/>
        <v>-383500</v>
      </c>
      <c r="I1040" s="27">
        <f t="shared" si="72"/>
        <v>4.761904761904762</v>
      </c>
      <c r="K1040" t="s">
        <v>0</v>
      </c>
      <c r="M1040" s="2">
        <v>420</v>
      </c>
    </row>
    <row r="1041" spans="1:13" s="20" customFormat="1" ht="12.75">
      <c r="A1041" s="17"/>
      <c r="B1041" s="315">
        <v>1000</v>
      </c>
      <c r="C1041" s="17" t="s">
        <v>0</v>
      </c>
      <c r="D1041" s="17" t="s">
        <v>20</v>
      </c>
      <c r="E1041" s="17" t="s">
        <v>580</v>
      </c>
      <c r="F1041" s="88" t="s">
        <v>581</v>
      </c>
      <c r="G1041" s="34" t="s">
        <v>227</v>
      </c>
      <c r="H1041" s="6">
        <f aca="true" t="shared" si="73" ref="H1041:H1046">H1040-B1041</f>
        <v>-384500</v>
      </c>
      <c r="I1041" s="27">
        <f t="shared" si="72"/>
        <v>2.380952380952381</v>
      </c>
      <c r="K1041" s="20" t="s">
        <v>582</v>
      </c>
      <c r="M1041" s="2">
        <v>420</v>
      </c>
    </row>
    <row r="1042" spans="1:13" s="20" customFormat="1" ht="12.75">
      <c r="A1042" s="17"/>
      <c r="B1042" s="315">
        <v>1000</v>
      </c>
      <c r="C1042" s="17" t="s">
        <v>0</v>
      </c>
      <c r="D1042" s="17" t="s">
        <v>20</v>
      </c>
      <c r="E1042" s="17" t="s">
        <v>580</v>
      </c>
      <c r="F1042" s="139" t="s">
        <v>583</v>
      </c>
      <c r="G1042" s="34" t="s">
        <v>227</v>
      </c>
      <c r="H1042" s="6">
        <f t="shared" si="73"/>
        <v>-385500</v>
      </c>
      <c r="I1042" s="27">
        <f t="shared" si="72"/>
        <v>2.380952380952381</v>
      </c>
      <c r="K1042" s="20" t="s">
        <v>582</v>
      </c>
      <c r="M1042" s="2">
        <v>420</v>
      </c>
    </row>
    <row r="1043" spans="1:13" s="20" customFormat="1" ht="12.75">
      <c r="A1043" s="17"/>
      <c r="B1043" s="315">
        <v>2000</v>
      </c>
      <c r="C1043" s="17" t="s">
        <v>0</v>
      </c>
      <c r="D1043" s="17" t="s">
        <v>20</v>
      </c>
      <c r="E1043" s="17" t="s">
        <v>580</v>
      </c>
      <c r="F1043" s="88" t="s">
        <v>584</v>
      </c>
      <c r="G1043" s="34" t="s">
        <v>219</v>
      </c>
      <c r="H1043" s="6">
        <f t="shared" si="73"/>
        <v>-387500</v>
      </c>
      <c r="I1043" s="27">
        <f t="shared" si="72"/>
        <v>4.761904761904762</v>
      </c>
      <c r="K1043" s="20" t="s">
        <v>582</v>
      </c>
      <c r="M1043" s="2">
        <v>420</v>
      </c>
    </row>
    <row r="1044" spans="1:13" s="20" customFormat="1" ht="12.75">
      <c r="A1044" s="17"/>
      <c r="B1044" s="315">
        <v>1000</v>
      </c>
      <c r="C1044" s="17" t="s">
        <v>0</v>
      </c>
      <c r="D1044" s="17" t="s">
        <v>20</v>
      </c>
      <c r="E1044" s="17" t="s">
        <v>580</v>
      </c>
      <c r="F1044" s="88" t="s">
        <v>585</v>
      </c>
      <c r="G1044" s="34" t="s">
        <v>219</v>
      </c>
      <c r="H1044" s="6">
        <f t="shared" si="73"/>
        <v>-388500</v>
      </c>
      <c r="I1044" s="27">
        <f t="shared" si="72"/>
        <v>2.380952380952381</v>
      </c>
      <c r="K1044" s="20" t="s">
        <v>582</v>
      </c>
      <c r="M1044" s="2">
        <v>420</v>
      </c>
    </row>
    <row r="1045" spans="1:13" s="20" customFormat="1" ht="12.75">
      <c r="A1045" s="17"/>
      <c r="B1045" s="315">
        <v>500</v>
      </c>
      <c r="C1045" s="17" t="s">
        <v>0</v>
      </c>
      <c r="D1045" s="17" t="s">
        <v>20</v>
      </c>
      <c r="E1045" s="17" t="s">
        <v>580</v>
      </c>
      <c r="F1045" s="88" t="s">
        <v>586</v>
      </c>
      <c r="G1045" s="34" t="s">
        <v>262</v>
      </c>
      <c r="H1045" s="6">
        <f t="shared" si="73"/>
        <v>-389000</v>
      </c>
      <c r="I1045" s="27">
        <f t="shared" si="72"/>
        <v>1.1904761904761905</v>
      </c>
      <c r="K1045" s="20" t="s">
        <v>582</v>
      </c>
      <c r="M1045" s="2">
        <v>420</v>
      </c>
    </row>
    <row r="1046" spans="1:13" s="20" customFormat="1" ht="12.75">
      <c r="A1046" s="17"/>
      <c r="B1046" s="313">
        <v>700</v>
      </c>
      <c r="C1046" s="1" t="s">
        <v>0</v>
      </c>
      <c r="D1046" s="1" t="s">
        <v>20</v>
      </c>
      <c r="E1046" s="1" t="s">
        <v>580</v>
      </c>
      <c r="F1046" s="86" t="s">
        <v>587</v>
      </c>
      <c r="G1046" s="32" t="s">
        <v>227</v>
      </c>
      <c r="H1046" s="6">
        <f t="shared" si="73"/>
        <v>-389700</v>
      </c>
      <c r="I1046" s="27">
        <f t="shared" si="72"/>
        <v>1.6666666666666667</v>
      </c>
      <c r="K1046" s="20" t="s">
        <v>588</v>
      </c>
      <c r="M1046" s="2">
        <v>420</v>
      </c>
    </row>
    <row r="1047" spans="1:13" s="85" customFormat="1" ht="12.75">
      <c r="A1047" s="16"/>
      <c r="B1047" s="189">
        <f>SUM(B913:B1046)</f>
        <v>389700</v>
      </c>
      <c r="C1047" s="16" t="s">
        <v>0</v>
      </c>
      <c r="D1047" s="16"/>
      <c r="E1047" s="16"/>
      <c r="F1047" s="96"/>
      <c r="G1047" s="23"/>
      <c r="H1047" s="83">
        <v>0</v>
      </c>
      <c r="I1047" s="84">
        <f t="shared" si="72"/>
        <v>927.8571428571429</v>
      </c>
      <c r="M1047" s="2">
        <v>420</v>
      </c>
    </row>
    <row r="1048" spans="1:13" ht="12.75">
      <c r="A1048" s="17"/>
      <c r="B1048" s="313"/>
      <c r="H1048" s="6">
        <f aca="true" t="shared" si="74" ref="H1048:H1059">H1047-B1048</f>
        <v>0</v>
      </c>
      <c r="I1048" s="27">
        <f t="shared" si="72"/>
        <v>0</v>
      </c>
      <c r="M1048" s="2">
        <v>420</v>
      </c>
    </row>
    <row r="1049" spans="1:13" ht="12.75">
      <c r="A1049" s="17"/>
      <c r="B1049" s="313"/>
      <c r="H1049" s="6">
        <f t="shared" si="74"/>
        <v>0</v>
      </c>
      <c r="I1049" s="27">
        <f t="shared" si="72"/>
        <v>0</v>
      </c>
      <c r="M1049" s="2">
        <v>420</v>
      </c>
    </row>
    <row r="1050" spans="1:13" ht="12.75">
      <c r="A1050" s="17"/>
      <c r="B1050" s="313">
        <v>550</v>
      </c>
      <c r="C1050" s="17" t="s">
        <v>1</v>
      </c>
      <c r="D1050" s="1" t="s">
        <v>20</v>
      </c>
      <c r="E1050" s="1" t="s">
        <v>580</v>
      </c>
      <c r="F1050" s="140" t="s">
        <v>589</v>
      </c>
      <c r="G1050" s="32" t="s">
        <v>536</v>
      </c>
      <c r="H1050" s="6">
        <f t="shared" si="74"/>
        <v>-550</v>
      </c>
      <c r="I1050" s="27">
        <f t="shared" si="72"/>
        <v>1.3095238095238095</v>
      </c>
      <c r="K1050" t="s">
        <v>582</v>
      </c>
      <c r="M1050" s="2">
        <v>420</v>
      </c>
    </row>
    <row r="1051" spans="1:13" ht="12.75">
      <c r="A1051" s="17"/>
      <c r="B1051" s="313">
        <v>300</v>
      </c>
      <c r="C1051" s="17" t="s">
        <v>1</v>
      </c>
      <c r="D1051" s="1" t="s">
        <v>20</v>
      </c>
      <c r="E1051" s="17" t="s">
        <v>580</v>
      </c>
      <c r="F1051" s="86" t="s">
        <v>586</v>
      </c>
      <c r="G1051" s="32" t="s">
        <v>121</v>
      </c>
      <c r="H1051" s="6">
        <f t="shared" si="74"/>
        <v>-850</v>
      </c>
      <c r="I1051" s="27">
        <f t="shared" si="72"/>
        <v>0.7142857142857143</v>
      </c>
      <c r="K1051" t="s">
        <v>582</v>
      </c>
      <c r="M1051" s="2">
        <v>420</v>
      </c>
    </row>
    <row r="1052" spans="1:13" ht="12.75">
      <c r="A1052" s="17"/>
      <c r="B1052" s="313">
        <v>800</v>
      </c>
      <c r="C1052" s="17" t="s">
        <v>1</v>
      </c>
      <c r="D1052" s="1" t="s">
        <v>20</v>
      </c>
      <c r="E1052" s="1" t="s">
        <v>580</v>
      </c>
      <c r="F1052" s="86" t="s">
        <v>590</v>
      </c>
      <c r="G1052" s="32" t="s">
        <v>123</v>
      </c>
      <c r="H1052" s="6">
        <f t="shared" si="74"/>
        <v>-1650</v>
      </c>
      <c r="I1052" s="27">
        <f t="shared" si="72"/>
        <v>1.9047619047619047</v>
      </c>
      <c r="K1052" t="s">
        <v>582</v>
      </c>
      <c r="M1052" s="2">
        <v>420</v>
      </c>
    </row>
    <row r="1053" spans="1:13" s="20" customFormat="1" ht="12.75">
      <c r="A1053" s="17"/>
      <c r="B1053" s="313">
        <v>300</v>
      </c>
      <c r="C1053" s="17" t="s">
        <v>1</v>
      </c>
      <c r="D1053" s="1" t="s">
        <v>20</v>
      </c>
      <c r="E1053" s="1" t="s">
        <v>580</v>
      </c>
      <c r="F1053" s="88" t="s">
        <v>586</v>
      </c>
      <c r="G1053" s="32" t="s">
        <v>156</v>
      </c>
      <c r="H1053" s="6">
        <f t="shared" si="74"/>
        <v>-1950</v>
      </c>
      <c r="I1053" s="27">
        <f t="shared" si="72"/>
        <v>0.7142857142857143</v>
      </c>
      <c r="K1053" s="20" t="s">
        <v>582</v>
      </c>
      <c r="M1053" s="2">
        <v>420</v>
      </c>
    </row>
    <row r="1054" spans="1:13" s="20" customFormat="1" ht="12.75">
      <c r="A1054" s="17"/>
      <c r="B1054" s="313">
        <v>500</v>
      </c>
      <c r="C1054" s="17" t="s">
        <v>1</v>
      </c>
      <c r="D1054" s="1" t="s">
        <v>20</v>
      </c>
      <c r="E1054" s="1" t="s">
        <v>580</v>
      </c>
      <c r="F1054" s="88" t="s">
        <v>591</v>
      </c>
      <c r="G1054" s="32" t="s">
        <v>160</v>
      </c>
      <c r="H1054" s="6">
        <f t="shared" si="74"/>
        <v>-2450</v>
      </c>
      <c r="I1054" s="27">
        <f t="shared" si="72"/>
        <v>1.1904761904761905</v>
      </c>
      <c r="K1054" s="20" t="s">
        <v>582</v>
      </c>
      <c r="M1054" s="2">
        <v>420</v>
      </c>
    </row>
    <row r="1055" spans="1:13" s="20" customFormat="1" ht="12.75">
      <c r="A1055" s="17"/>
      <c r="B1055" s="313">
        <v>300</v>
      </c>
      <c r="C1055" s="17" t="s">
        <v>1</v>
      </c>
      <c r="D1055" s="1" t="s">
        <v>20</v>
      </c>
      <c r="E1055" s="1" t="s">
        <v>580</v>
      </c>
      <c r="F1055" s="86" t="s">
        <v>586</v>
      </c>
      <c r="G1055" s="32" t="s">
        <v>551</v>
      </c>
      <c r="H1055" s="6">
        <f t="shared" si="74"/>
        <v>-2750</v>
      </c>
      <c r="I1055" s="27">
        <f t="shared" si="72"/>
        <v>0.7142857142857143</v>
      </c>
      <c r="K1055" s="20" t="s">
        <v>582</v>
      </c>
      <c r="M1055" s="2">
        <v>420</v>
      </c>
    </row>
    <row r="1056" spans="1:13" s="20" customFormat="1" ht="12.75">
      <c r="A1056" s="17"/>
      <c r="B1056" s="313">
        <v>600</v>
      </c>
      <c r="C1056" s="1" t="s">
        <v>1</v>
      </c>
      <c r="D1056" s="1" t="s">
        <v>20</v>
      </c>
      <c r="E1056" s="1" t="s">
        <v>580</v>
      </c>
      <c r="F1056" s="86" t="s">
        <v>592</v>
      </c>
      <c r="G1056" s="32" t="s">
        <v>217</v>
      </c>
      <c r="H1056" s="6">
        <f t="shared" si="74"/>
        <v>-3350</v>
      </c>
      <c r="I1056" s="27">
        <f t="shared" si="72"/>
        <v>1.4285714285714286</v>
      </c>
      <c r="K1056" s="20" t="s">
        <v>582</v>
      </c>
      <c r="M1056" s="2">
        <v>420</v>
      </c>
    </row>
    <row r="1057" spans="1:13" s="20" customFormat="1" ht="12.75">
      <c r="A1057" s="17"/>
      <c r="B1057" s="315">
        <v>300</v>
      </c>
      <c r="C1057" s="17" t="s">
        <v>1</v>
      </c>
      <c r="D1057" s="17" t="s">
        <v>20</v>
      </c>
      <c r="E1057" s="17" t="s">
        <v>580</v>
      </c>
      <c r="F1057" s="88" t="s">
        <v>586</v>
      </c>
      <c r="G1057" s="34" t="s">
        <v>593</v>
      </c>
      <c r="H1057" s="6">
        <f t="shared" si="74"/>
        <v>-3650</v>
      </c>
      <c r="I1057" s="27">
        <f t="shared" si="72"/>
        <v>0.7142857142857143</v>
      </c>
      <c r="K1057" s="20" t="s">
        <v>582</v>
      </c>
      <c r="M1057" s="2">
        <v>420</v>
      </c>
    </row>
    <row r="1058" spans="1:13" s="20" customFormat="1" ht="12.75">
      <c r="A1058" s="17"/>
      <c r="B1058" s="313">
        <v>500</v>
      </c>
      <c r="C1058" s="1" t="s">
        <v>1</v>
      </c>
      <c r="D1058" s="1" t="s">
        <v>20</v>
      </c>
      <c r="E1058" s="1" t="s">
        <v>580</v>
      </c>
      <c r="F1058" s="86" t="s">
        <v>594</v>
      </c>
      <c r="G1058" s="32" t="s">
        <v>45</v>
      </c>
      <c r="H1058" s="6">
        <f t="shared" si="74"/>
        <v>-4150</v>
      </c>
      <c r="I1058" s="27">
        <f t="shared" si="72"/>
        <v>1.1904761904761905</v>
      </c>
      <c r="K1058" s="20" t="s">
        <v>588</v>
      </c>
      <c r="M1058" s="2">
        <v>420</v>
      </c>
    </row>
    <row r="1059" spans="1:13" s="20" customFormat="1" ht="12.75">
      <c r="A1059" s="17"/>
      <c r="B1059" s="313">
        <v>1000</v>
      </c>
      <c r="C1059" s="1" t="s">
        <v>1</v>
      </c>
      <c r="D1059" s="1" t="s">
        <v>20</v>
      </c>
      <c r="E1059" s="1" t="s">
        <v>580</v>
      </c>
      <c r="F1059" s="86" t="s">
        <v>595</v>
      </c>
      <c r="G1059" s="32" t="s">
        <v>158</v>
      </c>
      <c r="H1059" s="6">
        <f t="shared" si="74"/>
        <v>-5150</v>
      </c>
      <c r="I1059" s="27">
        <f t="shared" si="72"/>
        <v>2.380952380952381</v>
      </c>
      <c r="K1059" s="20" t="s">
        <v>588</v>
      </c>
      <c r="M1059" s="2">
        <v>420</v>
      </c>
    </row>
    <row r="1060" spans="1:13" s="85" customFormat="1" ht="12.75">
      <c r="A1060" s="16"/>
      <c r="B1060" s="189">
        <f>SUM(B1050:B1059)</f>
        <v>5150</v>
      </c>
      <c r="C1060" s="16" t="s">
        <v>1</v>
      </c>
      <c r="D1060" s="16"/>
      <c r="E1060" s="16"/>
      <c r="F1060" s="96"/>
      <c r="G1060" s="23"/>
      <c r="H1060" s="83">
        <v>0</v>
      </c>
      <c r="I1060" s="84">
        <f t="shared" si="72"/>
        <v>12.261904761904763</v>
      </c>
      <c r="M1060" s="2">
        <v>420</v>
      </c>
    </row>
    <row r="1061" spans="1:13" ht="12.75">
      <c r="A1061" s="17"/>
      <c r="B1061" s="313"/>
      <c r="H1061" s="6">
        <f aca="true" t="shared" si="75" ref="H1061:H1092">H1060-B1061</f>
        <v>0</v>
      </c>
      <c r="I1061" s="27">
        <f t="shared" si="72"/>
        <v>0</v>
      </c>
      <c r="M1061" s="2">
        <v>420</v>
      </c>
    </row>
    <row r="1062" spans="1:13" ht="12.75">
      <c r="A1062" s="17"/>
      <c r="B1062" s="313"/>
      <c r="H1062" s="6">
        <f t="shared" si="75"/>
        <v>0</v>
      </c>
      <c r="I1062" s="27">
        <f t="shared" si="72"/>
        <v>0</v>
      </c>
      <c r="M1062" s="2">
        <v>420</v>
      </c>
    </row>
    <row r="1063" spans="1:13" s="20" customFormat="1" ht="12.75">
      <c r="A1063" s="17"/>
      <c r="B1063" s="313">
        <v>3500</v>
      </c>
      <c r="C1063" s="1" t="s">
        <v>599</v>
      </c>
      <c r="D1063" s="1" t="s">
        <v>20</v>
      </c>
      <c r="E1063" s="1" t="s">
        <v>600</v>
      </c>
      <c r="F1063" s="140" t="s">
        <v>601</v>
      </c>
      <c r="G1063" s="32" t="s">
        <v>536</v>
      </c>
      <c r="H1063" s="33">
        <f t="shared" si="75"/>
        <v>-3500</v>
      </c>
      <c r="I1063" s="27">
        <f t="shared" si="72"/>
        <v>8.333333333333334</v>
      </c>
      <c r="K1063" s="20" t="s">
        <v>598</v>
      </c>
      <c r="M1063" s="2">
        <v>420</v>
      </c>
    </row>
    <row r="1064" spans="1:13" s="20" customFormat="1" ht="12.75">
      <c r="A1064" s="17"/>
      <c r="B1064" s="313">
        <v>1500</v>
      </c>
      <c r="C1064" s="1" t="s">
        <v>602</v>
      </c>
      <c r="D1064" s="1" t="s">
        <v>20</v>
      </c>
      <c r="E1064" s="1" t="s">
        <v>600</v>
      </c>
      <c r="F1064" s="140" t="s">
        <v>603</v>
      </c>
      <c r="G1064" s="32" t="s">
        <v>536</v>
      </c>
      <c r="H1064" s="33">
        <f t="shared" si="75"/>
        <v>-5000</v>
      </c>
      <c r="I1064" s="27">
        <f t="shared" si="72"/>
        <v>3.5714285714285716</v>
      </c>
      <c r="K1064" s="20" t="s">
        <v>598</v>
      </c>
      <c r="M1064" s="2">
        <v>420</v>
      </c>
    </row>
    <row r="1065" spans="1:13" s="20" customFormat="1" ht="12.75">
      <c r="A1065" s="17"/>
      <c r="B1065" s="315">
        <v>1500</v>
      </c>
      <c r="C1065" s="17" t="s">
        <v>604</v>
      </c>
      <c r="D1065" s="17" t="s">
        <v>20</v>
      </c>
      <c r="E1065" s="17" t="s">
        <v>600</v>
      </c>
      <c r="F1065" s="139" t="s">
        <v>605</v>
      </c>
      <c r="G1065" s="34" t="s">
        <v>39</v>
      </c>
      <c r="H1065" s="33">
        <f t="shared" si="75"/>
        <v>-6500</v>
      </c>
      <c r="I1065" s="27">
        <f t="shared" si="72"/>
        <v>3.5714285714285716</v>
      </c>
      <c r="K1065" s="20" t="s">
        <v>598</v>
      </c>
      <c r="M1065" s="2">
        <v>420</v>
      </c>
    </row>
    <row r="1066" spans="1:13" s="20" customFormat="1" ht="12.75">
      <c r="A1066" s="17"/>
      <c r="B1066" s="315">
        <v>3500</v>
      </c>
      <c r="C1066" s="17" t="s">
        <v>606</v>
      </c>
      <c r="D1066" s="17" t="s">
        <v>20</v>
      </c>
      <c r="E1066" s="17" t="s">
        <v>600</v>
      </c>
      <c r="F1066" s="88" t="s">
        <v>607</v>
      </c>
      <c r="G1066" s="34" t="s">
        <v>39</v>
      </c>
      <c r="H1066" s="33">
        <f t="shared" si="75"/>
        <v>-10000</v>
      </c>
      <c r="I1066" s="27">
        <f t="shared" si="72"/>
        <v>8.333333333333334</v>
      </c>
      <c r="K1066" s="20" t="s">
        <v>598</v>
      </c>
      <c r="M1066" s="2">
        <v>420</v>
      </c>
    </row>
    <row r="1067" spans="1:13" s="20" customFormat="1" ht="12.75">
      <c r="A1067" s="17"/>
      <c r="B1067" s="315">
        <v>3500</v>
      </c>
      <c r="C1067" s="17" t="s">
        <v>599</v>
      </c>
      <c r="D1067" s="17" t="s">
        <v>20</v>
      </c>
      <c r="E1067" s="17" t="s">
        <v>600</v>
      </c>
      <c r="F1067" s="88" t="s">
        <v>608</v>
      </c>
      <c r="G1067" s="34" t="s">
        <v>43</v>
      </c>
      <c r="H1067" s="33">
        <f t="shared" si="75"/>
        <v>-13500</v>
      </c>
      <c r="I1067" s="27">
        <f t="shared" si="72"/>
        <v>8.333333333333334</v>
      </c>
      <c r="K1067" s="20" t="s">
        <v>598</v>
      </c>
      <c r="M1067" s="2">
        <v>420</v>
      </c>
    </row>
    <row r="1068" spans="1:13" s="20" customFormat="1" ht="12.75">
      <c r="A1068" s="17"/>
      <c r="B1068" s="315">
        <v>3500</v>
      </c>
      <c r="C1068" s="17" t="s">
        <v>606</v>
      </c>
      <c r="D1068" s="17" t="s">
        <v>20</v>
      </c>
      <c r="E1068" s="17" t="s">
        <v>600</v>
      </c>
      <c r="F1068" s="139" t="s">
        <v>609</v>
      </c>
      <c r="G1068" s="34" t="s">
        <v>82</v>
      </c>
      <c r="H1068" s="33">
        <f t="shared" si="75"/>
        <v>-17000</v>
      </c>
      <c r="I1068" s="27">
        <f t="shared" si="72"/>
        <v>8.333333333333334</v>
      </c>
      <c r="K1068" s="20" t="s">
        <v>598</v>
      </c>
      <c r="M1068" s="2">
        <v>420</v>
      </c>
    </row>
    <row r="1069" spans="1:13" s="20" customFormat="1" ht="12.75">
      <c r="A1069" s="17"/>
      <c r="B1069" s="315">
        <v>3500</v>
      </c>
      <c r="C1069" s="17" t="s">
        <v>599</v>
      </c>
      <c r="D1069" s="17" t="s">
        <v>20</v>
      </c>
      <c r="E1069" s="17" t="s">
        <v>600</v>
      </c>
      <c r="F1069" s="88" t="s">
        <v>610</v>
      </c>
      <c r="G1069" s="34" t="s">
        <v>123</v>
      </c>
      <c r="H1069" s="33">
        <f t="shared" si="75"/>
        <v>-20500</v>
      </c>
      <c r="I1069" s="27">
        <f t="shared" si="72"/>
        <v>8.333333333333334</v>
      </c>
      <c r="K1069" s="20" t="s">
        <v>598</v>
      </c>
      <c r="M1069" s="2">
        <v>420</v>
      </c>
    </row>
    <row r="1070" spans="1:13" s="20" customFormat="1" ht="12.75">
      <c r="A1070" s="17"/>
      <c r="B1070" s="315">
        <v>1000</v>
      </c>
      <c r="C1070" s="17" t="s">
        <v>611</v>
      </c>
      <c r="D1070" s="17" t="s">
        <v>20</v>
      </c>
      <c r="E1070" s="17" t="s">
        <v>600</v>
      </c>
      <c r="F1070" s="139" t="s">
        <v>612</v>
      </c>
      <c r="G1070" s="34" t="s">
        <v>154</v>
      </c>
      <c r="H1070" s="33">
        <f t="shared" si="75"/>
        <v>-21500</v>
      </c>
      <c r="I1070" s="27">
        <f t="shared" si="72"/>
        <v>2.380952380952381</v>
      </c>
      <c r="K1070" s="20" t="s">
        <v>598</v>
      </c>
      <c r="M1070" s="2">
        <v>420</v>
      </c>
    </row>
    <row r="1071" spans="1:13" s="20" customFormat="1" ht="12.75">
      <c r="A1071" s="17"/>
      <c r="B1071" s="315">
        <v>1000</v>
      </c>
      <c r="C1071" s="17" t="s">
        <v>613</v>
      </c>
      <c r="D1071" s="17" t="s">
        <v>20</v>
      </c>
      <c r="E1071" s="17" t="s">
        <v>600</v>
      </c>
      <c r="F1071" s="88" t="s">
        <v>612</v>
      </c>
      <c r="G1071" s="34" t="s">
        <v>154</v>
      </c>
      <c r="H1071" s="33">
        <f t="shared" si="75"/>
        <v>-22500</v>
      </c>
      <c r="I1071" s="27">
        <f t="shared" si="72"/>
        <v>2.380952380952381</v>
      </c>
      <c r="K1071" s="20" t="s">
        <v>598</v>
      </c>
      <c r="M1071" s="2">
        <v>420</v>
      </c>
    </row>
    <row r="1072" spans="1:13" s="20" customFormat="1" ht="12.75">
      <c r="A1072" s="17"/>
      <c r="B1072" s="315">
        <v>3500</v>
      </c>
      <c r="C1072" s="17" t="s">
        <v>606</v>
      </c>
      <c r="D1072" s="17" t="s">
        <v>20</v>
      </c>
      <c r="E1072" s="17" t="s">
        <v>600</v>
      </c>
      <c r="F1072" s="88" t="s">
        <v>614</v>
      </c>
      <c r="G1072" s="34" t="s">
        <v>154</v>
      </c>
      <c r="H1072" s="33">
        <f t="shared" si="75"/>
        <v>-26000</v>
      </c>
      <c r="I1072" s="27">
        <f t="shared" si="72"/>
        <v>8.333333333333334</v>
      </c>
      <c r="K1072" s="20" t="s">
        <v>598</v>
      </c>
      <c r="M1072" s="2">
        <v>420</v>
      </c>
    </row>
    <row r="1073" spans="1:13" s="20" customFormat="1" ht="12.75">
      <c r="A1073" s="17"/>
      <c r="B1073" s="315">
        <v>3500</v>
      </c>
      <c r="C1073" s="17" t="s">
        <v>599</v>
      </c>
      <c r="D1073" s="17" t="s">
        <v>20</v>
      </c>
      <c r="E1073" s="17" t="s">
        <v>600</v>
      </c>
      <c r="F1073" s="88" t="s">
        <v>615</v>
      </c>
      <c r="G1073" s="34" t="s">
        <v>156</v>
      </c>
      <c r="H1073" s="33">
        <f t="shared" si="75"/>
        <v>-29500</v>
      </c>
      <c r="I1073" s="27">
        <f t="shared" si="72"/>
        <v>8.333333333333334</v>
      </c>
      <c r="K1073" s="20" t="s">
        <v>598</v>
      </c>
      <c r="M1073" s="2">
        <v>420</v>
      </c>
    </row>
    <row r="1074" spans="1:13" s="20" customFormat="1" ht="12.75">
      <c r="A1074" s="17"/>
      <c r="B1074" s="316">
        <v>17000</v>
      </c>
      <c r="C1074" s="17" t="s">
        <v>616</v>
      </c>
      <c r="D1074" s="17" t="s">
        <v>20</v>
      </c>
      <c r="E1074" s="17" t="s">
        <v>600</v>
      </c>
      <c r="F1074" s="139" t="s">
        <v>617</v>
      </c>
      <c r="G1074" s="34" t="s">
        <v>160</v>
      </c>
      <c r="H1074" s="33">
        <f t="shared" si="75"/>
        <v>-46500</v>
      </c>
      <c r="I1074" s="27">
        <f t="shared" si="72"/>
        <v>40.476190476190474</v>
      </c>
      <c r="K1074" s="20" t="s">
        <v>598</v>
      </c>
      <c r="M1074" s="2">
        <v>420</v>
      </c>
    </row>
    <row r="1075" spans="1:13" s="20" customFormat="1" ht="12.75">
      <c r="A1075" s="17"/>
      <c r="B1075" s="316">
        <v>500</v>
      </c>
      <c r="C1075" s="17" t="s">
        <v>618</v>
      </c>
      <c r="D1075" s="17" t="s">
        <v>20</v>
      </c>
      <c r="E1075" s="17" t="s">
        <v>600</v>
      </c>
      <c r="F1075" s="139" t="s">
        <v>619</v>
      </c>
      <c r="G1075" s="34" t="s">
        <v>160</v>
      </c>
      <c r="H1075" s="33">
        <f t="shared" si="75"/>
        <v>-47000</v>
      </c>
      <c r="I1075" s="27">
        <f t="shared" si="72"/>
        <v>1.1904761904761905</v>
      </c>
      <c r="K1075" s="20" t="s">
        <v>598</v>
      </c>
      <c r="M1075" s="2">
        <v>420</v>
      </c>
    </row>
    <row r="1076" spans="1:13" s="20" customFormat="1" ht="12.75">
      <c r="A1076" s="17"/>
      <c r="B1076" s="316">
        <v>1000</v>
      </c>
      <c r="C1076" s="17" t="s">
        <v>620</v>
      </c>
      <c r="D1076" s="17" t="s">
        <v>20</v>
      </c>
      <c r="E1076" s="17" t="s">
        <v>600</v>
      </c>
      <c r="F1076" s="139" t="s">
        <v>621</v>
      </c>
      <c r="G1076" s="34" t="s">
        <v>160</v>
      </c>
      <c r="H1076" s="33">
        <f t="shared" si="75"/>
        <v>-48000</v>
      </c>
      <c r="I1076" s="27">
        <f t="shared" si="72"/>
        <v>2.380952380952381</v>
      </c>
      <c r="K1076" s="20" t="s">
        <v>598</v>
      </c>
      <c r="M1076" s="2">
        <v>420</v>
      </c>
    </row>
    <row r="1077" spans="1:13" s="20" customFormat="1" ht="12.75">
      <c r="A1077" s="17"/>
      <c r="B1077" s="315">
        <v>3500</v>
      </c>
      <c r="C1077" s="17" t="s">
        <v>606</v>
      </c>
      <c r="D1077" s="17" t="s">
        <v>20</v>
      </c>
      <c r="E1077" s="17" t="s">
        <v>600</v>
      </c>
      <c r="F1077" s="139" t="s">
        <v>622</v>
      </c>
      <c r="G1077" s="34" t="s">
        <v>160</v>
      </c>
      <c r="H1077" s="33">
        <f t="shared" si="75"/>
        <v>-51500</v>
      </c>
      <c r="I1077" s="27">
        <f t="shared" si="72"/>
        <v>8.333333333333334</v>
      </c>
      <c r="K1077" s="20" t="s">
        <v>598</v>
      </c>
      <c r="M1077" s="2">
        <v>420</v>
      </c>
    </row>
    <row r="1078" spans="1:13" s="20" customFormat="1" ht="12.75">
      <c r="A1078" s="17"/>
      <c r="B1078" s="315">
        <v>3500</v>
      </c>
      <c r="C1078" s="17" t="s">
        <v>599</v>
      </c>
      <c r="D1078" s="17" t="s">
        <v>20</v>
      </c>
      <c r="E1078" s="17" t="s">
        <v>600</v>
      </c>
      <c r="F1078" s="88" t="s">
        <v>623</v>
      </c>
      <c r="G1078" s="34" t="s">
        <v>551</v>
      </c>
      <c r="H1078" s="33">
        <f t="shared" si="75"/>
        <v>-55000</v>
      </c>
      <c r="I1078" s="27">
        <f t="shared" si="72"/>
        <v>8.333333333333334</v>
      </c>
      <c r="K1078" s="20" t="s">
        <v>598</v>
      </c>
      <c r="M1078" s="2">
        <v>420</v>
      </c>
    </row>
    <row r="1079" spans="1:13" s="20" customFormat="1" ht="12.75">
      <c r="A1079" s="17"/>
      <c r="B1079" s="315">
        <v>17000</v>
      </c>
      <c r="C1079" s="17" t="s">
        <v>616</v>
      </c>
      <c r="D1079" s="17" t="s">
        <v>20</v>
      </c>
      <c r="E1079" s="17" t="s">
        <v>600</v>
      </c>
      <c r="F1079" s="139" t="s">
        <v>624</v>
      </c>
      <c r="G1079" s="34" t="s">
        <v>184</v>
      </c>
      <c r="H1079" s="33">
        <f t="shared" si="75"/>
        <v>-72000</v>
      </c>
      <c r="I1079" s="27">
        <f t="shared" si="72"/>
        <v>40.476190476190474</v>
      </c>
      <c r="K1079" s="20" t="s">
        <v>598</v>
      </c>
      <c r="M1079" s="2">
        <v>420</v>
      </c>
    </row>
    <row r="1080" spans="1:13" s="20" customFormat="1" ht="12.75">
      <c r="A1080" s="17"/>
      <c r="B1080" s="315">
        <v>500</v>
      </c>
      <c r="C1080" s="17" t="s">
        <v>618</v>
      </c>
      <c r="D1080" s="17" t="s">
        <v>20</v>
      </c>
      <c r="E1080" s="17" t="s">
        <v>600</v>
      </c>
      <c r="F1080" s="139" t="s">
        <v>601</v>
      </c>
      <c r="G1080" s="34" t="s">
        <v>184</v>
      </c>
      <c r="H1080" s="33">
        <f t="shared" si="75"/>
        <v>-72500</v>
      </c>
      <c r="I1080" s="27">
        <f t="shared" si="72"/>
        <v>1.1904761904761905</v>
      </c>
      <c r="K1080" s="20" t="s">
        <v>598</v>
      </c>
      <c r="M1080" s="2">
        <v>420</v>
      </c>
    </row>
    <row r="1081" spans="1:13" s="20" customFormat="1" ht="12.75">
      <c r="A1081" s="17"/>
      <c r="B1081" s="315">
        <v>3500</v>
      </c>
      <c r="C1081" s="17" t="s">
        <v>606</v>
      </c>
      <c r="D1081" s="17" t="s">
        <v>20</v>
      </c>
      <c r="E1081" s="17" t="s">
        <v>600</v>
      </c>
      <c r="F1081" s="88" t="s">
        <v>625</v>
      </c>
      <c r="G1081" s="34" t="s">
        <v>184</v>
      </c>
      <c r="H1081" s="33">
        <f t="shared" si="75"/>
        <v>-76000</v>
      </c>
      <c r="I1081" s="27">
        <f t="shared" si="72"/>
        <v>8.333333333333334</v>
      </c>
      <c r="K1081" s="20" t="s">
        <v>598</v>
      </c>
      <c r="M1081" s="2">
        <v>420</v>
      </c>
    </row>
    <row r="1082" spans="1:13" s="20" customFormat="1" ht="12.75">
      <c r="A1082" s="17"/>
      <c r="B1082" s="313">
        <v>3500</v>
      </c>
      <c r="C1082" s="1" t="s">
        <v>626</v>
      </c>
      <c r="D1082" s="1" t="s">
        <v>20</v>
      </c>
      <c r="E1082" s="1" t="s">
        <v>600</v>
      </c>
      <c r="F1082" s="86" t="s">
        <v>627</v>
      </c>
      <c r="G1082" s="32" t="s">
        <v>39</v>
      </c>
      <c r="H1082" s="33">
        <f t="shared" si="75"/>
        <v>-79500</v>
      </c>
      <c r="I1082" s="27">
        <f t="shared" si="72"/>
        <v>8.333333333333334</v>
      </c>
      <c r="K1082" s="20" t="s">
        <v>582</v>
      </c>
      <c r="M1082" s="2">
        <v>420</v>
      </c>
    </row>
    <row r="1083" spans="1:13" s="20" customFormat="1" ht="12.75">
      <c r="A1083" s="17"/>
      <c r="B1083" s="313">
        <v>3000</v>
      </c>
      <c r="C1083" s="1" t="s">
        <v>628</v>
      </c>
      <c r="D1083" s="1" t="s">
        <v>20</v>
      </c>
      <c r="E1083" s="1" t="s">
        <v>600</v>
      </c>
      <c r="F1083" s="86" t="s">
        <v>629</v>
      </c>
      <c r="G1083" s="32" t="s">
        <v>41</v>
      </c>
      <c r="H1083" s="33">
        <f t="shared" si="75"/>
        <v>-82500</v>
      </c>
      <c r="I1083" s="27">
        <f t="shared" si="72"/>
        <v>7.142857142857143</v>
      </c>
      <c r="K1083" s="20" t="s">
        <v>582</v>
      </c>
      <c r="M1083" s="2">
        <v>420</v>
      </c>
    </row>
    <row r="1084" spans="1:13" s="20" customFormat="1" ht="12.75">
      <c r="A1084" s="17"/>
      <c r="B1084" s="313">
        <v>25000</v>
      </c>
      <c r="C1084" s="1" t="s">
        <v>630</v>
      </c>
      <c r="D1084" s="1" t="s">
        <v>20</v>
      </c>
      <c r="E1084" s="1" t="s">
        <v>600</v>
      </c>
      <c r="F1084" s="86" t="s">
        <v>631</v>
      </c>
      <c r="G1084" s="32" t="s">
        <v>123</v>
      </c>
      <c r="H1084" s="33">
        <f t="shared" si="75"/>
        <v>-107500</v>
      </c>
      <c r="I1084" s="27">
        <f t="shared" si="72"/>
        <v>59.523809523809526</v>
      </c>
      <c r="K1084" s="20" t="s">
        <v>582</v>
      </c>
      <c r="M1084" s="2">
        <v>420</v>
      </c>
    </row>
    <row r="1085" spans="1:13" s="20" customFormat="1" ht="12.75">
      <c r="A1085" s="17"/>
      <c r="B1085" s="314">
        <v>4000</v>
      </c>
      <c r="C1085" s="1" t="s">
        <v>632</v>
      </c>
      <c r="D1085" s="1" t="s">
        <v>20</v>
      </c>
      <c r="E1085" s="1" t="s">
        <v>600</v>
      </c>
      <c r="F1085" s="86" t="s">
        <v>633</v>
      </c>
      <c r="G1085" s="32" t="s">
        <v>154</v>
      </c>
      <c r="H1085" s="33">
        <f t="shared" si="75"/>
        <v>-111500</v>
      </c>
      <c r="I1085" s="27">
        <f aca="true" t="shared" si="76" ref="I1085:I1148">+B1085/M1085</f>
        <v>9.523809523809524</v>
      </c>
      <c r="K1085" s="20" t="s">
        <v>582</v>
      </c>
      <c r="M1085" s="2">
        <v>420</v>
      </c>
    </row>
    <row r="1086" spans="1:13" s="20" customFormat="1" ht="12.75">
      <c r="A1086" s="17"/>
      <c r="B1086" s="313">
        <v>3500</v>
      </c>
      <c r="C1086" s="1" t="s">
        <v>634</v>
      </c>
      <c r="D1086" s="1" t="s">
        <v>20</v>
      </c>
      <c r="E1086" s="1" t="s">
        <v>600</v>
      </c>
      <c r="F1086" s="88" t="s">
        <v>635</v>
      </c>
      <c r="G1086" s="32" t="s">
        <v>158</v>
      </c>
      <c r="H1086" s="33">
        <f t="shared" si="75"/>
        <v>-115000</v>
      </c>
      <c r="I1086" s="27">
        <f t="shared" si="76"/>
        <v>8.333333333333334</v>
      </c>
      <c r="K1086" s="20" t="s">
        <v>582</v>
      </c>
      <c r="M1086" s="2">
        <v>420</v>
      </c>
    </row>
    <row r="1087" spans="1:13" s="20" customFormat="1" ht="12.75">
      <c r="A1087" s="17"/>
      <c r="B1087" s="313">
        <v>25000</v>
      </c>
      <c r="C1087" s="1" t="s">
        <v>636</v>
      </c>
      <c r="D1087" s="1" t="s">
        <v>20</v>
      </c>
      <c r="E1087" s="1" t="s">
        <v>600</v>
      </c>
      <c r="F1087" s="86" t="s">
        <v>637</v>
      </c>
      <c r="G1087" s="32" t="s">
        <v>160</v>
      </c>
      <c r="H1087" s="33">
        <f t="shared" si="75"/>
        <v>-140000</v>
      </c>
      <c r="I1087" s="27">
        <f t="shared" si="76"/>
        <v>59.523809523809526</v>
      </c>
      <c r="K1087" s="20" t="s">
        <v>582</v>
      </c>
      <c r="M1087" s="2">
        <v>420</v>
      </c>
    </row>
    <row r="1088" spans="1:13" s="20" customFormat="1" ht="12.75">
      <c r="A1088" s="17"/>
      <c r="B1088" s="313">
        <v>3500</v>
      </c>
      <c r="C1088" s="1" t="s">
        <v>599</v>
      </c>
      <c r="D1088" s="1" t="s">
        <v>20</v>
      </c>
      <c r="E1088" s="1" t="s">
        <v>600</v>
      </c>
      <c r="F1088" s="86" t="s">
        <v>638</v>
      </c>
      <c r="G1088" s="32" t="s">
        <v>227</v>
      </c>
      <c r="H1088" s="33">
        <f t="shared" si="75"/>
        <v>-143500</v>
      </c>
      <c r="I1088" s="27">
        <f t="shared" si="76"/>
        <v>8.333333333333334</v>
      </c>
      <c r="K1088" s="20" t="s">
        <v>582</v>
      </c>
      <c r="M1088" s="2">
        <v>420</v>
      </c>
    </row>
    <row r="1089" spans="1:13" s="20" customFormat="1" ht="12.75">
      <c r="A1089" s="17"/>
      <c r="B1089" s="315">
        <v>3500</v>
      </c>
      <c r="C1089" s="17" t="s">
        <v>606</v>
      </c>
      <c r="D1089" s="17" t="s">
        <v>20</v>
      </c>
      <c r="E1089" s="17" t="s">
        <v>600</v>
      </c>
      <c r="F1089" s="88" t="s">
        <v>639</v>
      </c>
      <c r="G1089" s="34" t="s">
        <v>262</v>
      </c>
      <c r="H1089" s="33">
        <f t="shared" si="75"/>
        <v>-147000</v>
      </c>
      <c r="I1089" s="27">
        <f t="shared" si="76"/>
        <v>8.333333333333334</v>
      </c>
      <c r="K1089" s="20" t="s">
        <v>582</v>
      </c>
      <c r="M1089" s="2">
        <v>420</v>
      </c>
    </row>
    <row r="1090" spans="1:13" s="20" customFormat="1" ht="12.75">
      <c r="A1090" s="17"/>
      <c r="B1090" s="315">
        <v>2500</v>
      </c>
      <c r="C1090" s="17" t="s">
        <v>599</v>
      </c>
      <c r="D1090" s="17" t="s">
        <v>20</v>
      </c>
      <c r="E1090" s="17" t="s">
        <v>600</v>
      </c>
      <c r="F1090" s="88" t="s">
        <v>640</v>
      </c>
      <c r="G1090" s="34" t="s">
        <v>269</v>
      </c>
      <c r="H1090" s="33">
        <f t="shared" si="75"/>
        <v>-149500</v>
      </c>
      <c r="I1090" s="27">
        <f t="shared" si="76"/>
        <v>5.9523809523809526</v>
      </c>
      <c r="K1090" s="20" t="s">
        <v>582</v>
      </c>
      <c r="M1090" s="2">
        <v>420</v>
      </c>
    </row>
    <row r="1091" spans="1:13" s="20" customFormat="1" ht="12.75">
      <c r="A1091" s="17"/>
      <c r="B1091" s="315">
        <v>17000</v>
      </c>
      <c r="C1091" s="17" t="s">
        <v>616</v>
      </c>
      <c r="D1091" s="17" t="s">
        <v>20</v>
      </c>
      <c r="E1091" s="17" t="s">
        <v>600</v>
      </c>
      <c r="F1091" s="88" t="s">
        <v>641</v>
      </c>
      <c r="G1091" s="34" t="s">
        <v>288</v>
      </c>
      <c r="H1091" s="33">
        <f t="shared" si="75"/>
        <v>-166500</v>
      </c>
      <c r="I1091" s="27">
        <f t="shared" si="76"/>
        <v>40.476190476190474</v>
      </c>
      <c r="K1091" s="20" t="s">
        <v>582</v>
      </c>
      <c r="M1091" s="2">
        <v>420</v>
      </c>
    </row>
    <row r="1092" spans="1:13" s="20" customFormat="1" ht="12.75">
      <c r="A1092" s="17"/>
      <c r="B1092" s="315">
        <v>500</v>
      </c>
      <c r="C1092" s="17" t="s">
        <v>618</v>
      </c>
      <c r="D1092" s="17" t="s">
        <v>20</v>
      </c>
      <c r="E1092" s="17" t="s">
        <v>600</v>
      </c>
      <c r="F1092" s="88" t="s">
        <v>642</v>
      </c>
      <c r="G1092" s="34" t="s">
        <v>288</v>
      </c>
      <c r="H1092" s="33">
        <f t="shared" si="75"/>
        <v>-167000</v>
      </c>
      <c r="I1092" s="27">
        <f t="shared" si="76"/>
        <v>1.1904761904761905</v>
      </c>
      <c r="K1092" s="20" t="s">
        <v>582</v>
      </c>
      <c r="M1092" s="2">
        <v>420</v>
      </c>
    </row>
    <row r="1093" spans="1:13" s="20" customFormat="1" ht="12.75">
      <c r="A1093" s="17"/>
      <c r="B1093" s="315">
        <v>500</v>
      </c>
      <c r="C1093" s="17" t="s">
        <v>618</v>
      </c>
      <c r="D1093" s="17" t="s">
        <v>20</v>
      </c>
      <c r="E1093" s="17" t="s">
        <v>643</v>
      </c>
      <c r="F1093" s="88" t="s">
        <v>644</v>
      </c>
      <c r="G1093" s="34" t="s">
        <v>288</v>
      </c>
      <c r="H1093" s="33">
        <f aca="true" t="shared" si="77" ref="H1093:H1124">H1092-B1093</f>
        <v>-167500</v>
      </c>
      <c r="I1093" s="27">
        <f t="shared" si="76"/>
        <v>1.1904761904761905</v>
      </c>
      <c r="K1093" s="20" t="s">
        <v>582</v>
      </c>
      <c r="M1093" s="2">
        <v>420</v>
      </c>
    </row>
    <row r="1094" spans="1:13" s="20" customFormat="1" ht="12.75">
      <c r="A1094" s="17"/>
      <c r="B1094" s="315">
        <v>800</v>
      </c>
      <c r="C1094" s="17" t="s">
        <v>645</v>
      </c>
      <c r="D1094" s="17" t="s">
        <v>20</v>
      </c>
      <c r="E1094" s="17" t="s">
        <v>600</v>
      </c>
      <c r="F1094" s="88" t="s">
        <v>586</v>
      </c>
      <c r="G1094" s="34" t="s">
        <v>280</v>
      </c>
      <c r="H1094" s="33">
        <f t="shared" si="77"/>
        <v>-168300</v>
      </c>
      <c r="I1094" s="27">
        <f t="shared" si="76"/>
        <v>1.9047619047619047</v>
      </c>
      <c r="K1094" s="20" t="s">
        <v>582</v>
      </c>
      <c r="M1094" s="2">
        <v>420</v>
      </c>
    </row>
    <row r="1095" spans="1:13" s="20" customFormat="1" ht="12.75">
      <c r="A1095" s="17"/>
      <c r="B1095" s="315">
        <v>3000</v>
      </c>
      <c r="C1095" s="17" t="s">
        <v>606</v>
      </c>
      <c r="D1095" s="17" t="s">
        <v>20</v>
      </c>
      <c r="E1095" s="17" t="s">
        <v>600</v>
      </c>
      <c r="F1095" s="88" t="s">
        <v>646</v>
      </c>
      <c r="G1095" s="34" t="s">
        <v>280</v>
      </c>
      <c r="H1095" s="33">
        <f t="shared" si="77"/>
        <v>-171300</v>
      </c>
      <c r="I1095" s="27">
        <f t="shared" si="76"/>
        <v>7.142857142857143</v>
      </c>
      <c r="K1095" s="20" t="s">
        <v>582</v>
      </c>
      <c r="M1095" s="2">
        <v>420</v>
      </c>
    </row>
    <row r="1096" spans="1:13" s="20" customFormat="1" ht="12.75">
      <c r="A1096" s="17"/>
      <c r="B1096" s="315">
        <v>2500</v>
      </c>
      <c r="C1096" s="17" t="s">
        <v>599</v>
      </c>
      <c r="D1096" s="17" t="s">
        <v>20</v>
      </c>
      <c r="E1096" s="17" t="s">
        <v>600</v>
      </c>
      <c r="F1096" s="88" t="s">
        <v>647</v>
      </c>
      <c r="G1096" s="34" t="s">
        <v>305</v>
      </c>
      <c r="H1096" s="33">
        <f t="shared" si="77"/>
        <v>-173800</v>
      </c>
      <c r="I1096" s="27">
        <f t="shared" si="76"/>
        <v>5.9523809523809526</v>
      </c>
      <c r="K1096" s="20" t="s">
        <v>582</v>
      </c>
      <c r="M1096" s="2">
        <v>420</v>
      </c>
    </row>
    <row r="1097" spans="1:13" s="20" customFormat="1" ht="12.75">
      <c r="A1097" s="17"/>
      <c r="B1097" s="315">
        <v>17000</v>
      </c>
      <c r="C1097" s="17" t="s">
        <v>648</v>
      </c>
      <c r="D1097" s="17" t="s">
        <v>20</v>
      </c>
      <c r="E1097" s="17" t="s">
        <v>600</v>
      </c>
      <c r="F1097" s="88" t="s">
        <v>649</v>
      </c>
      <c r="G1097" s="34" t="s">
        <v>339</v>
      </c>
      <c r="H1097" s="33">
        <f t="shared" si="77"/>
        <v>-190800</v>
      </c>
      <c r="I1097" s="27">
        <f t="shared" si="76"/>
        <v>40.476190476190474</v>
      </c>
      <c r="K1097" s="20" t="s">
        <v>582</v>
      </c>
      <c r="M1097" s="2">
        <v>420</v>
      </c>
    </row>
    <row r="1098" spans="1:13" s="20" customFormat="1" ht="12.75">
      <c r="A1098" s="17"/>
      <c r="B1098" s="315">
        <v>500</v>
      </c>
      <c r="C1098" s="17" t="s">
        <v>618</v>
      </c>
      <c r="D1098" s="17" t="s">
        <v>20</v>
      </c>
      <c r="E1098" s="17" t="s">
        <v>600</v>
      </c>
      <c r="F1098" s="88" t="s">
        <v>650</v>
      </c>
      <c r="G1098" s="34" t="s">
        <v>339</v>
      </c>
      <c r="H1098" s="33">
        <f t="shared" si="77"/>
        <v>-191300</v>
      </c>
      <c r="I1098" s="27">
        <f t="shared" si="76"/>
        <v>1.1904761904761905</v>
      </c>
      <c r="K1098" s="20" t="s">
        <v>582</v>
      </c>
      <c r="M1098" s="2">
        <v>420</v>
      </c>
    </row>
    <row r="1099" spans="1:13" s="20" customFormat="1" ht="12.75">
      <c r="A1099" s="17"/>
      <c r="B1099" s="315">
        <v>500</v>
      </c>
      <c r="C1099" s="17" t="s">
        <v>618</v>
      </c>
      <c r="D1099" s="17" t="s">
        <v>20</v>
      </c>
      <c r="E1099" s="17" t="s">
        <v>600</v>
      </c>
      <c r="F1099" s="88" t="s">
        <v>651</v>
      </c>
      <c r="G1099" s="34" t="s">
        <v>339</v>
      </c>
      <c r="H1099" s="33">
        <f t="shared" si="77"/>
        <v>-191800</v>
      </c>
      <c r="I1099" s="27">
        <f t="shared" si="76"/>
        <v>1.1904761904761905</v>
      </c>
      <c r="K1099" s="20" t="s">
        <v>582</v>
      </c>
      <c r="M1099" s="2">
        <v>420</v>
      </c>
    </row>
    <row r="1100" spans="1:13" s="20" customFormat="1" ht="12.75">
      <c r="A1100" s="17"/>
      <c r="B1100" s="315">
        <v>800</v>
      </c>
      <c r="C1100" s="17" t="s">
        <v>652</v>
      </c>
      <c r="D1100" s="17" t="s">
        <v>20</v>
      </c>
      <c r="E1100" s="17" t="s">
        <v>600</v>
      </c>
      <c r="F1100" s="88" t="s">
        <v>586</v>
      </c>
      <c r="G1100" s="34" t="s">
        <v>593</v>
      </c>
      <c r="H1100" s="33">
        <f t="shared" si="77"/>
        <v>-192600</v>
      </c>
      <c r="I1100" s="27">
        <f t="shared" si="76"/>
        <v>1.9047619047619047</v>
      </c>
      <c r="K1100" s="20" t="s">
        <v>582</v>
      </c>
      <c r="M1100" s="2">
        <v>420</v>
      </c>
    </row>
    <row r="1101" spans="1:13" s="20" customFormat="1" ht="12.75">
      <c r="A1101" s="17"/>
      <c r="B1101" s="315">
        <v>800</v>
      </c>
      <c r="C1101" s="17" t="s">
        <v>645</v>
      </c>
      <c r="D1101" s="17" t="s">
        <v>20</v>
      </c>
      <c r="E1101" s="17" t="s">
        <v>600</v>
      </c>
      <c r="F1101" s="88" t="s">
        <v>586</v>
      </c>
      <c r="G1101" s="34" t="s">
        <v>593</v>
      </c>
      <c r="H1101" s="33">
        <f t="shared" si="77"/>
        <v>-193400</v>
      </c>
      <c r="I1101" s="27">
        <f t="shared" si="76"/>
        <v>1.9047619047619047</v>
      </c>
      <c r="K1101" s="20" t="s">
        <v>582</v>
      </c>
      <c r="M1101" s="2">
        <v>420</v>
      </c>
    </row>
    <row r="1102" spans="1:13" s="20" customFormat="1" ht="12.75">
      <c r="A1102" s="17"/>
      <c r="B1102" s="315">
        <v>3000</v>
      </c>
      <c r="C1102" s="17" t="s">
        <v>606</v>
      </c>
      <c r="D1102" s="17" t="s">
        <v>20</v>
      </c>
      <c r="E1102" s="17" t="s">
        <v>600</v>
      </c>
      <c r="F1102" s="139" t="s">
        <v>653</v>
      </c>
      <c r="G1102" s="34" t="s">
        <v>593</v>
      </c>
      <c r="H1102" s="33">
        <f t="shared" si="77"/>
        <v>-196400</v>
      </c>
      <c r="I1102" s="27">
        <f t="shared" si="76"/>
        <v>7.142857142857143</v>
      </c>
      <c r="K1102" s="20" t="s">
        <v>582</v>
      </c>
      <c r="M1102" s="2">
        <v>420</v>
      </c>
    </row>
    <row r="1103" spans="1:13" s="20" customFormat="1" ht="12.75">
      <c r="A1103" s="17"/>
      <c r="B1103" s="315">
        <v>3000</v>
      </c>
      <c r="C1103" s="1" t="s">
        <v>654</v>
      </c>
      <c r="D1103" s="17" t="s">
        <v>20</v>
      </c>
      <c r="E1103" s="1" t="s">
        <v>655</v>
      </c>
      <c r="F1103" s="86" t="s">
        <v>656</v>
      </c>
      <c r="G1103" s="34" t="s">
        <v>41</v>
      </c>
      <c r="H1103" s="33">
        <f t="shared" si="77"/>
        <v>-199400</v>
      </c>
      <c r="I1103" s="27">
        <f t="shared" si="76"/>
        <v>7.142857142857143</v>
      </c>
      <c r="K1103" s="20" t="s">
        <v>657</v>
      </c>
      <c r="M1103" s="2">
        <v>420</v>
      </c>
    </row>
    <row r="1104" spans="1:13" s="20" customFormat="1" ht="12.75">
      <c r="A1104" s="17"/>
      <c r="B1104" s="313">
        <v>3000</v>
      </c>
      <c r="C1104" s="17" t="s">
        <v>658</v>
      </c>
      <c r="D1104" s="17" t="s">
        <v>20</v>
      </c>
      <c r="E1104" s="1" t="s">
        <v>655</v>
      </c>
      <c r="F1104" s="86" t="s">
        <v>659</v>
      </c>
      <c r="G1104" s="32" t="s">
        <v>45</v>
      </c>
      <c r="H1104" s="33">
        <f t="shared" si="77"/>
        <v>-202400</v>
      </c>
      <c r="I1104" s="27">
        <f t="shared" si="76"/>
        <v>7.142857142857143</v>
      </c>
      <c r="K1104" s="20" t="s">
        <v>657</v>
      </c>
      <c r="M1104" s="2">
        <v>420</v>
      </c>
    </row>
    <row r="1105" spans="1:13" s="20" customFormat="1" ht="12.75">
      <c r="A1105" s="17"/>
      <c r="B1105" s="313">
        <v>3000</v>
      </c>
      <c r="C1105" s="1" t="s">
        <v>46</v>
      </c>
      <c r="D1105" s="1" t="s">
        <v>20</v>
      </c>
      <c r="E1105" s="1" t="s">
        <v>600</v>
      </c>
      <c r="F1105" s="86" t="s">
        <v>660</v>
      </c>
      <c r="G1105" s="32" t="s">
        <v>41</v>
      </c>
      <c r="H1105" s="33">
        <f t="shared" si="77"/>
        <v>-205400</v>
      </c>
      <c r="I1105" s="27">
        <f t="shared" si="76"/>
        <v>7.142857142857143</v>
      </c>
      <c r="K1105" s="20" t="s">
        <v>588</v>
      </c>
      <c r="M1105" s="2">
        <v>420</v>
      </c>
    </row>
    <row r="1106" spans="1:13" s="20" customFormat="1" ht="12.75">
      <c r="A1106" s="17"/>
      <c r="B1106" s="313">
        <v>1700</v>
      </c>
      <c r="C1106" s="1" t="s">
        <v>661</v>
      </c>
      <c r="D1106" s="1" t="s">
        <v>20</v>
      </c>
      <c r="E1106" s="1" t="s">
        <v>600</v>
      </c>
      <c r="F1106" s="86" t="s">
        <v>587</v>
      </c>
      <c r="G1106" s="32" t="s">
        <v>43</v>
      </c>
      <c r="H1106" s="33">
        <f t="shared" si="77"/>
        <v>-207100</v>
      </c>
      <c r="I1106" s="27">
        <f t="shared" si="76"/>
        <v>4.0476190476190474</v>
      </c>
      <c r="K1106" s="20" t="s">
        <v>588</v>
      </c>
      <c r="M1106" s="2">
        <v>420</v>
      </c>
    </row>
    <row r="1107" spans="1:13" s="20" customFormat="1" ht="12.75">
      <c r="A1107" s="17"/>
      <c r="B1107" s="313">
        <v>1700</v>
      </c>
      <c r="C1107" s="1" t="s">
        <v>662</v>
      </c>
      <c r="D1107" s="1" t="s">
        <v>20</v>
      </c>
      <c r="E1107" s="1" t="s">
        <v>600</v>
      </c>
      <c r="F1107" s="86" t="s">
        <v>587</v>
      </c>
      <c r="G1107" s="32" t="s">
        <v>121</v>
      </c>
      <c r="H1107" s="33">
        <f t="shared" si="77"/>
        <v>-208800</v>
      </c>
      <c r="I1107" s="27">
        <f t="shared" si="76"/>
        <v>4.0476190476190474</v>
      </c>
      <c r="K1107" s="20" t="s">
        <v>588</v>
      </c>
      <c r="M1107" s="2">
        <v>420</v>
      </c>
    </row>
    <row r="1108" spans="1:13" s="20" customFormat="1" ht="12.75">
      <c r="A1108" s="17"/>
      <c r="B1108" s="313">
        <v>3000</v>
      </c>
      <c r="C1108" s="1" t="s">
        <v>50</v>
      </c>
      <c r="D1108" s="1" t="s">
        <v>20</v>
      </c>
      <c r="E1108" s="1" t="s">
        <v>600</v>
      </c>
      <c r="F1108" s="86" t="s">
        <v>663</v>
      </c>
      <c r="G1108" s="32" t="s">
        <v>121</v>
      </c>
      <c r="H1108" s="33">
        <f t="shared" si="77"/>
        <v>-211800</v>
      </c>
      <c r="I1108" s="27">
        <f t="shared" si="76"/>
        <v>7.142857142857143</v>
      </c>
      <c r="K1108" s="20" t="s">
        <v>588</v>
      </c>
      <c r="M1108" s="2">
        <v>420</v>
      </c>
    </row>
    <row r="1109" spans="1:13" s="20" customFormat="1" ht="12.75">
      <c r="A1109" s="17"/>
      <c r="B1109" s="313">
        <v>3000</v>
      </c>
      <c r="C1109" s="1" t="s">
        <v>46</v>
      </c>
      <c r="D1109" s="1" t="s">
        <v>20</v>
      </c>
      <c r="E1109" s="1" t="s">
        <v>600</v>
      </c>
      <c r="F1109" s="86" t="s">
        <v>664</v>
      </c>
      <c r="G1109" s="32" t="s">
        <v>156</v>
      </c>
      <c r="H1109" s="33">
        <f t="shared" si="77"/>
        <v>-214800</v>
      </c>
      <c r="I1109" s="27">
        <f t="shared" si="76"/>
        <v>7.142857142857143</v>
      </c>
      <c r="K1109" s="20" t="s">
        <v>588</v>
      </c>
      <c r="M1109" s="2">
        <v>420</v>
      </c>
    </row>
    <row r="1110" spans="1:13" s="20" customFormat="1" ht="12.75">
      <c r="A1110" s="17"/>
      <c r="B1110" s="313">
        <v>1700</v>
      </c>
      <c r="C1110" s="1" t="s">
        <v>661</v>
      </c>
      <c r="D1110" s="1" t="s">
        <v>20</v>
      </c>
      <c r="E1110" s="1" t="s">
        <v>600</v>
      </c>
      <c r="F1110" s="86" t="s">
        <v>587</v>
      </c>
      <c r="G1110" s="32" t="s">
        <v>160</v>
      </c>
      <c r="H1110" s="33">
        <f t="shared" si="77"/>
        <v>-216500</v>
      </c>
      <c r="I1110" s="27">
        <f t="shared" si="76"/>
        <v>4.0476190476190474</v>
      </c>
      <c r="K1110" s="20" t="s">
        <v>588</v>
      </c>
      <c r="M1110" s="2">
        <v>420</v>
      </c>
    </row>
    <row r="1111" spans="1:13" s="20" customFormat="1" ht="12.75">
      <c r="A1111" s="17"/>
      <c r="B1111" s="313">
        <v>1700</v>
      </c>
      <c r="C1111" s="1" t="s">
        <v>662</v>
      </c>
      <c r="D1111" s="1" t="s">
        <v>20</v>
      </c>
      <c r="E1111" s="1" t="s">
        <v>600</v>
      </c>
      <c r="F1111" s="86" t="s">
        <v>587</v>
      </c>
      <c r="G1111" s="32" t="s">
        <v>160</v>
      </c>
      <c r="H1111" s="33">
        <f t="shared" si="77"/>
        <v>-218200</v>
      </c>
      <c r="I1111" s="27">
        <f t="shared" si="76"/>
        <v>4.0476190476190474</v>
      </c>
      <c r="K1111" s="20" t="s">
        <v>588</v>
      </c>
      <c r="M1111" s="2">
        <v>420</v>
      </c>
    </row>
    <row r="1112" spans="1:13" s="20" customFormat="1" ht="12.75">
      <c r="A1112" s="17"/>
      <c r="B1112" s="313">
        <v>3500</v>
      </c>
      <c r="C1112" s="1" t="s">
        <v>50</v>
      </c>
      <c r="D1112" s="1" t="s">
        <v>20</v>
      </c>
      <c r="E1112" s="1" t="s">
        <v>600</v>
      </c>
      <c r="F1112" s="86" t="s">
        <v>665</v>
      </c>
      <c r="G1112" s="32" t="s">
        <v>551</v>
      </c>
      <c r="H1112" s="33">
        <f t="shared" si="77"/>
        <v>-221700</v>
      </c>
      <c r="I1112" s="27">
        <f t="shared" si="76"/>
        <v>8.333333333333334</v>
      </c>
      <c r="K1112" s="20" t="s">
        <v>588</v>
      </c>
      <c r="M1112" s="2">
        <v>420</v>
      </c>
    </row>
    <row r="1113" spans="1:13" s="20" customFormat="1" ht="12.75">
      <c r="A1113" s="17"/>
      <c r="B1113" s="313">
        <v>1000</v>
      </c>
      <c r="C1113" s="1" t="s">
        <v>666</v>
      </c>
      <c r="D1113" s="1" t="s">
        <v>20</v>
      </c>
      <c r="E1113" s="1" t="s">
        <v>600</v>
      </c>
      <c r="F1113" s="86" t="s">
        <v>587</v>
      </c>
      <c r="G1113" s="32" t="s">
        <v>210</v>
      </c>
      <c r="H1113" s="33">
        <f t="shared" si="77"/>
        <v>-222700</v>
      </c>
      <c r="I1113" s="27">
        <f t="shared" si="76"/>
        <v>2.380952380952381</v>
      </c>
      <c r="K1113" s="20" t="s">
        <v>588</v>
      </c>
      <c r="M1113" s="2">
        <v>420</v>
      </c>
    </row>
    <row r="1114" spans="1:13" s="20" customFormat="1" ht="12.75">
      <c r="A1114" s="17"/>
      <c r="B1114" s="313">
        <v>3500</v>
      </c>
      <c r="C1114" s="1" t="s">
        <v>46</v>
      </c>
      <c r="D1114" s="1" t="s">
        <v>20</v>
      </c>
      <c r="E1114" s="1" t="s">
        <v>600</v>
      </c>
      <c r="F1114" s="86" t="s">
        <v>667</v>
      </c>
      <c r="G1114" s="32" t="s">
        <v>217</v>
      </c>
      <c r="H1114" s="33">
        <f t="shared" si="77"/>
        <v>-226200</v>
      </c>
      <c r="I1114" s="27">
        <f t="shared" si="76"/>
        <v>8.333333333333334</v>
      </c>
      <c r="K1114" s="20" t="s">
        <v>588</v>
      </c>
      <c r="M1114" s="2">
        <v>420</v>
      </c>
    </row>
    <row r="1115" spans="1:13" s="20" customFormat="1" ht="12.75">
      <c r="A1115" s="17"/>
      <c r="B1115" s="313">
        <v>3000</v>
      </c>
      <c r="C1115" s="1" t="s">
        <v>50</v>
      </c>
      <c r="D1115" s="1" t="s">
        <v>20</v>
      </c>
      <c r="E1115" s="1" t="s">
        <v>600</v>
      </c>
      <c r="F1115" s="86" t="s">
        <v>668</v>
      </c>
      <c r="G1115" s="32" t="s">
        <v>227</v>
      </c>
      <c r="H1115" s="33">
        <f t="shared" si="77"/>
        <v>-229200</v>
      </c>
      <c r="I1115" s="27">
        <f t="shared" si="76"/>
        <v>7.142857142857143</v>
      </c>
      <c r="K1115" s="20" t="s">
        <v>588</v>
      </c>
      <c r="M1115" s="2">
        <v>420</v>
      </c>
    </row>
    <row r="1116" spans="1:13" s="20" customFormat="1" ht="12.75">
      <c r="A1116" s="17"/>
      <c r="B1116" s="314">
        <v>3500</v>
      </c>
      <c r="C1116" s="1" t="s">
        <v>46</v>
      </c>
      <c r="D1116" s="1" t="s">
        <v>20</v>
      </c>
      <c r="E1116" s="1" t="s">
        <v>600</v>
      </c>
      <c r="F1116" s="86" t="s">
        <v>669</v>
      </c>
      <c r="G1116" s="32" t="s">
        <v>262</v>
      </c>
      <c r="H1116" s="33">
        <f t="shared" si="77"/>
        <v>-232700</v>
      </c>
      <c r="I1116" s="27">
        <f t="shared" si="76"/>
        <v>8.333333333333334</v>
      </c>
      <c r="K1116" s="20" t="s">
        <v>588</v>
      </c>
      <c r="M1116" s="2">
        <v>420</v>
      </c>
    </row>
    <row r="1117" spans="1:13" s="20" customFormat="1" ht="12.75">
      <c r="A1117" s="17"/>
      <c r="B1117" s="313">
        <v>1700</v>
      </c>
      <c r="C1117" s="1" t="s">
        <v>661</v>
      </c>
      <c r="D1117" s="1" t="s">
        <v>20</v>
      </c>
      <c r="E1117" s="1" t="s">
        <v>600</v>
      </c>
      <c r="F1117" s="86" t="s">
        <v>587</v>
      </c>
      <c r="G1117" s="32" t="s">
        <v>262</v>
      </c>
      <c r="H1117" s="33">
        <f t="shared" si="77"/>
        <v>-234400</v>
      </c>
      <c r="I1117" s="27">
        <f t="shared" si="76"/>
        <v>4.0476190476190474</v>
      </c>
      <c r="K1117" s="20" t="s">
        <v>588</v>
      </c>
      <c r="M1117" s="2">
        <v>420</v>
      </c>
    </row>
    <row r="1118" spans="1:13" s="20" customFormat="1" ht="12.75">
      <c r="A1118" s="17"/>
      <c r="B1118" s="313">
        <v>1700</v>
      </c>
      <c r="C1118" s="108" t="s">
        <v>662</v>
      </c>
      <c r="D1118" s="108" t="s">
        <v>20</v>
      </c>
      <c r="E1118" s="108" t="s">
        <v>600</v>
      </c>
      <c r="F1118" s="61" t="s">
        <v>587</v>
      </c>
      <c r="G1118" s="98" t="s">
        <v>269</v>
      </c>
      <c r="H1118" s="33">
        <f t="shared" si="77"/>
        <v>-236100</v>
      </c>
      <c r="I1118" s="27">
        <f t="shared" si="76"/>
        <v>4.0476190476190474</v>
      </c>
      <c r="K1118" s="20" t="s">
        <v>588</v>
      </c>
      <c r="M1118" s="2">
        <v>420</v>
      </c>
    </row>
    <row r="1119" spans="1:13" s="20" customFormat="1" ht="12.75">
      <c r="A1119" s="17"/>
      <c r="B1119" s="313">
        <v>3500</v>
      </c>
      <c r="C1119" s="108" t="s">
        <v>50</v>
      </c>
      <c r="D1119" s="108" t="s">
        <v>20</v>
      </c>
      <c r="E1119" s="108" t="s">
        <v>600</v>
      </c>
      <c r="F1119" s="61" t="s">
        <v>670</v>
      </c>
      <c r="G1119" s="98" t="s">
        <v>269</v>
      </c>
      <c r="H1119" s="33">
        <f t="shared" si="77"/>
        <v>-239600</v>
      </c>
      <c r="I1119" s="27">
        <f t="shared" si="76"/>
        <v>8.333333333333334</v>
      </c>
      <c r="K1119" s="20" t="s">
        <v>588</v>
      </c>
      <c r="M1119" s="2">
        <v>420</v>
      </c>
    </row>
    <row r="1120" spans="1:13" s="20" customFormat="1" ht="12.75">
      <c r="A1120" s="17"/>
      <c r="B1120" s="313">
        <v>3000</v>
      </c>
      <c r="C1120" s="108" t="s">
        <v>46</v>
      </c>
      <c r="D1120" s="108" t="s">
        <v>20</v>
      </c>
      <c r="E1120" s="108" t="s">
        <v>600</v>
      </c>
      <c r="F1120" s="61" t="s">
        <v>671</v>
      </c>
      <c r="G1120" s="98" t="s">
        <v>269</v>
      </c>
      <c r="H1120" s="33">
        <f t="shared" si="77"/>
        <v>-242600</v>
      </c>
      <c r="I1120" s="27">
        <f t="shared" si="76"/>
        <v>7.142857142857143</v>
      </c>
      <c r="K1120" s="20" t="s">
        <v>588</v>
      </c>
      <c r="M1120" s="2">
        <v>420</v>
      </c>
    </row>
    <row r="1121" spans="1:13" s="20" customFormat="1" ht="12.75">
      <c r="A1121" s="17"/>
      <c r="B1121" s="313">
        <v>1700</v>
      </c>
      <c r="C1121" s="1" t="s">
        <v>661</v>
      </c>
      <c r="D1121" s="1" t="s">
        <v>20</v>
      </c>
      <c r="E1121" s="1" t="s">
        <v>600</v>
      </c>
      <c r="F1121" s="86" t="s">
        <v>587</v>
      </c>
      <c r="G1121" s="32" t="s">
        <v>288</v>
      </c>
      <c r="H1121" s="33">
        <f t="shared" si="77"/>
        <v>-244300</v>
      </c>
      <c r="I1121" s="27">
        <f t="shared" si="76"/>
        <v>4.0476190476190474</v>
      </c>
      <c r="K1121" s="20" t="s">
        <v>588</v>
      </c>
      <c r="M1121" s="2">
        <v>420</v>
      </c>
    </row>
    <row r="1122" spans="1:13" s="20" customFormat="1" ht="12.75">
      <c r="A1122" s="17"/>
      <c r="B1122" s="313">
        <v>1500</v>
      </c>
      <c r="C1122" s="1" t="s">
        <v>672</v>
      </c>
      <c r="D1122" s="1" t="s">
        <v>20</v>
      </c>
      <c r="E1122" s="1" t="s">
        <v>600</v>
      </c>
      <c r="F1122" s="86" t="s">
        <v>673</v>
      </c>
      <c r="G1122" s="32" t="s">
        <v>305</v>
      </c>
      <c r="H1122" s="33">
        <f t="shared" si="77"/>
        <v>-245800</v>
      </c>
      <c r="I1122" s="27">
        <f t="shared" si="76"/>
        <v>3.5714285714285716</v>
      </c>
      <c r="K1122" s="20" t="s">
        <v>588</v>
      </c>
      <c r="M1122" s="2">
        <v>420</v>
      </c>
    </row>
    <row r="1123" spans="1:13" s="20" customFormat="1" ht="12.75">
      <c r="A1123" s="17"/>
      <c r="B1123" s="313">
        <v>9000</v>
      </c>
      <c r="C1123" s="1" t="s">
        <v>674</v>
      </c>
      <c r="D1123" s="1" t="s">
        <v>20</v>
      </c>
      <c r="E1123" s="1" t="s">
        <v>600</v>
      </c>
      <c r="F1123" s="86" t="s">
        <v>675</v>
      </c>
      <c r="G1123" s="32" t="s">
        <v>305</v>
      </c>
      <c r="H1123" s="33">
        <f t="shared" si="77"/>
        <v>-254800</v>
      </c>
      <c r="I1123" s="27">
        <f t="shared" si="76"/>
        <v>21.428571428571427</v>
      </c>
      <c r="K1123" s="20" t="s">
        <v>588</v>
      </c>
      <c r="M1123" s="2">
        <v>420</v>
      </c>
    </row>
    <row r="1124" spans="1:13" s="20" customFormat="1" ht="12.75">
      <c r="A1124" s="17"/>
      <c r="B1124" s="313">
        <v>10000</v>
      </c>
      <c r="C1124" s="1" t="s">
        <v>676</v>
      </c>
      <c r="D1124" s="1" t="s">
        <v>20</v>
      </c>
      <c r="E1124" s="1" t="s">
        <v>600</v>
      </c>
      <c r="F1124" s="86" t="s">
        <v>677</v>
      </c>
      <c r="G1124" s="32" t="s">
        <v>339</v>
      </c>
      <c r="H1124" s="33">
        <f t="shared" si="77"/>
        <v>-264800</v>
      </c>
      <c r="I1124" s="27">
        <f t="shared" si="76"/>
        <v>23.80952380952381</v>
      </c>
      <c r="K1124" s="20" t="s">
        <v>588</v>
      </c>
      <c r="M1124" s="2">
        <v>420</v>
      </c>
    </row>
    <row r="1125" spans="1:13" s="85" customFormat="1" ht="12.75">
      <c r="A1125" s="16"/>
      <c r="B1125" s="189">
        <f>SUM(B1063:B1124)</f>
        <v>264800</v>
      </c>
      <c r="C1125" s="16" t="s">
        <v>106</v>
      </c>
      <c r="D1125" s="16"/>
      <c r="E1125" s="16"/>
      <c r="F1125" s="96"/>
      <c r="G1125" s="23"/>
      <c r="H1125" s="83">
        <v>0</v>
      </c>
      <c r="I1125" s="84">
        <f t="shared" si="76"/>
        <v>630.4761904761905</v>
      </c>
      <c r="M1125" s="2">
        <v>420</v>
      </c>
    </row>
    <row r="1126" spans="1:13" s="20" customFormat="1" ht="12.75">
      <c r="A1126" s="17"/>
      <c r="B1126" s="315"/>
      <c r="C1126" s="17"/>
      <c r="D1126" s="17"/>
      <c r="E1126" s="17"/>
      <c r="F1126" s="88"/>
      <c r="G1126" s="34"/>
      <c r="H1126" s="33">
        <f aca="true" t="shared" si="78" ref="H1126:H1157">H1125-B1126</f>
        <v>0</v>
      </c>
      <c r="I1126" s="27">
        <f t="shared" si="76"/>
        <v>0</v>
      </c>
      <c r="M1126" s="2">
        <v>420</v>
      </c>
    </row>
    <row r="1127" spans="1:13" s="20" customFormat="1" ht="12.75">
      <c r="A1127" s="17"/>
      <c r="B1127" s="315"/>
      <c r="C1127" s="17"/>
      <c r="D1127" s="17"/>
      <c r="E1127" s="17"/>
      <c r="F1127" s="88"/>
      <c r="G1127" s="34"/>
      <c r="H1127" s="33">
        <f t="shared" si="78"/>
        <v>0</v>
      </c>
      <c r="I1127" s="27">
        <f t="shared" si="76"/>
        <v>0</v>
      </c>
      <c r="M1127" s="2">
        <v>420</v>
      </c>
    </row>
    <row r="1128" spans="1:13" s="20" customFormat="1" ht="12.75">
      <c r="A1128" s="17"/>
      <c r="B1128" s="315">
        <v>1500</v>
      </c>
      <c r="C1128" s="17" t="s">
        <v>678</v>
      </c>
      <c r="D1128" s="17" t="s">
        <v>20</v>
      </c>
      <c r="E1128" s="17" t="s">
        <v>679</v>
      </c>
      <c r="F1128" s="88" t="s">
        <v>612</v>
      </c>
      <c r="G1128" s="34" t="s">
        <v>536</v>
      </c>
      <c r="H1128" s="33">
        <f t="shared" si="78"/>
        <v>-1500</v>
      </c>
      <c r="I1128" s="27">
        <f t="shared" si="76"/>
        <v>3.5714285714285716</v>
      </c>
      <c r="K1128" s="20" t="s">
        <v>598</v>
      </c>
      <c r="M1128" s="2">
        <v>420</v>
      </c>
    </row>
    <row r="1129" spans="1:13" s="20" customFormat="1" ht="12.75">
      <c r="A1129" s="17"/>
      <c r="B1129" s="315">
        <v>1500</v>
      </c>
      <c r="C1129" s="17" t="s">
        <v>678</v>
      </c>
      <c r="D1129" s="17" t="s">
        <v>20</v>
      </c>
      <c r="E1129" s="17" t="s">
        <v>679</v>
      </c>
      <c r="F1129" s="88" t="s">
        <v>612</v>
      </c>
      <c r="G1129" s="34" t="s">
        <v>39</v>
      </c>
      <c r="H1129" s="33">
        <f t="shared" si="78"/>
        <v>-3000</v>
      </c>
      <c r="I1129" s="27">
        <f t="shared" si="76"/>
        <v>3.5714285714285716</v>
      </c>
      <c r="K1129" s="20" t="s">
        <v>598</v>
      </c>
      <c r="M1129" s="2">
        <v>420</v>
      </c>
    </row>
    <row r="1130" spans="1:13" s="20" customFormat="1" ht="12.75">
      <c r="A1130" s="17"/>
      <c r="B1130" s="315">
        <v>1200</v>
      </c>
      <c r="C1130" s="17" t="s">
        <v>678</v>
      </c>
      <c r="D1130" s="17" t="s">
        <v>20</v>
      </c>
      <c r="E1130" s="17" t="s">
        <v>679</v>
      </c>
      <c r="F1130" s="88" t="s">
        <v>612</v>
      </c>
      <c r="G1130" s="34" t="s">
        <v>41</v>
      </c>
      <c r="H1130" s="33">
        <f t="shared" si="78"/>
        <v>-4200</v>
      </c>
      <c r="I1130" s="27">
        <f t="shared" si="76"/>
        <v>2.857142857142857</v>
      </c>
      <c r="K1130" s="20" t="s">
        <v>598</v>
      </c>
      <c r="M1130" s="2">
        <v>420</v>
      </c>
    </row>
    <row r="1131" spans="1:13" s="20" customFormat="1" ht="12.75">
      <c r="A1131" s="17"/>
      <c r="B1131" s="315">
        <v>1900</v>
      </c>
      <c r="C1131" s="17" t="s">
        <v>678</v>
      </c>
      <c r="D1131" s="17" t="s">
        <v>20</v>
      </c>
      <c r="E1131" s="17" t="s">
        <v>679</v>
      </c>
      <c r="F1131" s="88" t="s">
        <v>612</v>
      </c>
      <c r="G1131" s="34" t="s">
        <v>43</v>
      </c>
      <c r="H1131" s="33">
        <f t="shared" si="78"/>
        <v>-6100</v>
      </c>
      <c r="I1131" s="27">
        <f t="shared" si="76"/>
        <v>4.523809523809524</v>
      </c>
      <c r="K1131" s="20" t="s">
        <v>598</v>
      </c>
      <c r="M1131" s="2">
        <v>420</v>
      </c>
    </row>
    <row r="1132" spans="1:13" s="20" customFormat="1" ht="12.75">
      <c r="A1132" s="17"/>
      <c r="B1132" s="315">
        <v>1500</v>
      </c>
      <c r="C1132" s="17" t="s">
        <v>678</v>
      </c>
      <c r="D1132" s="17" t="s">
        <v>20</v>
      </c>
      <c r="E1132" s="17" t="s">
        <v>679</v>
      </c>
      <c r="F1132" s="88" t="s">
        <v>612</v>
      </c>
      <c r="G1132" s="34" t="s">
        <v>45</v>
      </c>
      <c r="H1132" s="33">
        <f t="shared" si="78"/>
        <v>-7600</v>
      </c>
      <c r="I1132" s="27">
        <f t="shared" si="76"/>
        <v>3.5714285714285716</v>
      </c>
      <c r="K1132" s="20" t="s">
        <v>598</v>
      </c>
      <c r="M1132" s="2">
        <v>420</v>
      </c>
    </row>
    <row r="1133" spans="1:13" s="20" customFormat="1" ht="12.75">
      <c r="A1133" s="17"/>
      <c r="B1133" s="315">
        <v>1500</v>
      </c>
      <c r="C1133" s="17" t="s">
        <v>678</v>
      </c>
      <c r="D1133" s="17" t="s">
        <v>20</v>
      </c>
      <c r="E1133" s="17" t="s">
        <v>679</v>
      </c>
      <c r="F1133" s="88" t="s">
        <v>612</v>
      </c>
      <c r="G1133" s="34" t="s">
        <v>82</v>
      </c>
      <c r="H1133" s="33">
        <f t="shared" si="78"/>
        <v>-9100</v>
      </c>
      <c r="I1133" s="27">
        <f t="shared" si="76"/>
        <v>3.5714285714285716</v>
      </c>
      <c r="K1133" s="20" t="s">
        <v>598</v>
      </c>
      <c r="M1133" s="2">
        <v>420</v>
      </c>
    </row>
    <row r="1134" spans="1:13" s="20" customFormat="1" ht="12.75">
      <c r="A1134" s="17"/>
      <c r="B1134" s="315">
        <v>1600</v>
      </c>
      <c r="C1134" s="17" t="s">
        <v>678</v>
      </c>
      <c r="D1134" s="17" t="s">
        <v>20</v>
      </c>
      <c r="E1134" s="17" t="s">
        <v>679</v>
      </c>
      <c r="F1134" s="139" t="s">
        <v>612</v>
      </c>
      <c r="G1134" s="34" t="s">
        <v>121</v>
      </c>
      <c r="H1134" s="33">
        <f t="shared" si="78"/>
        <v>-10700</v>
      </c>
      <c r="I1134" s="27">
        <f t="shared" si="76"/>
        <v>3.8095238095238093</v>
      </c>
      <c r="K1134" s="20" t="s">
        <v>598</v>
      </c>
      <c r="M1134" s="2">
        <v>420</v>
      </c>
    </row>
    <row r="1135" spans="1:13" s="20" customFormat="1" ht="12.75">
      <c r="A1135" s="17"/>
      <c r="B1135" s="315">
        <v>1500</v>
      </c>
      <c r="C1135" s="17" t="s">
        <v>678</v>
      </c>
      <c r="D1135" s="17" t="s">
        <v>20</v>
      </c>
      <c r="E1135" s="17" t="s">
        <v>679</v>
      </c>
      <c r="F1135" s="88" t="s">
        <v>612</v>
      </c>
      <c r="G1135" s="34" t="s">
        <v>123</v>
      </c>
      <c r="H1135" s="33">
        <f t="shared" si="78"/>
        <v>-12200</v>
      </c>
      <c r="I1135" s="27">
        <f t="shared" si="76"/>
        <v>3.5714285714285716</v>
      </c>
      <c r="K1135" s="20" t="s">
        <v>598</v>
      </c>
      <c r="M1135" s="2">
        <v>420</v>
      </c>
    </row>
    <row r="1136" spans="1:13" s="20" customFormat="1" ht="12.75">
      <c r="A1136" s="17"/>
      <c r="B1136" s="315">
        <v>2100</v>
      </c>
      <c r="C1136" s="17" t="s">
        <v>678</v>
      </c>
      <c r="D1136" s="17" t="s">
        <v>20</v>
      </c>
      <c r="E1136" s="17" t="s">
        <v>679</v>
      </c>
      <c r="F1136" s="88" t="s">
        <v>612</v>
      </c>
      <c r="G1136" s="34" t="s">
        <v>154</v>
      </c>
      <c r="H1136" s="33">
        <f t="shared" si="78"/>
        <v>-14300</v>
      </c>
      <c r="I1136" s="27">
        <f t="shared" si="76"/>
        <v>5</v>
      </c>
      <c r="K1136" s="20" t="s">
        <v>598</v>
      </c>
      <c r="M1136" s="2">
        <v>420</v>
      </c>
    </row>
    <row r="1137" spans="1:13" s="20" customFormat="1" ht="12.75">
      <c r="A1137" s="17"/>
      <c r="B1137" s="315">
        <v>1900</v>
      </c>
      <c r="C1137" s="17" t="s">
        <v>678</v>
      </c>
      <c r="D1137" s="17" t="s">
        <v>20</v>
      </c>
      <c r="E1137" s="17" t="s">
        <v>679</v>
      </c>
      <c r="F1137" s="88" t="s">
        <v>612</v>
      </c>
      <c r="G1137" s="34" t="s">
        <v>156</v>
      </c>
      <c r="H1137" s="33">
        <f t="shared" si="78"/>
        <v>-16200</v>
      </c>
      <c r="I1137" s="27">
        <f t="shared" si="76"/>
        <v>4.523809523809524</v>
      </c>
      <c r="K1137" s="20" t="s">
        <v>598</v>
      </c>
      <c r="M1137" s="2">
        <v>420</v>
      </c>
    </row>
    <row r="1138" spans="1:13" s="20" customFormat="1" ht="12.75">
      <c r="A1138" s="17"/>
      <c r="B1138" s="315">
        <v>1500</v>
      </c>
      <c r="C1138" s="17" t="s">
        <v>678</v>
      </c>
      <c r="D1138" s="17" t="s">
        <v>20</v>
      </c>
      <c r="E1138" s="17" t="s">
        <v>679</v>
      </c>
      <c r="F1138" s="88" t="s">
        <v>612</v>
      </c>
      <c r="G1138" s="34" t="s">
        <v>158</v>
      </c>
      <c r="H1138" s="33">
        <f t="shared" si="78"/>
        <v>-17700</v>
      </c>
      <c r="I1138" s="27">
        <f t="shared" si="76"/>
        <v>3.5714285714285716</v>
      </c>
      <c r="K1138" s="20" t="s">
        <v>598</v>
      </c>
      <c r="M1138" s="2">
        <v>420</v>
      </c>
    </row>
    <row r="1139" spans="1:13" s="20" customFormat="1" ht="12.75">
      <c r="A1139" s="17"/>
      <c r="B1139" s="315">
        <v>1500</v>
      </c>
      <c r="C1139" s="17" t="s">
        <v>678</v>
      </c>
      <c r="D1139" s="17" t="s">
        <v>20</v>
      </c>
      <c r="E1139" s="17" t="s">
        <v>679</v>
      </c>
      <c r="F1139" s="88" t="s">
        <v>612</v>
      </c>
      <c r="G1139" s="34" t="s">
        <v>160</v>
      </c>
      <c r="H1139" s="33">
        <f t="shared" si="78"/>
        <v>-19200</v>
      </c>
      <c r="I1139" s="27">
        <f t="shared" si="76"/>
        <v>3.5714285714285716</v>
      </c>
      <c r="K1139" s="20" t="s">
        <v>598</v>
      </c>
      <c r="M1139" s="2">
        <v>420</v>
      </c>
    </row>
    <row r="1140" spans="1:13" s="20" customFormat="1" ht="12.75">
      <c r="A1140" s="17"/>
      <c r="B1140" s="315">
        <v>1800</v>
      </c>
      <c r="C1140" s="17" t="s">
        <v>678</v>
      </c>
      <c r="D1140" s="17" t="s">
        <v>20</v>
      </c>
      <c r="E1140" s="17" t="s">
        <v>679</v>
      </c>
      <c r="F1140" s="88" t="s">
        <v>612</v>
      </c>
      <c r="G1140" s="34" t="s">
        <v>182</v>
      </c>
      <c r="H1140" s="33">
        <f t="shared" si="78"/>
        <v>-21000</v>
      </c>
      <c r="I1140" s="27">
        <f t="shared" si="76"/>
        <v>4.285714285714286</v>
      </c>
      <c r="K1140" s="20" t="s">
        <v>598</v>
      </c>
      <c r="M1140" s="2">
        <v>420</v>
      </c>
    </row>
    <row r="1141" spans="1:13" s="20" customFormat="1" ht="12.75">
      <c r="A1141" s="17"/>
      <c r="B1141" s="315">
        <v>800</v>
      </c>
      <c r="C1141" s="17" t="s">
        <v>678</v>
      </c>
      <c r="D1141" s="17" t="s">
        <v>20</v>
      </c>
      <c r="E1141" s="17" t="s">
        <v>679</v>
      </c>
      <c r="F1141" s="139" t="s">
        <v>612</v>
      </c>
      <c r="G1141" s="34" t="s">
        <v>195</v>
      </c>
      <c r="H1141" s="33">
        <f t="shared" si="78"/>
        <v>-21800</v>
      </c>
      <c r="I1141" s="27">
        <f t="shared" si="76"/>
        <v>1.9047619047619047</v>
      </c>
      <c r="K1141" s="20" t="s">
        <v>598</v>
      </c>
      <c r="M1141" s="2">
        <v>420</v>
      </c>
    </row>
    <row r="1142" spans="1:13" s="20" customFormat="1" ht="12.75">
      <c r="A1142" s="17"/>
      <c r="B1142" s="315">
        <v>1500</v>
      </c>
      <c r="C1142" s="17" t="s">
        <v>678</v>
      </c>
      <c r="D1142" s="17" t="s">
        <v>20</v>
      </c>
      <c r="E1142" s="17" t="s">
        <v>679</v>
      </c>
      <c r="F1142" s="139" t="s">
        <v>612</v>
      </c>
      <c r="G1142" s="34" t="s">
        <v>551</v>
      </c>
      <c r="H1142" s="33">
        <f t="shared" si="78"/>
        <v>-23300</v>
      </c>
      <c r="I1142" s="27">
        <f t="shared" si="76"/>
        <v>3.5714285714285716</v>
      </c>
      <c r="K1142" s="20" t="s">
        <v>598</v>
      </c>
      <c r="M1142" s="2">
        <v>420</v>
      </c>
    </row>
    <row r="1143" spans="1:13" s="20" customFormat="1" ht="12.75">
      <c r="A1143" s="17"/>
      <c r="B1143" s="315">
        <v>1500</v>
      </c>
      <c r="C1143" s="17" t="s">
        <v>678</v>
      </c>
      <c r="D1143" s="17" t="s">
        <v>20</v>
      </c>
      <c r="E1143" s="17" t="s">
        <v>679</v>
      </c>
      <c r="F1143" s="88" t="s">
        <v>612</v>
      </c>
      <c r="G1143" s="34" t="s">
        <v>334</v>
      </c>
      <c r="H1143" s="33">
        <f t="shared" si="78"/>
        <v>-24800</v>
      </c>
      <c r="I1143" s="27">
        <f t="shared" si="76"/>
        <v>3.5714285714285716</v>
      </c>
      <c r="K1143" s="20" t="s">
        <v>598</v>
      </c>
      <c r="M1143" s="2">
        <v>420</v>
      </c>
    </row>
    <row r="1144" spans="1:13" s="20" customFormat="1" ht="12.75">
      <c r="A1144" s="17"/>
      <c r="B1144" s="315">
        <v>1500</v>
      </c>
      <c r="C1144" s="17" t="s">
        <v>678</v>
      </c>
      <c r="D1144" s="17" t="s">
        <v>20</v>
      </c>
      <c r="E1144" s="17" t="s">
        <v>679</v>
      </c>
      <c r="F1144" s="139" t="s">
        <v>612</v>
      </c>
      <c r="G1144" s="34" t="s">
        <v>184</v>
      </c>
      <c r="H1144" s="33">
        <f t="shared" si="78"/>
        <v>-26300</v>
      </c>
      <c r="I1144" s="27">
        <f t="shared" si="76"/>
        <v>3.5714285714285716</v>
      </c>
      <c r="K1144" s="20" t="s">
        <v>598</v>
      </c>
      <c r="M1144" s="2">
        <v>420</v>
      </c>
    </row>
    <row r="1145" spans="1:13" s="20" customFormat="1" ht="12.75">
      <c r="A1145" s="17"/>
      <c r="B1145" s="315">
        <v>400</v>
      </c>
      <c r="C1145" s="17" t="s">
        <v>678</v>
      </c>
      <c r="D1145" s="17" t="s">
        <v>20</v>
      </c>
      <c r="E1145" s="17" t="s">
        <v>679</v>
      </c>
      <c r="F1145" s="88" t="s">
        <v>612</v>
      </c>
      <c r="G1145" s="34" t="s">
        <v>186</v>
      </c>
      <c r="H1145" s="33">
        <f t="shared" si="78"/>
        <v>-26700</v>
      </c>
      <c r="I1145" s="27">
        <f t="shared" si="76"/>
        <v>0.9523809523809523</v>
      </c>
      <c r="K1145" s="20" t="s">
        <v>598</v>
      </c>
      <c r="M1145" s="2">
        <v>420</v>
      </c>
    </row>
    <row r="1146" spans="1:13" s="20" customFormat="1" ht="12.75">
      <c r="A1146" s="17"/>
      <c r="B1146" s="315">
        <v>400</v>
      </c>
      <c r="C1146" s="17" t="s">
        <v>678</v>
      </c>
      <c r="D1146" s="17" t="s">
        <v>20</v>
      </c>
      <c r="E1146" s="17" t="s">
        <v>679</v>
      </c>
      <c r="F1146" s="139" t="s">
        <v>612</v>
      </c>
      <c r="G1146" s="34" t="s">
        <v>210</v>
      </c>
      <c r="H1146" s="33">
        <f t="shared" si="78"/>
        <v>-27100</v>
      </c>
      <c r="I1146" s="27">
        <f t="shared" si="76"/>
        <v>0.9523809523809523</v>
      </c>
      <c r="K1146" s="20" t="s">
        <v>598</v>
      </c>
      <c r="M1146" s="2">
        <v>420</v>
      </c>
    </row>
    <row r="1147" spans="1:13" s="20" customFormat="1" ht="12.75">
      <c r="A1147" s="17"/>
      <c r="B1147" s="315">
        <v>800</v>
      </c>
      <c r="C1147" s="17" t="s">
        <v>678</v>
      </c>
      <c r="D1147" s="17" t="s">
        <v>20</v>
      </c>
      <c r="E1147" s="17" t="s">
        <v>679</v>
      </c>
      <c r="F1147" s="139" t="s">
        <v>612</v>
      </c>
      <c r="G1147" s="34" t="s">
        <v>217</v>
      </c>
      <c r="H1147" s="33">
        <f t="shared" si="78"/>
        <v>-27900</v>
      </c>
      <c r="I1147" s="27">
        <f t="shared" si="76"/>
        <v>1.9047619047619047</v>
      </c>
      <c r="K1147" s="20" t="s">
        <v>598</v>
      </c>
      <c r="M1147" s="2">
        <v>420</v>
      </c>
    </row>
    <row r="1148" spans="1:13" s="20" customFormat="1" ht="12.75">
      <c r="A1148" s="17"/>
      <c r="B1148" s="315">
        <v>400</v>
      </c>
      <c r="C1148" s="17" t="s">
        <v>678</v>
      </c>
      <c r="D1148" s="17" t="s">
        <v>20</v>
      </c>
      <c r="E1148" s="17" t="s">
        <v>679</v>
      </c>
      <c r="F1148" s="88" t="s">
        <v>612</v>
      </c>
      <c r="G1148" s="34" t="s">
        <v>227</v>
      </c>
      <c r="H1148" s="33">
        <f t="shared" si="78"/>
        <v>-28300</v>
      </c>
      <c r="I1148" s="27">
        <f t="shared" si="76"/>
        <v>0.9523809523809523</v>
      </c>
      <c r="K1148" s="20" t="s">
        <v>598</v>
      </c>
      <c r="M1148" s="2">
        <v>420</v>
      </c>
    </row>
    <row r="1149" spans="1:13" s="20" customFormat="1" ht="12.75">
      <c r="A1149" s="17"/>
      <c r="B1149" s="315">
        <v>1400</v>
      </c>
      <c r="C1149" s="17" t="s">
        <v>678</v>
      </c>
      <c r="D1149" s="17" t="s">
        <v>20</v>
      </c>
      <c r="E1149" s="17" t="s">
        <v>679</v>
      </c>
      <c r="F1149" s="88" t="s">
        <v>612</v>
      </c>
      <c r="G1149" s="34" t="s">
        <v>262</v>
      </c>
      <c r="H1149" s="33">
        <f t="shared" si="78"/>
        <v>-29700</v>
      </c>
      <c r="I1149" s="27">
        <f aca="true" t="shared" si="79" ref="I1149:I1212">+B1149/M1149</f>
        <v>3.3333333333333335</v>
      </c>
      <c r="K1149" s="20" t="s">
        <v>598</v>
      </c>
      <c r="M1149" s="2">
        <v>420</v>
      </c>
    </row>
    <row r="1150" spans="1:13" s="20" customFormat="1" ht="12.75">
      <c r="A1150" s="17"/>
      <c r="B1150" s="315">
        <v>400</v>
      </c>
      <c r="C1150" s="17" t="s">
        <v>678</v>
      </c>
      <c r="D1150" s="17" t="s">
        <v>20</v>
      </c>
      <c r="E1150" s="17" t="s">
        <v>679</v>
      </c>
      <c r="F1150" s="88" t="s">
        <v>612</v>
      </c>
      <c r="G1150" s="34" t="s">
        <v>264</v>
      </c>
      <c r="H1150" s="33">
        <f t="shared" si="78"/>
        <v>-30100</v>
      </c>
      <c r="I1150" s="27">
        <f t="shared" si="79"/>
        <v>0.9523809523809523</v>
      </c>
      <c r="K1150" s="20" t="s">
        <v>598</v>
      </c>
      <c r="M1150" s="2">
        <v>420</v>
      </c>
    </row>
    <row r="1151" spans="1:13" s="20" customFormat="1" ht="12.75">
      <c r="A1151" s="17"/>
      <c r="B1151" s="315">
        <v>1200</v>
      </c>
      <c r="C1151" s="17" t="s">
        <v>678</v>
      </c>
      <c r="D1151" s="17" t="s">
        <v>20</v>
      </c>
      <c r="E1151" s="17" t="s">
        <v>679</v>
      </c>
      <c r="F1151" s="88" t="s">
        <v>612</v>
      </c>
      <c r="G1151" s="34" t="s">
        <v>269</v>
      </c>
      <c r="H1151" s="33">
        <f t="shared" si="78"/>
        <v>-31300</v>
      </c>
      <c r="I1151" s="27">
        <f t="shared" si="79"/>
        <v>2.857142857142857</v>
      </c>
      <c r="K1151" s="20" t="s">
        <v>598</v>
      </c>
      <c r="M1151" s="2">
        <v>420</v>
      </c>
    </row>
    <row r="1152" spans="1:13" s="20" customFormat="1" ht="12.75">
      <c r="A1152" s="17"/>
      <c r="B1152" s="315">
        <v>400</v>
      </c>
      <c r="C1152" s="17" t="s">
        <v>678</v>
      </c>
      <c r="D1152" s="17" t="s">
        <v>20</v>
      </c>
      <c r="E1152" s="17" t="s">
        <v>679</v>
      </c>
      <c r="F1152" s="88" t="s">
        <v>612</v>
      </c>
      <c r="G1152" s="34" t="s">
        <v>288</v>
      </c>
      <c r="H1152" s="33">
        <f t="shared" si="78"/>
        <v>-31700</v>
      </c>
      <c r="I1152" s="27">
        <f t="shared" si="79"/>
        <v>0.9523809523809523</v>
      </c>
      <c r="K1152" s="20" t="s">
        <v>598</v>
      </c>
      <c r="M1152" s="2">
        <v>420</v>
      </c>
    </row>
    <row r="1153" spans="1:13" s="20" customFormat="1" ht="12.75">
      <c r="A1153" s="17"/>
      <c r="B1153" s="315">
        <v>800</v>
      </c>
      <c r="C1153" s="17" t="s">
        <v>678</v>
      </c>
      <c r="D1153" s="17" t="s">
        <v>20</v>
      </c>
      <c r="E1153" s="17" t="s">
        <v>679</v>
      </c>
      <c r="F1153" s="139" t="s">
        <v>612</v>
      </c>
      <c r="G1153" s="34" t="s">
        <v>280</v>
      </c>
      <c r="H1153" s="33">
        <f t="shared" si="78"/>
        <v>-32500</v>
      </c>
      <c r="I1153" s="27">
        <f t="shared" si="79"/>
        <v>1.9047619047619047</v>
      </c>
      <c r="K1153" s="20" t="s">
        <v>598</v>
      </c>
      <c r="M1153" s="2">
        <v>420</v>
      </c>
    </row>
    <row r="1154" spans="1:13" s="20" customFormat="1" ht="12.75">
      <c r="A1154" s="17"/>
      <c r="B1154" s="315">
        <v>400</v>
      </c>
      <c r="C1154" s="17" t="s">
        <v>678</v>
      </c>
      <c r="D1154" s="17" t="s">
        <v>20</v>
      </c>
      <c r="E1154" s="17" t="s">
        <v>679</v>
      </c>
      <c r="F1154" s="139" t="s">
        <v>612</v>
      </c>
      <c r="G1154" s="34" t="s">
        <v>303</v>
      </c>
      <c r="H1154" s="33">
        <f t="shared" si="78"/>
        <v>-32900</v>
      </c>
      <c r="I1154" s="27">
        <f t="shared" si="79"/>
        <v>0.9523809523809523</v>
      </c>
      <c r="K1154" s="20" t="s">
        <v>598</v>
      </c>
      <c r="M1154" s="2">
        <v>420</v>
      </c>
    </row>
    <row r="1155" spans="1:13" s="20" customFormat="1" ht="12.75">
      <c r="A1155" s="17"/>
      <c r="B1155" s="315">
        <v>400</v>
      </c>
      <c r="C1155" s="17" t="s">
        <v>678</v>
      </c>
      <c r="D1155" s="17" t="s">
        <v>20</v>
      </c>
      <c r="E1155" s="17" t="s">
        <v>679</v>
      </c>
      <c r="F1155" s="88" t="s">
        <v>612</v>
      </c>
      <c r="G1155" s="34" t="s">
        <v>339</v>
      </c>
      <c r="H1155" s="33">
        <f t="shared" si="78"/>
        <v>-33300</v>
      </c>
      <c r="I1155" s="27">
        <f t="shared" si="79"/>
        <v>0.9523809523809523</v>
      </c>
      <c r="K1155" s="20" t="s">
        <v>598</v>
      </c>
      <c r="M1155" s="2">
        <v>420</v>
      </c>
    </row>
    <row r="1156" spans="1:13" s="20" customFormat="1" ht="12.75">
      <c r="A1156" s="17"/>
      <c r="B1156" s="313">
        <v>600</v>
      </c>
      <c r="C1156" s="1" t="s">
        <v>678</v>
      </c>
      <c r="D1156" s="1" t="s">
        <v>20</v>
      </c>
      <c r="E1156" s="1" t="s">
        <v>679</v>
      </c>
      <c r="F1156" s="140" t="s">
        <v>586</v>
      </c>
      <c r="G1156" s="32" t="s">
        <v>536</v>
      </c>
      <c r="H1156" s="33">
        <f t="shared" si="78"/>
        <v>-33900</v>
      </c>
      <c r="I1156" s="27">
        <f t="shared" si="79"/>
        <v>1.4285714285714286</v>
      </c>
      <c r="K1156" s="20" t="s">
        <v>582</v>
      </c>
      <c r="M1156" s="2">
        <v>420</v>
      </c>
    </row>
    <row r="1157" spans="1:13" s="20" customFormat="1" ht="12.75">
      <c r="A1157" s="17"/>
      <c r="B1157" s="313">
        <v>1800</v>
      </c>
      <c r="C1157" s="17" t="s">
        <v>678</v>
      </c>
      <c r="D1157" s="1" t="s">
        <v>20</v>
      </c>
      <c r="E1157" s="1" t="s">
        <v>679</v>
      </c>
      <c r="F1157" s="140" t="s">
        <v>586</v>
      </c>
      <c r="G1157" s="32" t="s">
        <v>39</v>
      </c>
      <c r="H1157" s="33">
        <f t="shared" si="78"/>
        <v>-35700</v>
      </c>
      <c r="I1157" s="27">
        <f t="shared" si="79"/>
        <v>4.285714285714286</v>
      </c>
      <c r="K1157" s="20" t="s">
        <v>582</v>
      </c>
      <c r="M1157" s="2">
        <v>420</v>
      </c>
    </row>
    <row r="1158" spans="1:13" s="20" customFormat="1" ht="12.75">
      <c r="A1158" s="17"/>
      <c r="B1158" s="315">
        <v>1700</v>
      </c>
      <c r="C1158" s="1" t="s">
        <v>678</v>
      </c>
      <c r="D1158" s="1" t="s">
        <v>20</v>
      </c>
      <c r="E1158" s="1" t="s">
        <v>679</v>
      </c>
      <c r="F1158" s="86" t="s">
        <v>586</v>
      </c>
      <c r="G1158" s="32" t="s">
        <v>41</v>
      </c>
      <c r="H1158" s="33">
        <f aca="true" t="shared" si="80" ref="H1158:H1189">H1157-B1158</f>
        <v>-37400</v>
      </c>
      <c r="I1158" s="27">
        <f t="shared" si="79"/>
        <v>4.0476190476190474</v>
      </c>
      <c r="K1158" s="20" t="s">
        <v>582</v>
      </c>
      <c r="M1158" s="2">
        <v>420</v>
      </c>
    </row>
    <row r="1159" spans="1:13" s="20" customFormat="1" ht="12.75">
      <c r="A1159" s="17"/>
      <c r="B1159" s="313">
        <v>400</v>
      </c>
      <c r="C1159" s="17" t="s">
        <v>678</v>
      </c>
      <c r="D1159" s="1" t="s">
        <v>20</v>
      </c>
      <c r="E1159" s="1" t="s">
        <v>679</v>
      </c>
      <c r="F1159" s="86" t="s">
        <v>586</v>
      </c>
      <c r="G1159" s="32" t="s">
        <v>43</v>
      </c>
      <c r="H1159" s="33">
        <f t="shared" si="80"/>
        <v>-37800</v>
      </c>
      <c r="I1159" s="27">
        <f t="shared" si="79"/>
        <v>0.9523809523809523</v>
      </c>
      <c r="K1159" s="20" t="s">
        <v>582</v>
      </c>
      <c r="M1159" s="2">
        <v>420</v>
      </c>
    </row>
    <row r="1160" spans="1:13" s="20" customFormat="1" ht="12.75">
      <c r="A1160" s="17"/>
      <c r="B1160" s="313">
        <v>800</v>
      </c>
      <c r="C1160" s="1" t="s">
        <v>678</v>
      </c>
      <c r="D1160" s="1" t="s">
        <v>20</v>
      </c>
      <c r="E1160" s="17" t="s">
        <v>679</v>
      </c>
      <c r="F1160" s="86" t="s">
        <v>586</v>
      </c>
      <c r="G1160" s="32" t="s">
        <v>45</v>
      </c>
      <c r="H1160" s="33">
        <f t="shared" si="80"/>
        <v>-38600</v>
      </c>
      <c r="I1160" s="27">
        <f t="shared" si="79"/>
        <v>1.9047619047619047</v>
      </c>
      <c r="K1160" s="20" t="s">
        <v>582</v>
      </c>
      <c r="M1160" s="2">
        <v>420</v>
      </c>
    </row>
    <row r="1161" spans="1:13" s="20" customFormat="1" ht="12.75">
      <c r="A1161" s="17"/>
      <c r="B1161" s="313">
        <v>400</v>
      </c>
      <c r="C1161" s="1" t="s">
        <v>678</v>
      </c>
      <c r="D1161" s="1" t="s">
        <v>20</v>
      </c>
      <c r="E1161" s="17" t="s">
        <v>679</v>
      </c>
      <c r="F1161" s="86" t="s">
        <v>586</v>
      </c>
      <c r="G1161" s="32" t="s">
        <v>82</v>
      </c>
      <c r="H1161" s="33">
        <f t="shared" si="80"/>
        <v>-39000</v>
      </c>
      <c r="I1161" s="27">
        <f t="shared" si="79"/>
        <v>0.9523809523809523</v>
      </c>
      <c r="K1161" s="20" t="s">
        <v>582</v>
      </c>
      <c r="M1161" s="2">
        <v>420</v>
      </c>
    </row>
    <row r="1162" spans="1:13" s="20" customFormat="1" ht="12.75">
      <c r="A1162" s="17"/>
      <c r="B1162" s="313">
        <v>800</v>
      </c>
      <c r="C1162" s="17" t="s">
        <v>678</v>
      </c>
      <c r="D1162" s="1" t="s">
        <v>20</v>
      </c>
      <c r="E1162" s="17" t="s">
        <v>679</v>
      </c>
      <c r="F1162" s="86" t="s">
        <v>586</v>
      </c>
      <c r="G1162" s="32" t="s">
        <v>121</v>
      </c>
      <c r="H1162" s="33">
        <f t="shared" si="80"/>
        <v>-39800</v>
      </c>
      <c r="I1162" s="27">
        <f t="shared" si="79"/>
        <v>1.9047619047619047</v>
      </c>
      <c r="K1162" s="20" t="s">
        <v>582</v>
      </c>
      <c r="M1162" s="2">
        <v>420</v>
      </c>
    </row>
    <row r="1163" spans="1:13" s="20" customFormat="1" ht="12.75">
      <c r="A1163" s="17"/>
      <c r="B1163" s="315">
        <v>1600</v>
      </c>
      <c r="C1163" s="1" t="s">
        <v>678</v>
      </c>
      <c r="D1163" s="1" t="s">
        <v>20</v>
      </c>
      <c r="E1163" s="1" t="s">
        <v>679</v>
      </c>
      <c r="F1163" s="86" t="s">
        <v>586</v>
      </c>
      <c r="G1163" s="32" t="s">
        <v>123</v>
      </c>
      <c r="H1163" s="33">
        <f t="shared" si="80"/>
        <v>-41400</v>
      </c>
      <c r="I1163" s="27">
        <f t="shared" si="79"/>
        <v>3.8095238095238093</v>
      </c>
      <c r="K1163" s="20" t="s">
        <v>582</v>
      </c>
      <c r="M1163" s="2">
        <v>420</v>
      </c>
    </row>
    <row r="1164" spans="1:13" s="20" customFormat="1" ht="12.75">
      <c r="A1164" s="17"/>
      <c r="B1164" s="315">
        <v>1500</v>
      </c>
      <c r="C1164" s="1" t="s">
        <v>678</v>
      </c>
      <c r="D1164" s="1" t="s">
        <v>20</v>
      </c>
      <c r="E1164" s="1" t="s">
        <v>679</v>
      </c>
      <c r="F1164" s="86" t="s">
        <v>586</v>
      </c>
      <c r="G1164" s="32" t="s">
        <v>154</v>
      </c>
      <c r="H1164" s="33">
        <f t="shared" si="80"/>
        <v>-42900</v>
      </c>
      <c r="I1164" s="27">
        <f t="shared" si="79"/>
        <v>3.5714285714285716</v>
      </c>
      <c r="K1164" s="20" t="s">
        <v>582</v>
      </c>
      <c r="M1164" s="2">
        <v>420</v>
      </c>
    </row>
    <row r="1165" spans="1:13" s="20" customFormat="1" ht="12.75">
      <c r="A1165" s="17"/>
      <c r="B1165" s="313">
        <v>1500</v>
      </c>
      <c r="C1165" s="1" t="s">
        <v>678</v>
      </c>
      <c r="D1165" s="1" t="s">
        <v>20</v>
      </c>
      <c r="E1165" s="1" t="s">
        <v>679</v>
      </c>
      <c r="F1165" s="86" t="s">
        <v>586</v>
      </c>
      <c r="G1165" s="32" t="s">
        <v>156</v>
      </c>
      <c r="H1165" s="33">
        <f t="shared" si="80"/>
        <v>-44400</v>
      </c>
      <c r="I1165" s="27">
        <f t="shared" si="79"/>
        <v>3.5714285714285716</v>
      </c>
      <c r="K1165" s="20" t="s">
        <v>582</v>
      </c>
      <c r="M1165" s="2">
        <v>420</v>
      </c>
    </row>
    <row r="1166" spans="1:13" s="20" customFormat="1" ht="12.75">
      <c r="A1166" s="17"/>
      <c r="B1166" s="313">
        <v>1500</v>
      </c>
      <c r="C1166" s="1" t="s">
        <v>678</v>
      </c>
      <c r="D1166" s="1" t="s">
        <v>20</v>
      </c>
      <c r="E1166" s="1" t="s">
        <v>679</v>
      </c>
      <c r="F1166" s="86" t="s">
        <v>586</v>
      </c>
      <c r="G1166" s="32" t="s">
        <v>158</v>
      </c>
      <c r="H1166" s="33">
        <f t="shared" si="80"/>
        <v>-45900</v>
      </c>
      <c r="I1166" s="27">
        <f t="shared" si="79"/>
        <v>3.5714285714285716</v>
      </c>
      <c r="K1166" s="20" t="s">
        <v>582</v>
      </c>
      <c r="M1166" s="2">
        <v>420</v>
      </c>
    </row>
    <row r="1167" spans="1:13" s="20" customFormat="1" ht="12.75">
      <c r="A1167" s="17"/>
      <c r="B1167" s="313">
        <v>1500</v>
      </c>
      <c r="C1167" s="1" t="s">
        <v>678</v>
      </c>
      <c r="D1167" s="1" t="s">
        <v>20</v>
      </c>
      <c r="E1167" s="1" t="s">
        <v>679</v>
      </c>
      <c r="F1167" s="86" t="s">
        <v>586</v>
      </c>
      <c r="G1167" s="32" t="s">
        <v>160</v>
      </c>
      <c r="H1167" s="33">
        <f t="shared" si="80"/>
        <v>-47400</v>
      </c>
      <c r="I1167" s="27">
        <f t="shared" si="79"/>
        <v>3.5714285714285716</v>
      </c>
      <c r="K1167" s="20" t="s">
        <v>582</v>
      </c>
      <c r="M1167" s="2">
        <v>420</v>
      </c>
    </row>
    <row r="1168" spans="1:13" s="20" customFormat="1" ht="12.75">
      <c r="A1168" s="17"/>
      <c r="B1168" s="315">
        <v>1000</v>
      </c>
      <c r="C1168" s="17" t="s">
        <v>678</v>
      </c>
      <c r="D1168" s="1" t="s">
        <v>20</v>
      </c>
      <c r="E1168" s="17" t="s">
        <v>679</v>
      </c>
      <c r="F1168" s="88" t="s">
        <v>586</v>
      </c>
      <c r="G1168" s="34" t="s">
        <v>182</v>
      </c>
      <c r="H1168" s="33">
        <f t="shared" si="80"/>
        <v>-48400</v>
      </c>
      <c r="I1168" s="27">
        <f t="shared" si="79"/>
        <v>2.380952380952381</v>
      </c>
      <c r="K1168" s="20" t="s">
        <v>582</v>
      </c>
      <c r="M1168" s="2">
        <v>420</v>
      </c>
    </row>
    <row r="1169" spans="1:13" s="20" customFormat="1" ht="12.75">
      <c r="A1169" s="17"/>
      <c r="B1169" s="313">
        <v>800</v>
      </c>
      <c r="C1169" s="1" t="s">
        <v>678</v>
      </c>
      <c r="D1169" s="1" t="s">
        <v>20</v>
      </c>
      <c r="E1169" s="1" t="s">
        <v>679</v>
      </c>
      <c r="F1169" s="86" t="s">
        <v>586</v>
      </c>
      <c r="G1169" s="32" t="s">
        <v>195</v>
      </c>
      <c r="H1169" s="33">
        <f t="shared" si="80"/>
        <v>-49200</v>
      </c>
      <c r="I1169" s="27">
        <f t="shared" si="79"/>
        <v>1.9047619047619047</v>
      </c>
      <c r="K1169" s="20" t="s">
        <v>582</v>
      </c>
      <c r="M1169" s="2">
        <v>420</v>
      </c>
    </row>
    <row r="1170" spans="1:13" s="20" customFormat="1" ht="12.75">
      <c r="A1170" s="17"/>
      <c r="B1170" s="313">
        <v>400</v>
      </c>
      <c r="C1170" s="1" t="s">
        <v>678</v>
      </c>
      <c r="D1170" s="1" t="s">
        <v>20</v>
      </c>
      <c r="E1170" s="1" t="s">
        <v>679</v>
      </c>
      <c r="F1170" s="86" t="s">
        <v>586</v>
      </c>
      <c r="G1170" s="32" t="s">
        <v>551</v>
      </c>
      <c r="H1170" s="33">
        <f t="shared" si="80"/>
        <v>-49600</v>
      </c>
      <c r="I1170" s="27">
        <f t="shared" si="79"/>
        <v>0.9523809523809523</v>
      </c>
      <c r="K1170" s="20" t="s">
        <v>582</v>
      </c>
      <c r="M1170" s="2">
        <v>420</v>
      </c>
    </row>
    <row r="1171" spans="1:13" s="20" customFormat="1" ht="12.75">
      <c r="A1171" s="17"/>
      <c r="B1171" s="313">
        <v>400</v>
      </c>
      <c r="C1171" s="1" t="s">
        <v>678</v>
      </c>
      <c r="D1171" s="1" t="s">
        <v>20</v>
      </c>
      <c r="E1171" s="1" t="s">
        <v>679</v>
      </c>
      <c r="F1171" s="86" t="s">
        <v>586</v>
      </c>
      <c r="G1171" s="32" t="s">
        <v>334</v>
      </c>
      <c r="H1171" s="33">
        <f t="shared" si="80"/>
        <v>-50000</v>
      </c>
      <c r="I1171" s="27">
        <f t="shared" si="79"/>
        <v>0.9523809523809523</v>
      </c>
      <c r="K1171" s="20" t="s">
        <v>582</v>
      </c>
      <c r="M1171" s="2">
        <v>420</v>
      </c>
    </row>
    <row r="1172" spans="1:13" s="20" customFormat="1" ht="12.75">
      <c r="A1172" s="17"/>
      <c r="B1172" s="314">
        <v>800</v>
      </c>
      <c r="C1172" s="1" t="s">
        <v>678</v>
      </c>
      <c r="D1172" s="1" t="s">
        <v>20</v>
      </c>
      <c r="E1172" s="1" t="s">
        <v>679</v>
      </c>
      <c r="F1172" s="86" t="s">
        <v>586</v>
      </c>
      <c r="G1172" s="32" t="s">
        <v>184</v>
      </c>
      <c r="H1172" s="33">
        <f t="shared" si="80"/>
        <v>-50800</v>
      </c>
      <c r="I1172" s="27">
        <f t="shared" si="79"/>
        <v>1.9047619047619047</v>
      </c>
      <c r="K1172" s="20" t="s">
        <v>582</v>
      </c>
      <c r="M1172" s="2">
        <v>420</v>
      </c>
    </row>
    <row r="1173" spans="1:13" s="20" customFormat="1" ht="12.75">
      <c r="A1173" s="17"/>
      <c r="B1173" s="314">
        <v>800</v>
      </c>
      <c r="C1173" s="1" t="s">
        <v>678</v>
      </c>
      <c r="D1173" s="1" t="s">
        <v>20</v>
      </c>
      <c r="E1173" s="1" t="s">
        <v>679</v>
      </c>
      <c r="F1173" s="86" t="s">
        <v>586</v>
      </c>
      <c r="G1173" s="32" t="s">
        <v>186</v>
      </c>
      <c r="H1173" s="33">
        <f t="shared" si="80"/>
        <v>-51600</v>
      </c>
      <c r="I1173" s="27">
        <f t="shared" si="79"/>
        <v>1.9047619047619047</v>
      </c>
      <c r="K1173" s="20" t="s">
        <v>582</v>
      </c>
      <c r="M1173" s="2">
        <v>420</v>
      </c>
    </row>
    <row r="1174" spans="1:13" s="20" customFormat="1" ht="12.75">
      <c r="A1174" s="17"/>
      <c r="B1174" s="313">
        <v>400</v>
      </c>
      <c r="C1174" s="1" t="s">
        <v>678</v>
      </c>
      <c r="D1174" s="1" t="s">
        <v>20</v>
      </c>
      <c r="E1174" s="1" t="s">
        <v>679</v>
      </c>
      <c r="F1174" s="86" t="s">
        <v>586</v>
      </c>
      <c r="G1174" s="32" t="s">
        <v>210</v>
      </c>
      <c r="H1174" s="33">
        <f t="shared" si="80"/>
        <v>-52000</v>
      </c>
      <c r="I1174" s="27">
        <f t="shared" si="79"/>
        <v>0.9523809523809523</v>
      </c>
      <c r="K1174" s="20" t="s">
        <v>582</v>
      </c>
      <c r="M1174" s="2">
        <v>420</v>
      </c>
    </row>
    <row r="1175" spans="1:13" s="20" customFormat="1" ht="12.75">
      <c r="A1175" s="17"/>
      <c r="B1175" s="313">
        <v>800</v>
      </c>
      <c r="C1175" s="1" t="s">
        <v>678</v>
      </c>
      <c r="D1175" s="17" t="s">
        <v>20</v>
      </c>
      <c r="E1175" s="1" t="s">
        <v>679</v>
      </c>
      <c r="F1175" s="86" t="s">
        <v>586</v>
      </c>
      <c r="G1175" s="32" t="s">
        <v>217</v>
      </c>
      <c r="H1175" s="33">
        <f t="shared" si="80"/>
        <v>-52800</v>
      </c>
      <c r="I1175" s="27">
        <f t="shared" si="79"/>
        <v>1.9047619047619047</v>
      </c>
      <c r="K1175" s="20" t="s">
        <v>582</v>
      </c>
      <c r="M1175" s="2">
        <v>420</v>
      </c>
    </row>
    <row r="1176" spans="1:13" s="20" customFormat="1" ht="12.75">
      <c r="A1176" s="17"/>
      <c r="B1176" s="315">
        <v>1800</v>
      </c>
      <c r="C1176" s="17" t="s">
        <v>678</v>
      </c>
      <c r="D1176" s="1" t="s">
        <v>20</v>
      </c>
      <c r="E1176" s="17" t="s">
        <v>679</v>
      </c>
      <c r="F1176" s="88" t="s">
        <v>586</v>
      </c>
      <c r="G1176" s="34" t="s">
        <v>227</v>
      </c>
      <c r="H1176" s="33">
        <f t="shared" si="80"/>
        <v>-54600</v>
      </c>
      <c r="I1176" s="27">
        <f t="shared" si="79"/>
        <v>4.285714285714286</v>
      </c>
      <c r="K1176" s="20" t="s">
        <v>582</v>
      </c>
      <c r="M1176" s="2">
        <v>420</v>
      </c>
    </row>
    <row r="1177" spans="1:13" s="20" customFormat="1" ht="12.75">
      <c r="A1177" s="17"/>
      <c r="B1177" s="315">
        <v>1200</v>
      </c>
      <c r="C1177" s="17" t="s">
        <v>678</v>
      </c>
      <c r="D1177" s="17" t="s">
        <v>20</v>
      </c>
      <c r="E1177" s="17" t="s">
        <v>679</v>
      </c>
      <c r="F1177" s="88" t="s">
        <v>586</v>
      </c>
      <c r="G1177" s="34" t="s">
        <v>219</v>
      </c>
      <c r="H1177" s="33">
        <f t="shared" si="80"/>
        <v>-55800</v>
      </c>
      <c r="I1177" s="27">
        <f t="shared" si="79"/>
        <v>2.857142857142857</v>
      </c>
      <c r="K1177" s="20" t="s">
        <v>582</v>
      </c>
      <c r="M1177" s="2">
        <v>420</v>
      </c>
    </row>
    <row r="1178" spans="1:13" s="20" customFormat="1" ht="12.75">
      <c r="A1178" s="17"/>
      <c r="B1178" s="315">
        <v>1500</v>
      </c>
      <c r="C1178" s="17" t="s">
        <v>678</v>
      </c>
      <c r="D1178" s="17" t="s">
        <v>20</v>
      </c>
      <c r="E1178" s="17" t="s">
        <v>679</v>
      </c>
      <c r="F1178" s="88" t="s">
        <v>586</v>
      </c>
      <c r="G1178" s="34" t="s">
        <v>262</v>
      </c>
      <c r="H1178" s="33">
        <f t="shared" si="80"/>
        <v>-57300</v>
      </c>
      <c r="I1178" s="27">
        <f t="shared" si="79"/>
        <v>3.5714285714285716</v>
      </c>
      <c r="K1178" s="20" t="s">
        <v>582</v>
      </c>
      <c r="M1178" s="2">
        <v>420</v>
      </c>
    </row>
    <row r="1179" spans="1:13" s="20" customFormat="1" ht="12.75">
      <c r="A1179" s="17"/>
      <c r="B1179" s="315">
        <v>400</v>
      </c>
      <c r="C1179" s="17" t="s">
        <v>678</v>
      </c>
      <c r="D1179" s="17" t="s">
        <v>20</v>
      </c>
      <c r="E1179" s="17" t="s">
        <v>679</v>
      </c>
      <c r="F1179" s="88" t="s">
        <v>586</v>
      </c>
      <c r="G1179" s="34" t="s">
        <v>264</v>
      </c>
      <c r="H1179" s="33">
        <f t="shared" si="80"/>
        <v>-57700</v>
      </c>
      <c r="I1179" s="27">
        <f t="shared" si="79"/>
        <v>0.9523809523809523</v>
      </c>
      <c r="K1179" s="20" t="s">
        <v>582</v>
      </c>
      <c r="M1179" s="2">
        <v>420</v>
      </c>
    </row>
    <row r="1180" spans="1:13" s="20" customFormat="1" ht="12.75">
      <c r="A1180" s="17"/>
      <c r="B1180" s="315">
        <v>1200</v>
      </c>
      <c r="C1180" s="17" t="s">
        <v>678</v>
      </c>
      <c r="D1180" s="17" t="s">
        <v>20</v>
      </c>
      <c r="E1180" s="17" t="s">
        <v>679</v>
      </c>
      <c r="F1180" s="88" t="s">
        <v>586</v>
      </c>
      <c r="G1180" s="34" t="s">
        <v>269</v>
      </c>
      <c r="H1180" s="33">
        <f t="shared" si="80"/>
        <v>-58900</v>
      </c>
      <c r="I1180" s="27">
        <f t="shared" si="79"/>
        <v>2.857142857142857</v>
      </c>
      <c r="K1180" s="20" t="s">
        <v>582</v>
      </c>
      <c r="M1180" s="2">
        <v>420</v>
      </c>
    </row>
    <row r="1181" spans="1:13" s="20" customFormat="1" ht="12.75">
      <c r="A1181" s="17"/>
      <c r="B1181" s="315">
        <v>1000</v>
      </c>
      <c r="C1181" s="17" t="s">
        <v>678</v>
      </c>
      <c r="D1181" s="17" t="s">
        <v>20</v>
      </c>
      <c r="E1181" s="17" t="s">
        <v>679</v>
      </c>
      <c r="F1181" s="88" t="s">
        <v>586</v>
      </c>
      <c r="G1181" s="34" t="s">
        <v>288</v>
      </c>
      <c r="H1181" s="33">
        <f t="shared" si="80"/>
        <v>-59900</v>
      </c>
      <c r="I1181" s="27">
        <f t="shared" si="79"/>
        <v>2.380952380952381</v>
      </c>
      <c r="K1181" s="20" t="s">
        <v>582</v>
      </c>
      <c r="M1181" s="2">
        <v>420</v>
      </c>
    </row>
    <row r="1182" spans="1:13" s="20" customFormat="1" ht="12.75">
      <c r="A1182" s="17"/>
      <c r="B1182" s="315">
        <v>1500</v>
      </c>
      <c r="C1182" s="17" t="s">
        <v>678</v>
      </c>
      <c r="D1182" s="17" t="s">
        <v>20</v>
      </c>
      <c r="E1182" s="17" t="s">
        <v>679</v>
      </c>
      <c r="F1182" s="88" t="s">
        <v>586</v>
      </c>
      <c r="G1182" s="34" t="s">
        <v>280</v>
      </c>
      <c r="H1182" s="33">
        <f t="shared" si="80"/>
        <v>-61400</v>
      </c>
      <c r="I1182" s="27">
        <f t="shared" si="79"/>
        <v>3.5714285714285716</v>
      </c>
      <c r="K1182" s="20" t="s">
        <v>582</v>
      </c>
      <c r="M1182" s="2">
        <v>420</v>
      </c>
    </row>
    <row r="1183" spans="1:13" s="20" customFormat="1" ht="12.75">
      <c r="A1183" s="17"/>
      <c r="B1183" s="315">
        <v>400</v>
      </c>
      <c r="C1183" s="17" t="s">
        <v>678</v>
      </c>
      <c r="D1183" s="17" t="s">
        <v>20</v>
      </c>
      <c r="E1183" s="17" t="s">
        <v>679</v>
      </c>
      <c r="F1183" s="88" t="s">
        <v>586</v>
      </c>
      <c r="G1183" s="34" t="s">
        <v>303</v>
      </c>
      <c r="H1183" s="33">
        <f t="shared" si="80"/>
        <v>-61800</v>
      </c>
      <c r="I1183" s="27">
        <f t="shared" si="79"/>
        <v>0.9523809523809523</v>
      </c>
      <c r="K1183" s="20" t="s">
        <v>582</v>
      </c>
      <c r="M1183" s="2">
        <v>420</v>
      </c>
    </row>
    <row r="1184" spans="1:13" s="20" customFormat="1" ht="12.75">
      <c r="A1184" s="17"/>
      <c r="B1184" s="315">
        <v>1400</v>
      </c>
      <c r="C1184" s="17" t="s">
        <v>678</v>
      </c>
      <c r="D1184" s="17" t="s">
        <v>20</v>
      </c>
      <c r="E1184" s="17" t="s">
        <v>679</v>
      </c>
      <c r="F1184" s="88" t="s">
        <v>586</v>
      </c>
      <c r="G1184" s="34" t="s">
        <v>305</v>
      </c>
      <c r="H1184" s="33">
        <f t="shared" si="80"/>
        <v>-63200</v>
      </c>
      <c r="I1184" s="27">
        <f t="shared" si="79"/>
        <v>3.3333333333333335</v>
      </c>
      <c r="K1184" s="20" t="s">
        <v>582</v>
      </c>
      <c r="M1184" s="2">
        <v>420</v>
      </c>
    </row>
    <row r="1185" spans="1:13" s="20" customFormat="1" ht="12.75">
      <c r="A1185" s="17"/>
      <c r="B1185" s="315">
        <v>1300</v>
      </c>
      <c r="C1185" s="17" t="s">
        <v>678</v>
      </c>
      <c r="D1185" s="17" t="s">
        <v>20</v>
      </c>
      <c r="E1185" s="17" t="s">
        <v>679</v>
      </c>
      <c r="F1185" s="88" t="s">
        <v>586</v>
      </c>
      <c r="G1185" s="34" t="s">
        <v>339</v>
      </c>
      <c r="H1185" s="33">
        <f t="shared" si="80"/>
        <v>-64500</v>
      </c>
      <c r="I1185" s="27">
        <f t="shared" si="79"/>
        <v>3.0952380952380953</v>
      </c>
      <c r="K1185" s="20" t="s">
        <v>582</v>
      </c>
      <c r="M1185" s="2">
        <v>420</v>
      </c>
    </row>
    <row r="1186" spans="1:13" s="20" customFormat="1" ht="12.75">
      <c r="A1186" s="17"/>
      <c r="B1186" s="315">
        <v>1100</v>
      </c>
      <c r="C1186" s="17" t="s">
        <v>678</v>
      </c>
      <c r="D1186" s="17" t="s">
        <v>20</v>
      </c>
      <c r="E1186" s="17" t="s">
        <v>679</v>
      </c>
      <c r="F1186" s="88" t="s">
        <v>586</v>
      </c>
      <c r="G1186" s="34" t="s">
        <v>593</v>
      </c>
      <c r="H1186" s="33">
        <f t="shared" si="80"/>
        <v>-65600</v>
      </c>
      <c r="I1186" s="27">
        <f t="shared" si="79"/>
        <v>2.619047619047619</v>
      </c>
      <c r="K1186" s="20" t="s">
        <v>582</v>
      </c>
      <c r="M1186" s="2">
        <v>420</v>
      </c>
    </row>
    <row r="1187" spans="1:13" s="20" customFormat="1" ht="12.75">
      <c r="A1187" s="17"/>
      <c r="B1187" s="315">
        <v>1500</v>
      </c>
      <c r="C1187" s="1" t="s">
        <v>678</v>
      </c>
      <c r="D1187" s="17" t="s">
        <v>20</v>
      </c>
      <c r="E1187" s="1" t="s">
        <v>679</v>
      </c>
      <c r="F1187" s="86" t="s">
        <v>680</v>
      </c>
      <c r="G1187" s="35" t="s">
        <v>39</v>
      </c>
      <c r="H1187" s="33">
        <f t="shared" si="80"/>
        <v>-67100</v>
      </c>
      <c r="I1187" s="27">
        <f t="shared" si="79"/>
        <v>3.5714285714285716</v>
      </c>
      <c r="K1187" s="20" t="s">
        <v>657</v>
      </c>
      <c r="M1187" s="2">
        <v>420</v>
      </c>
    </row>
    <row r="1188" spans="1:13" s="20" customFormat="1" ht="12.75">
      <c r="A1188" s="17"/>
      <c r="B1188" s="315">
        <v>1500</v>
      </c>
      <c r="C1188" s="1" t="s">
        <v>678</v>
      </c>
      <c r="D1188" s="17" t="s">
        <v>20</v>
      </c>
      <c r="E1188" s="1" t="s">
        <v>679</v>
      </c>
      <c r="F1188" s="86" t="s">
        <v>680</v>
      </c>
      <c r="G1188" s="35" t="s">
        <v>41</v>
      </c>
      <c r="H1188" s="33">
        <f t="shared" si="80"/>
        <v>-68600</v>
      </c>
      <c r="I1188" s="27">
        <f t="shared" si="79"/>
        <v>3.5714285714285716</v>
      </c>
      <c r="K1188" s="20" t="s">
        <v>657</v>
      </c>
      <c r="M1188" s="2">
        <v>420</v>
      </c>
    </row>
    <row r="1189" spans="1:13" s="20" customFormat="1" ht="12.75">
      <c r="A1189" s="17"/>
      <c r="B1189" s="315">
        <v>1000</v>
      </c>
      <c r="C1189" s="1" t="s">
        <v>678</v>
      </c>
      <c r="D1189" s="17" t="s">
        <v>20</v>
      </c>
      <c r="E1189" s="1" t="s">
        <v>679</v>
      </c>
      <c r="F1189" s="86" t="s">
        <v>680</v>
      </c>
      <c r="G1189" s="34" t="s">
        <v>43</v>
      </c>
      <c r="H1189" s="33">
        <f t="shared" si="80"/>
        <v>-69600</v>
      </c>
      <c r="I1189" s="27">
        <f t="shared" si="79"/>
        <v>2.380952380952381</v>
      </c>
      <c r="K1189" s="20" t="s">
        <v>657</v>
      </c>
      <c r="M1189" s="2">
        <v>420</v>
      </c>
    </row>
    <row r="1190" spans="1:13" s="20" customFormat="1" ht="12.75">
      <c r="A1190" s="17"/>
      <c r="B1190" s="315">
        <v>700</v>
      </c>
      <c r="C1190" s="17" t="s">
        <v>678</v>
      </c>
      <c r="D1190" s="17" t="s">
        <v>20</v>
      </c>
      <c r="E1190" s="1" t="s">
        <v>679</v>
      </c>
      <c r="F1190" s="86" t="s">
        <v>680</v>
      </c>
      <c r="G1190" s="34" t="s">
        <v>43</v>
      </c>
      <c r="H1190" s="33">
        <f aca="true" t="shared" si="81" ref="H1190:H1221">H1189-B1190</f>
        <v>-70300</v>
      </c>
      <c r="I1190" s="27">
        <f t="shared" si="79"/>
        <v>1.6666666666666667</v>
      </c>
      <c r="K1190" s="20" t="s">
        <v>657</v>
      </c>
      <c r="M1190" s="2">
        <v>420</v>
      </c>
    </row>
    <row r="1191" spans="1:13" s="20" customFormat="1" ht="12.75">
      <c r="A1191" s="17"/>
      <c r="B1191" s="313">
        <v>1500</v>
      </c>
      <c r="C1191" s="1" t="s">
        <v>678</v>
      </c>
      <c r="D1191" s="17" t="s">
        <v>20</v>
      </c>
      <c r="E1191" s="1" t="s">
        <v>679</v>
      </c>
      <c r="F1191" s="86" t="s">
        <v>680</v>
      </c>
      <c r="G1191" s="32" t="s">
        <v>45</v>
      </c>
      <c r="H1191" s="33">
        <f t="shared" si="81"/>
        <v>-71800</v>
      </c>
      <c r="I1191" s="27">
        <f t="shared" si="79"/>
        <v>3.5714285714285716</v>
      </c>
      <c r="K1191" s="20" t="s">
        <v>657</v>
      </c>
      <c r="M1191" s="2">
        <v>420</v>
      </c>
    </row>
    <row r="1192" spans="1:13" s="20" customFormat="1" ht="12.75">
      <c r="A1192" s="17"/>
      <c r="B1192" s="317">
        <v>1200</v>
      </c>
      <c r="C1192" s="42" t="s">
        <v>678</v>
      </c>
      <c r="D1192" s="17" t="s">
        <v>20</v>
      </c>
      <c r="E1192" s="42" t="s">
        <v>679</v>
      </c>
      <c r="F1192" s="86" t="s">
        <v>680</v>
      </c>
      <c r="G1192" s="32" t="s">
        <v>82</v>
      </c>
      <c r="H1192" s="33">
        <f t="shared" si="81"/>
        <v>-73000</v>
      </c>
      <c r="I1192" s="27">
        <f t="shared" si="79"/>
        <v>2.857142857142857</v>
      </c>
      <c r="K1192" s="20" t="s">
        <v>657</v>
      </c>
      <c r="M1192" s="2">
        <v>420</v>
      </c>
    </row>
    <row r="1193" spans="1:13" s="20" customFormat="1" ht="12.75">
      <c r="A1193" s="17"/>
      <c r="B1193" s="317">
        <v>800</v>
      </c>
      <c r="C1193" s="42" t="s">
        <v>678</v>
      </c>
      <c r="D1193" s="17" t="s">
        <v>20</v>
      </c>
      <c r="E1193" s="42" t="s">
        <v>679</v>
      </c>
      <c r="F1193" s="86" t="s">
        <v>680</v>
      </c>
      <c r="G1193" s="32" t="s">
        <v>121</v>
      </c>
      <c r="H1193" s="33">
        <f t="shared" si="81"/>
        <v>-73800</v>
      </c>
      <c r="I1193" s="27">
        <f t="shared" si="79"/>
        <v>1.9047619047619047</v>
      </c>
      <c r="K1193" s="20" t="s">
        <v>657</v>
      </c>
      <c r="M1193" s="2">
        <v>420</v>
      </c>
    </row>
    <row r="1194" spans="1:13" s="20" customFormat="1" ht="12.75">
      <c r="A1194" s="17"/>
      <c r="B1194" s="313">
        <v>1500</v>
      </c>
      <c r="C1194" s="1" t="s">
        <v>678</v>
      </c>
      <c r="D1194" s="17" t="s">
        <v>20</v>
      </c>
      <c r="E1194" s="1" t="s">
        <v>679</v>
      </c>
      <c r="F1194" s="86" t="s">
        <v>680</v>
      </c>
      <c r="G1194" s="32" t="s">
        <v>154</v>
      </c>
      <c r="H1194" s="33">
        <f t="shared" si="81"/>
        <v>-75300</v>
      </c>
      <c r="I1194" s="27">
        <f t="shared" si="79"/>
        <v>3.5714285714285716</v>
      </c>
      <c r="K1194" s="20" t="s">
        <v>657</v>
      </c>
      <c r="M1194" s="2">
        <v>420</v>
      </c>
    </row>
    <row r="1195" spans="1:13" s="20" customFormat="1" ht="12.75">
      <c r="A1195" s="17"/>
      <c r="B1195" s="313">
        <v>1600</v>
      </c>
      <c r="C1195" s="1" t="s">
        <v>678</v>
      </c>
      <c r="D1195" s="17" t="s">
        <v>20</v>
      </c>
      <c r="E1195" s="1" t="s">
        <v>679</v>
      </c>
      <c r="F1195" s="86" t="s">
        <v>680</v>
      </c>
      <c r="G1195" s="32" t="s">
        <v>156</v>
      </c>
      <c r="H1195" s="33">
        <f t="shared" si="81"/>
        <v>-76900</v>
      </c>
      <c r="I1195" s="27">
        <f t="shared" si="79"/>
        <v>3.8095238095238093</v>
      </c>
      <c r="K1195" s="20" t="s">
        <v>657</v>
      </c>
      <c r="M1195" s="2">
        <v>420</v>
      </c>
    </row>
    <row r="1196" spans="1:13" s="20" customFormat="1" ht="12.75">
      <c r="A1196" s="17"/>
      <c r="B1196" s="313">
        <v>1500</v>
      </c>
      <c r="C1196" s="1" t="s">
        <v>678</v>
      </c>
      <c r="D1196" s="17" t="s">
        <v>20</v>
      </c>
      <c r="E1196" s="1" t="s">
        <v>679</v>
      </c>
      <c r="F1196" s="86" t="s">
        <v>680</v>
      </c>
      <c r="G1196" s="32" t="s">
        <v>158</v>
      </c>
      <c r="H1196" s="33">
        <f t="shared" si="81"/>
        <v>-78400</v>
      </c>
      <c r="I1196" s="27">
        <f t="shared" si="79"/>
        <v>3.5714285714285716</v>
      </c>
      <c r="K1196" s="20" t="s">
        <v>657</v>
      </c>
      <c r="M1196" s="2">
        <v>420</v>
      </c>
    </row>
    <row r="1197" spans="1:13" s="20" customFormat="1" ht="12.75">
      <c r="A1197" s="17"/>
      <c r="B1197" s="313">
        <v>800</v>
      </c>
      <c r="C1197" s="1" t="s">
        <v>678</v>
      </c>
      <c r="D1197" s="17" t="s">
        <v>20</v>
      </c>
      <c r="E1197" s="1" t="s">
        <v>679</v>
      </c>
      <c r="F1197" s="86" t="s">
        <v>680</v>
      </c>
      <c r="G1197" s="32" t="s">
        <v>160</v>
      </c>
      <c r="H1197" s="33">
        <f t="shared" si="81"/>
        <v>-79200</v>
      </c>
      <c r="I1197" s="27">
        <f t="shared" si="79"/>
        <v>1.9047619047619047</v>
      </c>
      <c r="K1197" s="20" t="s">
        <v>657</v>
      </c>
      <c r="M1197" s="2">
        <v>420</v>
      </c>
    </row>
    <row r="1198" spans="1:13" s="20" customFormat="1" ht="12.75">
      <c r="A1198" s="17"/>
      <c r="B1198" s="313">
        <v>1800</v>
      </c>
      <c r="C1198" s="1" t="s">
        <v>678</v>
      </c>
      <c r="D1198" s="17" t="s">
        <v>20</v>
      </c>
      <c r="E1198" s="1" t="s">
        <v>679</v>
      </c>
      <c r="F1198" s="86" t="s">
        <v>680</v>
      </c>
      <c r="G1198" s="32" t="s">
        <v>182</v>
      </c>
      <c r="H1198" s="33">
        <f t="shared" si="81"/>
        <v>-81000</v>
      </c>
      <c r="I1198" s="27">
        <f t="shared" si="79"/>
        <v>4.285714285714286</v>
      </c>
      <c r="K1198" s="20" t="s">
        <v>657</v>
      </c>
      <c r="M1198" s="2">
        <v>420</v>
      </c>
    </row>
    <row r="1199" spans="1:13" s="20" customFormat="1" ht="12.75">
      <c r="A1199" s="17"/>
      <c r="B1199" s="313">
        <v>800</v>
      </c>
      <c r="C1199" s="1" t="s">
        <v>678</v>
      </c>
      <c r="D1199" s="17" t="s">
        <v>20</v>
      </c>
      <c r="E1199" s="1" t="s">
        <v>679</v>
      </c>
      <c r="F1199" s="86" t="s">
        <v>680</v>
      </c>
      <c r="G1199" s="32" t="s">
        <v>195</v>
      </c>
      <c r="H1199" s="33">
        <f t="shared" si="81"/>
        <v>-81800</v>
      </c>
      <c r="I1199" s="27">
        <f t="shared" si="79"/>
        <v>1.9047619047619047</v>
      </c>
      <c r="K1199" s="20" t="s">
        <v>657</v>
      </c>
      <c r="M1199" s="2">
        <v>420</v>
      </c>
    </row>
    <row r="1200" spans="1:13" s="20" customFormat="1" ht="12.75">
      <c r="A1200" s="17"/>
      <c r="B1200" s="313">
        <v>1500</v>
      </c>
      <c r="C1200" s="1" t="s">
        <v>678</v>
      </c>
      <c r="D1200" s="17" t="s">
        <v>20</v>
      </c>
      <c r="E1200" s="1" t="s">
        <v>679</v>
      </c>
      <c r="F1200" s="86" t="s">
        <v>680</v>
      </c>
      <c r="G1200" s="32" t="s">
        <v>184</v>
      </c>
      <c r="H1200" s="33">
        <f t="shared" si="81"/>
        <v>-83300</v>
      </c>
      <c r="I1200" s="27">
        <f t="shared" si="79"/>
        <v>3.5714285714285716</v>
      </c>
      <c r="K1200" s="20" t="s">
        <v>657</v>
      </c>
      <c r="M1200" s="2">
        <v>420</v>
      </c>
    </row>
    <row r="1201" spans="1:13" s="20" customFormat="1" ht="12.75">
      <c r="A1201" s="17"/>
      <c r="B1201" s="313">
        <v>1400</v>
      </c>
      <c r="C1201" s="1" t="s">
        <v>678</v>
      </c>
      <c r="D1201" s="17" t="s">
        <v>20</v>
      </c>
      <c r="E1201" s="1" t="s">
        <v>679</v>
      </c>
      <c r="F1201" s="86" t="s">
        <v>680</v>
      </c>
      <c r="G1201" s="32" t="s">
        <v>186</v>
      </c>
      <c r="H1201" s="33">
        <f t="shared" si="81"/>
        <v>-84700</v>
      </c>
      <c r="I1201" s="27">
        <f t="shared" si="79"/>
        <v>3.3333333333333335</v>
      </c>
      <c r="K1201" s="20" t="s">
        <v>657</v>
      </c>
      <c r="M1201" s="2">
        <v>420</v>
      </c>
    </row>
    <row r="1202" spans="1:13" s="20" customFormat="1" ht="12.75">
      <c r="A1202" s="17"/>
      <c r="B1202" s="313">
        <v>1000</v>
      </c>
      <c r="C1202" s="1" t="s">
        <v>678</v>
      </c>
      <c r="D1202" s="17" t="s">
        <v>20</v>
      </c>
      <c r="E1202" s="1" t="s">
        <v>679</v>
      </c>
      <c r="F1202" s="86" t="s">
        <v>680</v>
      </c>
      <c r="G1202" s="32" t="s">
        <v>210</v>
      </c>
      <c r="H1202" s="33">
        <f t="shared" si="81"/>
        <v>-85700</v>
      </c>
      <c r="I1202" s="27">
        <f t="shared" si="79"/>
        <v>2.380952380952381</v>
      </c>
      <c r="K1202" s="20" t="s">
        <v>657</v>
      </c>
      <c r="M1202" s="2">
        <v>420</v>
      </c>
    </row>
    <row r="1203" spans="1:13" s="20" customFormat="1" ht="12.75">
      <c r="A1203" s="17"/>
      <c r="B1203" s="313">
        <v>1000</v>
      </c>
      <c r="C1203" s="1" t="s">
        <v>678</v>
      </c>
      <c r="D1203" s="17" t="s">
        <v>20</v>
      </c>
      <c r="E1203" s="1" t="s">
        <v>679</v>
      </c>
      <c r="F1203" s="86" t="s">
        <v>680</v>
      </c>
      <c r="G1203" s="32" t="s">
        <v>217</v>
      </c>
      <c r="H1203" s="33">
        <f t="shared" si="81"/>
        <v>-86700</v>
      </c>
      <c r="I1203" s="27">
        <f t="shared" si="79"/>
        <v>2.380952380952381</v>
      </c>
      <c r="K1203" s="20" t="s">
        <v>657</v>
      </c>
      <c r="M1203" s="2">
        <v>420</v>
      </c>
    </row>
    <row r="1204" spans="1:13" s="20" customFormat="1" ht="12.75">
      <c r="A1204" s="17"/>
      <c r="B1204" s="313">
        <v>800</v>
      </c>
      <c r="C1204" s="1" t="s">
        <v>678</v>
      </c>
      <c r="D1204" s="17" t="s">
        <v>20</v>
      </c>
      <c r="E1204" s="1" t="s">
        <v>679</v>
      </c>
      <c r="F1204" s="86" t="s">
        <v>680</v>
      </c>
      <c r="G1204" s="32" t="s">
        <v>227</v>
      </c>
      <c r="H1204" s="33">
        <f t="shared" si="81"/>
        <v>-87500</v>
      </c>
      <c r="I1204" s="27">
        <f t="shared" si="79"/>
        <v>1.9047619047619047</v>
      </c>
      <c r="K1204" s="20" t="s">
        <v>657</v>
      </c>
      <c r="M1204" s="2">
        <v>420</v>
      </c>
    </row>
    <row r="1205" spans="1:13" s="20" customFormat="1" ht="12.75">
      <c r="A1205" s="17"/>
      <c r="B1205" s="313">
        <v>1200</v>
      </c>
      <c r="C1205" s="1" t="s">
        <v>678</v>
      </c>
      <c r="D1205" s="17" t="s">
        <v>20</v>
      </c>
      <c r="E1205" s="1" t="s">
        <v>679</v>
      </c>
      <c r="F1205" s="86" t="s">
        <v>680</v>
      </c>
      <c r="G1205" s="32" t="s">
        <v>262</v>
      </c>
      <c r="H1205" s="33">
        <f t="shared" si="81"/>
        <v>-88700</v>
      </c>
      <c r="I1205" s="27">
        <f t="shared" si="79"/>
        <v>2.857142857142857</v>
      </c>
      <c r="K1205" s="20" t="s">
        <v>657</v>
      </c>
      <c r="M1205" s="2">
        <v>420</v>
      </c>
    </row>
    <row r="1206" spans="1:13" s="20" customFormat="1" ht="12.75">
      <c r="A1206" s="17"/>
      <c r="B1206" s="313">
        <v>1100</v>
      </c>
      <c r="C1206" s="1" t="s">
        <v>678</v>
      </c>
      <c r="D1206" s="17" t="s">
        <v>20</v>
      </c>
      <c r="E1206" s="1" t="s">
        <v>679</v>
      </c>
      <c r="F1206" s="86" t="s">
        <v>680</v>
      </c>
      <c r="G1206" s="32" t="s">
        <v>264</v>
      </c>
      <c r="H1206" s="33">
        <f t="shared" si="81"/>
        <v>-89800</v>
      </c>
      <c r="I1206" s="27">
        <f t="shared" si="79"/>
        <v>2.619047619047619</v>
      </c>
      <c r="K1206" s="20" t="s">
        <v>657</v>
      </c>
      <c r="M1206" s="2">
        <v>420</v>
      </c>
    </row>
    <row r="1207" spans="1:13" s="20" customFormat="1" ht="12.75">
      <c r="A1207" s="17"/>
      <c r="B1207" s="313">
        <v>1700</v>
      </c>
      <c r="C1207" s="1" t="s">
        <v>678</v>
      </c>
      <c r="D1207" s="17" t="s">
        <v>20</v>
      </c>
      <c r="E1207" s="1" t="s">
        <v>679</v>
      </c>
      <c r="F1207" s="86" t="s">
        <v>680</v>
      </c>
      <c r="G1207" s="32" t="s">
        <v>269</v>
      </c>
      <c r="H1207" s="33">
        <f t="shared" si="81"/>
        <v>-91500</v>
      </c>
      <c r="I1207" s="27">
        <f t="shared" si="79"/>
        <v>4.0476190476190474</v>
      </c>
      <c r="K1207" s="20" t="s">
        <v>657</v>
      </c>
      <c r="M1207" s="2">
        <v>420</v>
      </c>
    </row>
    <row r="1208" spans="1:13" s="20" customFormat="1" ht="12.75">
      <c r="A1208" s="17"/>
      <c r="B1208" s="313">
        <v>1100</v>
      </c>
      <c r="C1208" s="1" t="s">
        <v>678</v>
      </c>
      <c r="D1208" s="17" t="s">
        <v>20</v>
      </c>
      <c r="E1208" s="1" t="s">
        <v>679</v>
      </c>
      <c r="F1208" s="86" t="s">
        <v>680</v>
      </c>
      <c r="G1208" s="32" t="s">
        <v>288</v>
      </c>
      <c r="H1208" s="33">
        <f t="shared" si="81"/>
        <v>-92600</v>
      </c>
      <c r="I1208" s="27">
        <f t="shared" si="79"/>
        <v>2.619047619047619</v>
      </c>
      <c r="K1208" s="20" t="s">
        <v>657</v>
      </c>
      <c r="M1208" s="2">
        <v>420</v>
      </c>
    </row>
    <row r="1209" spans="1:13" s="20" customFormat="1" ht="12.75">
      <c r="A1209" s="17"/>
      <c r="B1209" s="313">
        <v>1300</v>
      </c>
      <c r="C1209" s="1" t="s">
        <v>678</v>
      </c>
      <c r="D1209" s="17" t="s">
        <v>20</v>
      </c>
      <c r="E1209" s="1" t="s">
        <v>679</v>
      </c>
      <c r="F1209" s="86" t="s">
        <v>680</v>
      </c>
      <c r="G1209" s="32" t="s">
        <v>280</v>
      </c>
      <c r="H1209" s="33">
        <f t="shared" si="81"/>
        <v>-93900</v>
      </c>
      <c r="I1209" s="27">
        <f t="shared" si="79"/>
        <v>3.0952380952380953</v>
      </c>
      <c r="K1209" s="20" t="s">
        <v>657</v>
      </c>
      <c r="M1209" s="2">
        <v>420</v>
      </c>
    </row>
    <row r="1210" spans="1:13" s="20" customFormat="1" ht="12.75">
      <c r="A1210" s="17"/>
      <c r="B1210" s="313">
        <v>800</v>
      </c>
      <c r="C1210" s="1" t="s">
        <v>678</v>
      </c>
      <c r="D1210" s="17" t="s">
        <v>20</v>
      </c>
      <c r="E1210" s="1" t="s">
        <v>679</v>
      </c>
      <c r="F1210" s="86" t="s">
        <v>680</v>
      </c>
      <c r="G1210" s="32" t="s">
        <v>303</v>
      </c>
      <c r="H1210" s="33">
        <f t="shared" si="81"/>
        <v>-94700</v>
      </c>
      <c r="I1210" s="27">
        <f t="shared" si="79"/>
        <v>1.9047619047619047</v>
      </c>
      <c r="K1210" s="20" t="s">
        <v>657</v>
      </c>
      <c r="M1210" s="2">
        <v>420</v>
      </c>
    </row>
    <row r="1211" spans="1:13" s="20" customFormat="1" ht="12.75">
      <c r="A1211" s="17"/>
      <c r="B1211" s="313">
        <v>2000</v>
      </c>
      <c r="C1211" s="1" t="s">
        <v>678</v>
      </c>
      <c r="D1211" s="17" t="s">
        <v>20</v>
      </c>
      <c r="E1211" s="1" t="s">
        <v>679</v>
      </c>
      <c r="F1211" s="86" t="s">
        <v>680</v>
      </c>
      <c r="G1211" s="32" t="s">
        <v>339</v>
      </c>
      <c r="H1211" s="33">
        <f t="shared" si="81"/>
        <v>-96700</v>
      </c>
      <c r="I1211" s="27">
        <f t="shared" si="79"/>
        <v>4.761904761904762</v>
      </c>
      <c r="K1211" s="20" t="s">
        <v>657</v>
      </c>
      <c r="M1211" s="2">
        <v>420</v>
      </c>
    </row>
    <row r="1212" spans="1:13" s="20" customFormat="1" ht="12.75">
      <c r="A1212" s="17"/>
      <c r="B1212" s="313">
        <v>1200</v>
      </c>
      <c r="C1212" s="1" t="s">
        <v>678</v>
      </c>
      <c r="D1212" s="1" t="s">
        <v>20</v>
      </c>
      <c r="E1212" s="1" t="s">
        <v>679</v>
      </c>
      <c r="F1212" s="86" t="s">
        <v>587</v>
      </c>
      <c r="G1212" s="32" t="s">
        <v>39</v>
      </c>
      <c r="H1212" s="33">
        <f t="shared" si="81"/>
        <v>-97900</v>
      </c>
      <c r="I1212" s="27">
        <f t="shared" si="79"/>
        <v>2.857142857142857</v>
      </c>
      <c r="K1212" s="20" t="s">
        <v>588</v>
      </c>
      <c r="M1212" s="2">
        <v>420</v>
      </c>
    </row>
    <row r="1213" spans="1:13" s="20" customFormat="1" ht="12.75">
      <c r="A1213" s="17"/>
      <c r="B1213" s="313">
        <v>1800</v>
      </c>
      <c r="C1213" s="1" t="s">
        <v>678</v>
      </c>
      <c r="D1213" s="1" t="s">
        <v>20</v>
      </c>
      <c r="E1213" s="1" t="s">
        <v>679</v>
      </c>
      <c r="F1213" s="86" t="s">
        <v>587</v>
      </c>
      <c r="G1213" s="32" t="s">
        <v>41</v>
      </c>
      <c r="H1213" s="33">
        <f t="shared" si="81"/>
        <v>-99700</v>
      </c>
      <c r="I1213" s="27">
        <f aca="true" t="shared" si="82" ref="I1213:I1276">+B1213/M1213</f>
        <v>4.285714285714286</v>
      </c>
      <c r="K1213" s="20" t="s">
        <v>588</v>
      </c>
      <c r="M1213" s="2">
        <v>420</v>
      </c>
    </row>
    <row r="1214" spans="1:13" s="20" customFormat="1" ht="12.75">
      <c r="A1214" s="17"/>
      <c r="B1214" s="313">
        <v>1100</v>
      </c>
      <c r="C1214" s="1" t="s">
        <v>678</v>
      </c>
      <c r="D1214" s="1" t="s">
        <v>20</v>
      </c>
      <c r="E1214" s="1" t="s">
        <v>679</v>
      </c>
      <c r="F1214" s="86" t="s">
        <v>587</v>
      </c>
      <c r="G1214" s="32" t="s">
        <v>41</v>
      </c>
      <c r="H1214" s="33">
        <f t="shared" si="81"/>
        <v>-100800</v>
      </c>
      <c r="I1214" s="27">
        <f t="shared" si="82"/>
        <v>2.619047619047619</v>
      </c>
      <c r="K1214" s="20" t="s">
        <v>588</v>
      </c>
      <c r="M1214" s="2">
        <v>420</v>
      </c>
    </row>
    <row r="1215" spans="1:13" s="20" customFormat="1" ht="12.75">
      <c r="A1215" s="17"/>
      <c r="B1215" s="313">
        <v>1600</v>
      </c>
      <c r="C1215" s="1" t="s">
        <v>678</v>
      </c>
      <c r="D1215" s="1" t="s">
        <v>20</v>
      </c>
      <c r="E1215" s="1" t="s">
        <v>679</v>
      </c>
      <c r="F1215" s="86" t="s">
        <v>587</v>
      </c>
      <c r="G1215" s="32" t="s">
        <v>43</v>
      </c>
      <c r="H1215" s="33">
        <f t="shared" si="81"/>
        <v>-102400</v>
      </c>
      <c r="I1215" s="27">
        <f t="shared" si="82"/>
        <v>3.8095238095238093</v>
      </c>
      <c r="K1215" s="20" t="s">
        <v>588</v>
      </c>
      <c r="M1215" s="2">
        <v>420</v>
      </c>
    </row>
    <row r="1216" spans="1:13" s="20" customFormat="1" ht="12.75">
      <c r="A1216" s="17"/>
      <c r="B1216" s="313">
        <v>900</v>
      </c>
      <c r="C1216" s="1" t="s">
        <v>678</v>
      </c>
      <c r="D1216" s="1" t="s">
        <v>20</v>
      </c>
      <c r="E1216" s="1" t="s">
        <v>679</v>
      </c>
      <c r="F1216" s="86" t="s">
        <v>587</v>
      </c>
      <c r="G1216" s="32" t="s">
        <v>43</v>
      </c>
      <c r="H1216" s="33">
        <f t="shared" si="81"/>
        <v>-103300</v>
      </c>
      <c r="I1216" s="27">
        <f t="shared" si="82"/>
        <v>2.142857142857143</v>
      </c>
      <c r="K1216" s="20" t="s">
        <v>588</v>
      </c>
      <c r="M1216" s="2">
        <v>420</v>
      </c>
    </row>
    <row r="1217" spans="1:13" s="20" customFormat="1" ht="12.75">
      <c r="A1217" s="17"/>
      <c r="B1217" s="313">
        <v>1300</v>
      </c>
      <c r="C1217" s="1" t="s">
        <v>678</v>
      </c>
      <c r="D1217" s="1" t="s">
        <v>20</v>
      </c>
      <c r="E1217" s="1" t="s">
        <v>679</v>
      </c>
      <c r="F1217" s="86" t="s">
        <v>587</v>
      </c>
      <c r="G1217" s="32" t="s">
        <v>45</v>
      </c>
      <c r="H1217" s="33">
        <f t="shared" si="81"/>
        <v>-104600</v>
      </c>
      <c r="I1217" s="27">
        <f t="shared" si="82"/>
        <v>3.0952380952380953</v>
      </c>
      <c r="K1217" s="20" t="s">
        <v>588</v>
      </c>
      <c r="M1217" s="2">
        <v>420</v>
      </c>
    </row>
    <row r="1218" spans="1:13" s="20" customFormat="1" ht="12.75">
      <c r="A1218" s="17"/>
      <c r="B1218" s="313">
        <v>1500</v>
      </c>
      <c r="C1218" s="1" t="s">
        <v>678</v>
      </c>
      <c r="D1218" s="1" t="s">
        <v>20</v>
      </c>
      <c r="E1218" s="1" t="s">
        <v>679</v>
      </c>
      <c r="F1218" s="86" t="s">
        <v>587</v>
      </c>
      <c r="G1218" s="32" t="s">
        <v>82</v>
      </c>
      <c r="H1218" s="33">
        <f t="shared" si="81"/>
        <v>-106100</v>
      </c>
      <c r="I1218" s="27">
        <f t="shared" si="82"/>
        <v>3.5714285714285716</v>
      </c>
      <c r="K1218" s="20" t="s">
        <v>588</v>
      </c>
      <c r="M1218" s="2">
        <v>420</v>
      </c>
    </row>
    <row r="1219" spans="1:13" s="20" customFormat="1" ht="12.75">
      <c r="A1219" s="17"/>
      <c r="B1219" s="313">
        <v>1200</v>
      </c>
      <c r="C1219" s="1" t="s">
        <v>678</v>
      </c>
      <c r="D1219" s="1" t="s">
        <v>20</v>
      </c>
      <c r="E1219" s="1" t="s">
        <v>679</v>
      </c>
      <c r="F1219" s="86" t="s">
        <v>587</v>
      </c>
      <c r="G1219" s="32" t="s">
        <v>121</v>
      </c>
      <c r="H1219" s="33">
        <f t="shared" si="81"/>
        <v>-107300</v>
      </c>
      <c r="I1219" s="27">
        <f t="shared" si="82"/>
        <v>2.857142857142857</v>
      </c>
      <c r="K1219" s="20" t="s">
        <v>588</v>
      </c>
      <c r="M1219" s="2">
        <v>420</v>
      </c>
    </row>
    <row r="1220" spans="1:13" s="20" customFormat="1" ht="12.75">
      <c r="A1220" s="17"/>
      <c r="B1220" s="313">
        <v>700</v>
      </c>
      <c r="C1220" s="1" t="s">
        <v>678</v>
      </c>
      <c r="D1220" s="1" t="s">
        <v>20</v>
      </c>
      <c r="E1220" s="1" t="s">
        <v>679</v>
      </c>
      <c r="F1220" s="86" t="s">
        <v>587</v>
      </c>
      <c r="G1220" s="32" t="s">
        <v>121</v>
      </c>
      <c r="H1220" s="33">
        <f t="shared" si="81"/>
        <v>-108000</v>
      </c>
      <c r="I1220" s="27">
        <f t="shared" si="82"/>
        <v>1.6666666666666667</v>
      </c>
      <c r="K1220" s="20" t="s">
        <v>588</v>
      </c>
      <c r="M1220" s="2">
        <v>420</v>
      </c>
    </row>
    <row r="1221" spans="1:13" s="20" customFormat="1" ht="12.75">
      <c r="A1221" s="17"/>
      <c r="B1221" s="313">
        <v>1600</v>
      </c>
      <c r="C1221" s="1" t="s">
        <v>678</v>
      </c>
      <c r="D1221" s="1" t="s">
        <v>20</v>
      </c>
      <c r="E1221" s="1" t="s">
        <v>679</v>
      </c>
      <c r="F1221" s="86" t="s">
        <v>587</v>
      </c>
      <c r="G1221" s="32" t="s">
        <v>154</v>
      </c>
      <c r="H1221" s="33">
        <f t="shared" si="81"/>
        <v>-109600</v>
      </c>
      <c r="I1221" s="27">
        <f t="shared" si="82"/>
        <v>3.8095238095238093</v>
      </c>
      <c r="K1221" s="20" t="s">
        <v>588</v>
      </c>
      <c r="M1221" s="2">
        <v>420</v>
      </c>
    </row>
    <row r="1222" spans="1:13" s="20" customFormat="1" ht="12.75">
      <c r="A1222" s="17"/>
      <c r="B1222" s="313">
        <v>1400</v>
      </c>
      <c r="C1222" s="1" t="s">
        <v>678</v>
      </c>
      <c r="D1222" s="1" t="s">
        <v>20</v>
      </c>
      <c r="E1222" s="1" t="s">
        <v>679</v>
      </c>
      <c r="F1222" s="86" t="s">
        <v>587</v>
      </c>
      <c r="G1222" s="32" t="s">
        <v>156</v>
      </c>
      <c r="H1222" s="33">
        <f aca="true" t="shared" si="83" ref="H1222:H1253">H1221-B1222</f>
        <v>-111000</v>
      </c>
      <c r="I1222" s="27">
        <f t="shared" si="82"/>
        <v>3.3333333333333335</v>
      </c>
      <c r="K1222" s="20" t="s">
        <v>588</v>
      </c>
      <c r="M1222" s="2">
        <v>420</v>
      </c>
    </row>
    <row r="1223" spans="1:13" s="20" customFormat="1" ht="12.75">
      <c r="A1223" s="17"/>
      <c r="B1223" s="313">
        <v>1000</v>
      </c>
      <c r="C1223" s="1" t="s">
        <v>678</v>
      </c>
      <c r="D1223" s="1" t="s">
        <v>20</v>
      </c>
      <c r="E1223" s="1" t="s">
        <v>679</v>
      </c>
      <c r="F1223" s="86" t="s">
        <v>681</v>
      </c>
      <c r="G1223" s="32" t="s">
        <v>156</v>
      </c>
      <c r="H1223" s="33">
        <f t="shared" si="83"/>
        <v>-112000</v>
      </c>
      <c r="I1223" s="27">
        <f t="shared" si="82"/>
        <v>2.380952380952381</v>
      </c>
      <c r="K1223" s="20" t="s">
        <v>588</v>
      </c>
      <c r="M1223" s="2">
        <v>420</v>
      </c>
    </row>
    <row r="1224" spans="1:13" s="20" customFormat="1" ht="12.75">
      <c r="A1224" s="17"/>
      <c r="B1224" s="313">
        <v>1850</v>
      </c>
      <c r="C1224" s="1" t="s">
        <v>678</v>
      </c>
      <c r="D1224" s="1" t="s">
        <v>20</v>
      </c>
      <c r="E1224" s="1" t="s">
        <v>679</v>
      </c>
      <c r="F1224" s="86" t="s">
        <v>587</v>
      </c>
      <c r="G1224" s="32" t="s">
        <v>158</v>
      </c>
      <c r="H1224" s="33">
        <f t="shared" si="83"/>
        <v>-113850</v>
      </c>
      <c r="I1224" s="27">
        <f t="shared" si="82"/>
        <v>4.404761904761905</v>
      </c>
      <c r="K1224" s="20" t="s">
        <v>588</v>
      </c>
      <c r="M1224" s="2">
        <v>420</v>
      </c>
    </row>
    <row r="1225" spans="1:13" s="20" customFormat="1" ht="12.75">
      <c r="A1225" s="17"/>
      <c r="B1225" s="313">
        <v>1250</v>
      </c>
      <c r="C1225" s="1" t="s">
        <v>678</v>
      </c>
      <c r="D1225" s="1" t="s">
        <v>20</v>
      </c>
      <c r="E1225" s="1" t="s">
        <v>679</v>
      </c>
      <c r="F1225" s="86" t="s">
        <v>587</v>
      </c>
      <c r="G1225" s="32" t="s">
        <v>160</v>
      </c>
      <c r="H1225" s="33">
        <f t="shared" si="83"/>
        <v>-115100</v>
      </c>
      <c r="I1225" s="27">
        <f t="shared" si="82"/>
        <v>2.9761904761904763</v>
      </c>
      <c r="K1225" s="20" t="s">
        <v>588</v>
      </c>
      <c r="M1225" s="2">
        <v>420</v>
      </c>
    </row>
    <row r="1226" spans="1:13" s="20" customFormat="1" ht="12.75">
      <c r="A1226" s="17"/>
      <c r="B1226" s="313">
        <v>500</v>
      </c>
      <c r="C1226" s="1" t="s">
        <v>678</v>
      </c>
      <c r="D1226" s="1" t="s">
        <v>20</v>
      </c>
      <c r="E1226" s="1" t="s">
        <v>679</v>
      </c>
      <c r="F1226" s="86" t="s">
        <v>587</v>
      </c>
      <c r="G1226" s="32" t="s">
        <v>160</v>
      </c>
      <c r="H1226" s="33">
        <f t="shared" si="83"/>
        <v>-115600</v>
      </c>
      <c r="I1226" s="27">
        <f t="shared" si="82"/>
        <v>1.1904761904761905</v>
      </c>
      <c r="K1226" s="20" t="s">
        <v>588</v>
      </c>
      <c r="M1226" s="2">
        <v>420</v>
      </c>
    </row>
    <row r="1227" spans="1:13" s="20" customFormat="1" ht="12.75">
      <c r="A1227" s="17"/>
      <c r="B1227" s="313">
        <v>1300</v>
      </c>
      <c r="C1227" s="1" t="s">
        <v>678</v>
      </c>
      <c r="D1227" s="1" t="s">
        <v>20</v>
      </c>
      <c r="E1227" s="1" t="s">
        <v>679</v>
      </c>
      <c r="F1227" s="86" t="s">
        <v>587</v>
      </c>
      <c r="G1227" s="32" t="s">
        <v>182</v>
      </c>
      <c r="H1227" s="33">
        <f t="shared" si="83"/>
        <v>-116900</v>
      </c>
      <c r="I1227" s="27">
        <f t="shared" si="82"/>
        <v>3.0952380952380953</v>
      </c>
      <c r="K1227" s="20" t="s">
        <v>588</v>
      </c>
      <c r="M1227" s="2">
        <v>420</v>
      </c>
    </row>
    <row r="1228" spans="1:13" s="20" customFormat="1" ht="12.75">
      <c r="A1228" s="17"/>
      <c r="B1228" s="313">
        <v>2500</v>
      </c>
      <c r="C1228" s="1" t="s">
        <v>678</v>
      </c>
      <c r="D1228" s="1" t="s">
        <v>20</v>
      </c>
      <c r="E1228" s="1" t="s">
        <v>679</v>
      </c>
      <c r="F1228" s="86" t="s">
        <v>587</v>
      </c>
      <c r="G1228" s="32" t="s">
        <v>195</v>
      </c>
      <c r="H1228" s="33">
        <f t="shared" si="83"/>
        <v>-119400</v>
      </c>
      <c r="I1228" s="27">
        <f t="shared" si="82"/>
        <v>5.9523809523809526</v>
      </c>
      <c r="K1228" s="20" t="s">
        <v>588</v>
      </c>
      <c r="M1228" s="2">
        <v>420</v>
      </c>
    </row>
    <row r="1229" spans="1:13" s="20" customFormat="1" ht="12.75">
      <c r="A1229" s="17"/>
      <c r="B1229" s="313">
        <v>1000</v>
      </c>
      <c r="C1229" s="1" t="s">
        <v>678</v>
      </c>
      <c r="D1229" s="1" t="s">
        <v>20</v>
      </c>
      <c r="E1229" s="1" t="s">
        <v>679</v>
      </c>
      <c r="F1229" s="86" t="s">
        <v>587</v>
      </c>
      <c r="G1229" s="32" t="s">
        <v>551</v>
      </c>
      <c r="H1229" s="33">
        <f t="shared" si="83"/>
        <v>-120400</v>
      </c>
      <c r="I1229" s="27">
        <f t="shared" si="82"/>
        <v>2.380952380952381</v>
      </c>
      <c r="K1229" s="20" t="s">
        <v>588</v>
      </c>
      <c r="M1229" s="2">
        <v>420</v>
      </c>
    </row>
    <row r="1230" spans="1:13" s="20" customFormat="1" ht="12.75">
      <c r="A1230" s="17"/>
      <c r="B1230" s="313">
        <v>600</v>
      </c>
      <c r="C1230" s="1" t="s">
        <v>678</v>
      </c>
      <c r="D1230" s="1" t="s">
        <v>20</v>
      </c>
      <c r="E1230" s="1" t="s">
        <v>679</v>
      </c>
      <c r="F1230" s="86" t="s">
        <v>587</v>
      </c>
      <c r="G1230" s="32" t="s">
        <v>334</v>
      </c>
      <c r="H1230" s="33">
        <f t="shared" si="83"/>
        <v>-121000</v>
      </c>
      <c r="I1230" s="27">
        <f t="shared" si="82"/>
        <v>1.4285714285714286</v>
      </c>
      <c r="K1230" s="20" t="s">
        <v>588</v>
      </c>
      <c r="M1230" s="2">
        <v>420</v>
      </c>
    </row>
    <row r="1231" spans="1:13" s="20" customFormat="1" ht="12.75">
      <c r="A1231" s="17"/>
      <c r="B1231" s="313">
        <v>600</v>
      </c>
      <c r="C1231" s="1" t="s">
        <v>678</v>
      </c>
      <c r="D1231" s="1" t="s">
        <v>20</v>
      </c>
      <c r="E1231" s="1" t="s">
        <v>679</v>
      </c>
      <c r="F1231" s="86" t="s">
        <v>587</v>
      </c>
      <c r="G1231" s="32" t="s">
        <v>184</v>
      </c>
      <c r="H1231" s="33">
        <f t="shared" si="83"/>
        <v>-121600</v>
      </c>
      <c r="I1231" s="27">
        <f t="shared" si="82"/>
        <v>1.4285714285714286</v>
      </c>
      <c r="K1231" s="20" t="s">
        <v>588</v>
      </c>
      <c r="M1231" s="2">
        <v>420</v>
      </c>
    </row>
    <row r="1232" spans="1:13" s="20" customFormat="1" ht="12.75">
      <c r="A1232" s="17"/>
      <c r="B1232" s="313">
        <v>1000</v>
      </c>
      <c r="C1232" s="1" t="s">
        <v>678</v>
      </c>
      <c r="D1232" s="1" t="s">
        <v>20</v>
      </c>
      <c r="E1232" s="1" t="s">
        <v>679</v>
      </c>
      <c r="F1232" s="86" t="s">
        <v>587</v>
      </c>
      <c r="G1232" s="32" t="s">
        <v>186</v>
      </c>
      <c r="H1232" s="33">
        <f t="shared" si="83"/>
        <v>-122600</v>
      </c>
      <c r="I1232" s="27">
        <f t="shared" si="82"/>
        <v>2.380952380952381</v>
      </c>
      <c r="K1232" s="20" t="s">
        <v>588</v>
      </c>
      <c r="M1232" s="2">
        <v>420</v>
      </c>
    </row>
    <row r="1233" spans="1:13" s="20" customFormat="1" ht="12.75">
      <c r="A1233" s="17"/>
      <c r="B1233" s="313">
        <v>1000</v>
      </c>
      <c r="C1233" s="1" t="s">
        <v>678</v>
      </c>
      <c r="D1233" s="1" t="s">
        <v>20</v>
      </c>
      <c r="E1233" s="1" t="s">
        <v>679</v>
      </c>
      <c r="F1233" s="86" t="s">
        <v>587</v>
      </c>
      <c r="G1233" s="32" t="s">
        <v>210</v>
      </c>
      <c r="H1233" s="33">
        <f t="shared" si="83"/>
        <v>-123600</v>
      </c>
      <c r="I1233" s="27">
        <f t="shared" si="82"/>
        <v>2.380952380952381</v>
      </c>
      <c r="K1233" s="20" t="s">
        <v>588</v>
      </c>
      <c r="M1233" s="2">
        <v>420</v>
      </c>
    </row>
    <row r="1234" spans="1:13" s="20" customFormat="1" ht="12.75">
      <c r="A1234" s="17"/>
      <c r="B1234" s="313">
        <v>1900</v>
      </c>
      <c r="C1234" s="1" t="s">
        <v>678</v>
      </c>
      <c r="D1234" s="1" t="s">
        <v>20</v>
      </c>
      <c r="E1234" s="1" t="s">
        <v>679</v>
      </c>
      <c r="F1234" s="86" t="s">
        <v>587</v>
      </c>
      <c r="G1234" s="32" t="s">
        <v>217</v>
      </c>
      <c r="H1234" s="33">
        <f t="shared" si="83"/>
        <v>-125500</v>
      </c>
      <c r="I1234" s="27">
        <f t="shared" si="82"/>
        <v>4.523809523809524</v>
      </c>
      <c r="K1234" s="20" t="s">
        <v>588</v>
      </c>
      <c r="M1234" s="2">
        <v>420</v>
      </c>
    </row>
    <row r="1235" spans="1:13" s="20" customFormat="1" ht="12.75">
      <c r="A1235" s="17"/>
      <c r="B1235" s="313">
        <v>1200</v>
      </c>
      <c r="C1235" s="1" t="s">
        <v>678</v>
      </c>
      <c r="D1235" s="1" t="s">
        <v>20</v>
      </c>
      <c r="E1235" s="1" t="s">
        <v>679</v>
      </c>
      <c r="F1235" s="86" t="s">
        <v>587</v>
      </c>
      <c r="G1235" s="32" t="s">
        <v>227</v>
      </c>
      <c r="H1235" s="33">
        <f t="shared" si="83"/>
        <v>-126700</v>
      </c>
      <c r="I1235" s="27">
        <f t="shared" si="82"/>
        <v>2.857142857142857</v>
      </c>
      <c r="K1235" s="20" t="s">
        <v>588</v>
      </c>
      <c r="M1235" s="2">
        <v>420</v>
      </c>
    </row>
    <row r="1236" spans="1:13" s="20" customFormat="1" ht="12.75">
      <c r="A1236" s="17"/>
      <c r="B1236" s="314">
        <v>500</v>
      </c>
      <c r="C1236" s="1" t="s">
        <v>678</v>
      </c>
      <c r="D1236" s="1" t="s">
        <v>20</v>
      </c>
      <c r="E1236" s="1" t="s">
        <v>679</v>
      </c>
      <c r="F1236" s="86" t="s">
        <v>587</v>
      </c>
      <c r="G1236" s="32" t="s">
        <v>227</v>
      </c>
      <c r="H1236" s="33">
        <f t="shared" si="83"/>
        <v>-127200</v>
      </c>
      <c r="I1236" s="27">
        <f t="shared" si="82"/>
        <v>1.1904761904761905</v>
      </c>
      <c r="K1236" s="20" t="s">
        <v>588</v>
      </c>
      <c r="M1236" s="2">
        <v>420</v>
      </c>
    </row>
    <row r="1237" spans="1:13" s="20" customFormat="1" ht="12.75">
      <c r="A1237" s="17"/>
      <c r="B1237" s="313">
        <v>1900</v>
      </c>
      <c r="C1237" s="108" t="s">
        <v>678</v>
      </c>
      <c r="D1237" s="108" t="s">
        <v>20</v>
      </c>
      <c r="E1237" s="108" t="s">
        <v>679</v>
      </c>
      <c r="F1237" s="61" t="s">
        <v>587</v>
      </c>
      <c r="G1237" s="98" t="s">
        <v>262</v>
      </c>
      <c r="H1237" s="33">
        <f t="shared" si="83"/>
        <v>-129100</v>
      </c>
      <c r="I1237" s="27">
        <f t="shared" si="82"/>
        <v>4.523809523809524</v>
      </c>
      <c r="K1237" s="20" t="s">
        <v>588</v>
      </c>
      <c r="M1237" s="2">
        <v>420</v>
      </c>
    </row>
    <row r="1238" spans="1:13" s="20" customFormat="1" ht="12.75">
      <c r="A1238" s="17"/>
      <c r="B1238" s="313">
        <v>1550</v>
      </c>
      <c r="C1238" s="108" t="s">
        <v>678</v>
      </c>
      <c r="D1238" s="108" t="s">
        <v>20</v>
      </c>
      <c r="E1238" s="108" t="s">
        <v>679</v>
      </c>
      <c r="F1238" s="61" t="s">
        <v>587</v>
      </c>
      <c r="G1238" s="98" t="s">
        <v>264</v>
      </c>
      <c r="H1238" s="33">
        <f t="shared" si="83"/>
        <v>-130650</v>
      </c>
      <c r="I1238" s="27">
        <f t="shared" si="82"/>
        <v>3.6904761904761907</v>
      </c>
      <c r="K1238" s="20" t="s">
        <v>588</v>
      </c>
      <c r="M1238" s="2">
        <v>420</v>
      </c>
    </row>
    <row r="1239" spans="1:13" s="20" customFormat="1" ht="12.75">
      <c r="A1239" s="17"/>
      <c r="B1239" s="313">
        <v>900</v>
      </c>
      <c r="C1239" s="108" t="s">
        <v>678</v>
      </c>
      <c r="D1239" s="108" t="s">
        <v>20</v>
      </c>
      <c r="E1239" s="108" t="s">
        <v>679</v>
      </c>
      <c r="F1239" s="61" t="s">
        <v>587</v>
      </c>
      <c r="G1239" s="98" t="s">
        <v>269</v>
      </c>
      <c r="H1239" s="33">
        <f t="shared" si="83"/>
        <v>-131550</v>
      </c>
      <c r="I1239" s="27">
        <f t="shared" si="82"/>
        <v>2.142857142857143</v>
      </c>
      <c r="K1239" s="20" t="s">
        <v>588</v>
      </c>
      <c r="M1239" s="2">
        <v>420</v>
      </c>
    </row>
    <row r="1240" spans="1:13" s="20" customFormat="1" ht="12.75">
      <c r="A1240" s="17"/>
      <c r="B1240" s="313">
        <v>500</v>
      </c>
      <c r="C1240" s="108" t="s">
        <v>678</v>
      </c>
      <c r="D1240" s="108" t="s">
        <v>20</v>
      </c>
      <c r="E1240" s="108" t="s">
        <v>679</v>
      </c>
      <c r="F1240" s="61" t="s">
        <v>587</v>
      </c>
      <c r="G1240" s="98" t="s">
        <v>269</v>
      </c>
      <c r="H1240" s="33">
        <f t="shared" si="83"/>
        <v>-132050</v>
      </c>
      <c r="I1240" s="27">
        <f t="shared" si="82"/>
        <v>1.1904761904761905</v>
      </c>
      <c r="K1240" s="20" t="s">
        <v>588</v>
      </c>
      <c r="M1240" s="2">
        <v>420</v>
      </c>
    </row>
    <row r="1241" spans="1:13" s="20" customFormat="1" ht="12.75">
      <c r="A1241" s="17"/>
      <c r="B1241" s="313">
        <v>1500</v>
      </c>
      <c r="C1241" s="108" t="s">
        <v>678</v>
      </c>
      <c r="D1241" s="108" t="s">
        <v>20</v>
      </c>
      <c r="E1241" s="108" t="s">
        <v>679</v>
      </c>
      <c r="F1241" s="61" t="s">
        <v>587</v>
      </c>
      <c r="G1241" s="98" t="s">
        <v>269</v>
      </c>
      <c r="H1241" s="33">
        <f t="shared" si="83"/>
        <v>-133550</v>
      </c>
      <c r="I1241" s="27">
        <f t="shared" si="82"/>
        <v>3.5714285714285716</v>
      </c>
      <c r="K1241" s="20" t="s">
        <v>588</v>
      </c>
      <c r="M1241" s="2">
        <v>420</v>
      </c>
    </row>
    <row r="1242" spans="1:13" s="20" customFormat="1" ht="12.75">
      <c r="A1242" s="17"/>
      <c r="B1242" s="313">
        <v>1000</v>
      </c>
      <c r="C1242" s="108" t="s">
        <v>678</v>
      </c>
      <c r="D1242" s="108" t="s">
        <v>20</v>
      </c>
      <c r="E1242" s="108" t="s">
        <v>679</v>
      </c>
      <c r="F1242" s="61" t="s">
        <v>587</v>
      </c>
      <c r="G1242" s="98" t="s">
        <v>269</v>
      </c>
      <c r="H1242" s="33">
        <f t="shared" si="83"/>
        <v>-134550</v>
      </c>
      <c r="I1242" s="27">
        <f t="shared" si="82"/>
        <v>2.380952380952381</v>
      </c>
      <c r="K1242" s="20" t="s">
        <v>588</v>
      </c>
      <c r="M1242" s="2">
        <v>420</v>
      </c>
    </row>
    <row r="1243" spans="1:13" s="20" customFormat="1" ht="12.75">
      <c r="A1243" s="17"/>
      <c r="B1243" s="313">
        <v>1500</v>
      </c>
      <c r="C1243" s="1" t="s">
        <v>678</v>
      </c>
      <c r="D1243" s="1" t="s">
        <v>20</v>
      </c>
      <c r="E1243" s="1" t="s">
        <v>679</v>
      </c>
      <c r="F1243" s="86" t="s">
        <v>587</v>
      </c>
      <c r="G1243" s="32" t="s">
        <v>288</v>
      </c>
      <c r="H1243" s="33">
        <f t="shared" si="83"/>
        <v>-136050</v>
      </c>
      <c r="I1243" s="27">
        <f t="shared" si="82"/>
        <v>3.5714285714285716</v>
      </c>
      <c r="K1243" s="20" t="s">
        <v>588</v>
      </c>
      <c r="M1243" s="2">
        <v>420</v>
      </c>
    </row>
    <row r="1244" spans="1:13" s="20" customFormat="1" ht="12.75">
      <c r="A1244" s="17"/>
      <c r="B1244" s="313">
        <v>1400</v>
      </c>
      <c r="C1244" s="1" t="s">
        <v>678</v>
      </c>
      <c r="D1244" s="1" t="s">
        <v>20</v>
      </c>
      <c r="E1244" s="1" t="s">
        <v>679</v>
      </c>
      <c r="F1244" s="86" t="s">
        <v>587</v>
      </c>
      <c r="G1244" s="32" t="s">
        <v>280</v>
      </c>
      <c r="H1244" s="33">
        <f t="shared" si="83"/>
        <v>-137450</v>
      </c>
      <c r="I1244" s="27">
        <f t="shared" si="82"/>
        <v>3.3333333333333335</v>
      </c>
      <c r="K1244" s="20" t="s">
        <v>588</v>
      </c>
      <c r="M1244" s="2">
        <v>420</v>
      </c>
    </row>
    <row r="1245" spans="1:13" s="20" customFormat="1" ht="12.75">
      <c r="A1245" s="17"/>
      <c r="B1245" s="313">
        <v>1450</v>
      </c>
      <c r="C1245" s="1" t="s">
        <v>678</v>
      </c>
      <c r="D1245" s="1" t="s">
        <v>20</v>
      </c>
      <c r="E1245" s="1" t="s">
        <v>679</v>
      </c>
      <c r="F1245" s="86" t="s">
        <v>587</v>
      </c>
      <c r="G1245" s="32" t="s">
        <v>303</v>
      </c>
      <c r="H1245" s="33">
        <f t="shared" si="83"/>
        <v>-138900</v>
      </c>
      <c r="I1245" s="27">
        <f t="shared" si="82"/>
        <v>3.4523809523809526</v>
      </c>
      <c r="K1245" s="20" t="s">
        <v>588</v>
      </c>
      <c r="M1245" s="2">
        <v>420</v>
      </c>
    </row>
    <row r="1246" spans="1:13" s="20" customFormat="1" ht="12.75">
      <c r="A1246" s="17"/>
      <c r="B1246" s="313">
        <v>600</v>
      </c>
      <c r="C1246" s="1" t="s">
        <v>678</v>
      </c>
      <c r="D1246" s="1" t="s">
        <v>20</v>
      </c>
      <c r="E1246" s="1" t="s">
        <v>679</v>
      </c>
      <c r="F1246" s="86" t="s">
        <v>587</v>
      </c>
      <c r="G1246" s="32" t="s">
        <v>305</v>
      </c>
      <c r="H1246" s="33">
        <f t="shared" si="83"/>
        <v>-139500</v>
      </c>
      <c r="I1246" s="27">
        <f t="shared" si="82"/>
        <v>1.4285714285714286</v>
      </c>
      <c r="K1246" s="20" t="s">
        <v>588</v>
      </c>
      <c r="M1246" s="2">
        <v>420</v>
      </c>
    </row>
    <row r="1247" spans="1:13" s="20" customFormat="1" ht="12.75">
      <c r="A1247" s="17"/>
      <c r="B1247" s="313">
        <v>500</v>
      </c>
      <c r="C1247" s="1" t="s">
        <v>678</v>
      </c>
      <c r="D1247" s="1" t="s">
        <v>20</v>
      </c>
      <c r="E1247" s="1" t="s">
        <v>679</v>
      </c>
      <c r="F1247" s="86" t="s">
        <v>587</v>
      </c>
      <c r="G1247" s="32" t="s">
        <v>305</v>
      </c>
      <c r="H1247" s="33">
        <f t="shared" si="83"/>
        <v>-140000</v>
      </c>
      <c r="I1247" s="27">
        <f t="shared" si="82"/>
        <v>1.1904761904761905</v>
      </c>
      <c r="K1247" s="20" t="s">
        <v>588</v>
      </c>
      <c r="M1247" s="2">
        <v>420</v>
      </c>
    </row>
    <row r="1248" spans="1:13" s="20" customFormat="1" ht="12.75">
      <c r="A1248" s="17"/>
      <c r="B1248" s="313">
        <v>500</v>
      </c>
      <c r="C1248" s="1" t="s">
        <v>678</v>
      </c>
      <c r="D1248" s="1" t="s">
        <v>20</v>
      </c>
      <c r="E1248" s="1" t="s">
        <v>679</v>
      </c>
      <c r="F1248" s="86" t="s">
        <v>587</v>
      </c>
      <c r="G1248" s="32" t="s">
        <v>305</v>
      </c>
      <c r="H1248" s="33">
        <f t="shared" si="83"/>
        <v>-140500</v>
      </c>
      <c r="I1248" s="27">
        <f t="shared" si="82"/>
        <v>1.1904761904761905</v>
      </c>
      <c r="K1248" s="20" t="s">
        <v>588</v>
      </c>
      <c r="M1248" s="2">
        <v>420</v>
      </c>
    </row>
    <row r="1249" spans="1:13" s="20" customFormat="1" ht="12.75">
      <c r="A1249" s="17"/>
      <c r="B1249" s="313">
        <v>1000</v>
      </c>
      <c r="C1249" s="1" t="s">
        <v>678</v>
      </c>
      <c r="D1249" s="1" t="s">
        <v>20</v>
      </c>
      <c r="E1249" s="1" t="s">
        <v>679</v>
      </c>
      <c r="F1249" s="86" t="s">
        <v>587</v>
      </c>
      <c r="G1249" s="32" t="s">
        <v>339</v>
      </c>
      <c r="H1249" s="33">
        <f t="shared" si="83"/>
        <v>-141500</v>
      </c>
      <c r="I1249" s="27">
        <f t="shared" si="82"/>
        <v>2.380952380952381</v>
      </c>
      <c r="K1249" s="20" t="s">
        <v>588</v>
      </c>
      <c r="M1249" s="2">
        <v>420</v>
      </c>
    </row>
    <row r="1250" spans="1:13" s="20" customFormat="1" ht="12.75">
      <c r="A1250" s="17"/>
      <c r="B1250" s="313">
        <v>500</v>
      </c>
      <c r="C1250" s="1" t="s">
        <v>678</v>
      </c>
      <c r="D1250" s="1" t="s">
        <v>20</v>
      </c>
      <c r="E1250" s="1" t="s">
        <v>679</v>
      </c>
      <c r="F1250" s="86" t="s">
        <v>587</v>
      </c>
      <c r="G1250" s="32" t="s">
        <v>339</v>
      </c>
      <c r="H1250" s="33">
        <f t="shared" si="83"/>
        <v>-142000</v>
      </c>
      <c r="I1250" s="27">
        <f t="shared" si="82"/>
        <v>1.1904761904761905</v>
      </c>
      <c r="K1250" s="20" t="s">
        <v>588</v>
      </c>
      <c r="M1250" s="2">
        <v>420</v>
      </c>
    </row>
    <row r="1251" spans="1:13" s="20" customFormat="1" ht="12.75">
      <c r="A1251" s="17"/>
      <c r="B1251" s="313">
        <v>1600</v>
      </c>
      <c r="C1251" s="1" t="s">
        <v>678</v>
      </c>
      <c r="D1251" s="1" t="s">
        <v>20</v>
      </c>
      <c r="E1251" s="1" t="s">
        <v>679</v>
      </c>
      <c r="F1251" s="86" t="s">
        <v>682</v>
      </c>
      <c r="G1251" s="32" t="s">
        <v>39</v>
      </c>
      <c r="H1251" s="33">
        <f t="shared" si="83"/>
        <v>-143600</v>
      </c>
      <c r="I1251" s="27">
        <f t="shared" si="82"/>
        <v>3.8095238095238093</v>
      </c>
      <c r="K1251" s="20" t="s">
        <v>683</v>
      </c>
      <c r="M1251" s="2">
        <v>420</v>
      </c>
    </row>
    <row r="1252" spans="1:13" s="20" customFormat="1" ht="12.75">
      <c r="A1252" s="17"/>
      <c r="B1252" s="313">
        <v>800</v>
      </c>
      <c r="C1252" s="17" t="s">
        <v>678</v>
      </c>
      <c r="D1252" s="1" t="s">
        <v>20</v>
      </c>
      <c r="E1252" s="1" t="s">
        <v>679</v>
      </c>
      <c r="F1252" s="86" t="s">
        <v>682</v>
      </c>
      <c r="G1252" s="32" t="s">
        <v>41</v>
      </c>
      <c r="H1252" s="33">
        <f t="shared" si="83"/>
        <v>-144400</v>
      </c>
      <c r="I1252" s="27">
        <f t="shared" si="82"/>
        <v>1.9047619047619047</v>
      </c>
      <c r="K1252" s="20" t="s">
        <v>683</v>
      </c>
      <c r="M1252" s="2">
        <v>420</v>
      </c>
    </row>
    <row r="1253" spans="1:13" s="20" customFormat="1" ht="12.75">
      <c r="A1253" s="17"/>
      <c r="B1253" s="313">
        <v>800</v>
      </c>
      <c r="C1253" s="1" t="s">
        <v>678</v>
      </c>
      <c r="D1253" s="1" t="s">
        <v>20</v>
      </c>
      <c r="E1253" s="1" t="s">
        <v>679</v>
      </c>
      <c r="F1253" s="86" t="s">
        <v>682</v>
      </c>
      <c r="G1253" s="32" t="s">
        <v>43</v>
      </c>
      <c r="H1253" s="33">
        <f t="shared" si="83"/>
        <v>-145200</v>
      </c>
      <c r="I1253" s="27">
        <f t="shared" si="82"/>
        <v>1.9047619047619047</v>
      </c>
      <c r="K1253" s="20" t="s">
        <v>683</v>
      </c>
      <c r="M1253" s="2">
        <v>420</v>
      </c>
    </row>
    <row r="1254" spans="1:13" s="20" customFormat="1" ht="12.75">
      <c r="A1254" s="17"/>
      <c r="B1254" s="313">
        <v>1300</v>
      </c>
      <c r="C1254" s="1" t="s">
        <v>678</v>
      </c>
      <c r="D1254" s="1" t="s">
        <v>20</v>
      </c>
      <c r="E1254" s="1" t="s">
        <v>679</v>
      </c>
      <c r="F1254" s="86" t="s">
        <v>682</v>
      </c>
      <c r="G1254" s="32" t="s">
        <v>45</v>
      </c>
      <c r="H1254" s="33">
        <f aca="true" t="shared" si="84" ref="H1254:H1275">H1253-B1254</f>
        <v>-146500</v>
      </c>
      <c r="I1254" s="27">
        <f t="shared" si="82"/>
        <v>3.0952380952380953</v>
      </c>
      <c r="K1254" s="20" t="s">
        <v>683</v>
      </c>
      <c r="M1254" s="2">
        <v>420</v>
      </c>
    </row>
    <row r="1255" spans="1:13" s="20" customFormat="1" ht="12.75">
      <c r="A1255" s="17"/>
      <c r="B1255" s="313">
        <v>1800</v>
      </c>
      <c r="C1255" s="1" t="s">
        <v>678</v>
      </c>
      <c r="D1255" s="1" t="s">
        <v>20</v>
      </c>
      <c r="E1255" s="1" t="s">
        <v>679</v>
      </c>
      <c r="F1255" s="86" t="s">
        <v>682</v>
      </c>
      <c r="G1255" s="32" t="s">
        <v>82</v>
      </c>
      <c r="H1255" s="33">
        <f t="shared" si="84"/>
        <v>-148300</v>
      </c>
      <c r="I1255" s="27">
        <f t="shared" si="82"/>
        <v>4.285714285714286</v>
      </c>
      <c r="K1255" s="20" t="s">
        <v>683</v>
      </c>
      <c r="M1255" s="2">
        <v>420</v>
      </c>
    </row>
    <row r="1256" spans="1:13" s="20" customFormat="1" ht="12.75">
      <c r="A1256" s="17"/>
      <c r="B1256" s="313">
        <v>800</v>
      </c>
      <c r="C1256" s="1" t="s">
        <v>678</v>
      </c>
      <c r="D1256" s="1" t="s">
        <v>20</v>
      </c>
      <c r="E1256" s="1" t="s">
        <v>679</v>
      </c>
      <c r="F1256" s="86" t="s">
        <v>682</v>
      </c>
      <c r="G1256" s="32" t="s">
        <v>121</v>
      </c>
      <c r="H1256" s="33">
        <f t="shared" si="84"/>
        <v>-149100</v>
      </c>
      <c r="I1256" s="27">
        <f t="shared" si="82"/>
        <v>1.9047619047619047</v>
      </c>
      <c r="K1256" s="20" t="s">
        <v>683</v>
      </c>
      <c r="M1256" s="2">
        <v>420</v>
      </c>
    </row>
    <row r="1257" spans="1:13" s="20" customFormat="1" ht="12.75">
      <c r="A1257" s="17"/>
      <c r="B1257" s="313">
        <v>1200</v>
      </c>
      <c r="C1257" s="1" t="s">
        <v>678</v>
      </c>
      <c r="D1257" s="1" t="s">
        <v>20</v>
      </c>
      <c r="E1257" s="1" t="s">
        <v>679</v>
      </c>
      <c r="F1257" s="86" t="s">
        <v>682</v>
      </c>
      <c r="G1257" s="32" t="s">
        <v>154</v>
      </c>
      <c r="H1257" s="33">
        <f t="shared" si="84"/>
        <v>-150300</v>
      </c>
      <c r="I1257" s="27">
        <f t="shared" si="82"/>
        <v>2.857142857142857</v>
      </c>
      <c r="K1257" s="20" t="s">
        <v>683</v>
      </c>
      <c r="M1257" s="2">
        <v>420</v>
      </c>
    </row>
    <row r="1258" spans="1:13" s="20" customFormat="1" ht="12.75">
      <c r="A1258" s="17"/>
      <c r="B1258" s="313">
        <v>1600</v>
      </c>
      <c r="C1258" s="1" t="s">
        <v>678</v>
      </c>
      <c r="D1258" s="1" t="s">
        <v>20</v>
      </c>
      <c r="E1258" s="1" t="s">
        <v>679</v>
      </c>
      <c r="F1258" s="86" t="s">
        <v>682</v>
      </c>
      <c r="G1258" s="32" t="s">
        <v>156</v>
      </c>
      <c r="H1258" s="33">
        <f t="shared" si="84"/>
        <v>-151900</v>
      </c>
      <c r="I1258" s="27">
        <f t="shared" si="82"/>
        <v>3.8095238095238093</v>
      </c>
      <c r="K1258" s="20" t="s">
        <v>683</v>
      </c>
      <c r="M1258" s="2">
        <v>420</v>
      </c>
    </row>
    <row r="1259" spans="1:13" s="20" customFormat="1" ht="12.75">
      <c r="A1259" s="17"/>
      <c r="B1259" s="313">
        <v>1800</v>
      </c>
      <c r="C1259" s="1" t="s">
        <v>678</v>
      </c>
      <c r="D1259" s="1" t="s">
        <v>20</v>
      </c>
      <c r="E1259" s="1" t="s">
        <v>679</v>
      </c>
      <c r="F1259" s="86" t="s">
        <v>682</v>
      </c>
      <c r="G1259" s="32" t="s">
        <v>158</v>
      </c>
      <c r="H1259" s="33">
        <f t="shared" si="84"/>
        <v>-153700</v>
      </c>
      <c r="I1259" s="27">
        <f t="shared" si="82"/>
        <v>4.285714285714286</v>
      </c>
      <c r="K1259" s="20" t="s">
        <v>683</v>
      </c>
      <c r="M1259" s="2">
        <v>420</v>
      </c>
    </row>
    <row r="1260" spans="1:13" s="20" customFormat="1" ht="12.75">
      <c r="A1260" s="17"/>
      <c r="B1260" s="313">
        <v>1200</v>
      </c>
      <c r="C1260" s="1" t="s">
        <v>678</v>
      </c>
      <c r="D1260" s="1" t="s">
        <v>20</v>
      </c>
      <c r="E1260" s="1" t="s">
        <v>679</v>
      </c>
      <c r="F1260" s="86" t="s">
        <v>682</v>
      </c>
      <c r="G1260" s="32" t="s">
        <v>160</v>
      </c>
      <c r="H1260" s="33">
        <f t="shared" si="84"/>
        <v>-154900</v>
      </c>
      <c r="I1260" s="27">
        <f t="shared" si="82"/>
        <v>2.857142857142857</v>
      </c>
      <c r="K1260" s="20" t="s">
        <v>683</v>
      </c>
      <c r="M1260" s="2">
        <v>420</v>
      </c>
    </row>
    <row r="1261" spans="1:13" s="20" customFormat="1" ht="12.75">
      <c r="A1261" s="17"/>
      <c r="B1261" s="313">
        <v>1200</v>
      </c>
      <c r="C1261" s="1" t="s">
        <v>678</v>
      </c>
      <c r="D1261" s="1" t="s">
        <v>20</v>
      </c>
      <c r="E1261" s="1" t="s">
        <v>679</v>
      </c>
      <c r="F1261" s="86" t="s">
        <v>682</v>
      </c>
      <c r="G1261" s="32" t="s">
        <v>182</v>
      </c>
      <c r="H1261" s="33">
        <f t="shared" si="84"/>
        <v>-156100</v>
      </c>
      <c r="I1261" s="27">
        <f t="shared" si="82"/>
        <v>2.857142857142857</v>
      </c>
      <c r="K1261" s="20" t="s">
        <v>683</v>
      </c>
      <c r="M1261" s="2">
        <v>420</v>
      </c>
    </row>
    <row r="1262" spans="1:13" s="20" customFormat="1" ht="12.75">
      <c r="A1262" s="17"/>
      <c r="B1262" s="313">
        <v>800</v>
      </c>
      <c r="C1262" s="1" t="s">
        <v>678</v>
      </c>
      <c r="D1262" s="1" t="s">
        <v>20</v>
      </c>
      <c r="E1262" s="1" t="s">
        <v>679</v>
      </c>
      <c r="F1262" s="86" t="s">
        <v>682</v>
      </c>
      <c r="G1262" s="32" t="s">
        <v>195</v>
      </c>
      <c r="H1262" s="33">
        <f t="shared" si="84"/>
        <v>-156900</v>
      </c>
      <c r="I1262" s="27">
        <f t="shared" si="82"/>
        <v>1.9047619047619047</v>
      </c>
      <c r="K1262" s="20" t="s">
        <v>683</v>
      </c>
      <c r="M1262" s="2">
        <v>420</v>
      </c>
    </row>
    <row r="1263" spans="1:13" s="20" customFormat="1" ht="12.75">
      <c r="A1263" s="17"/>
      <c r="B1263" s="313">
        <v>800</v>
      </c>
      <c r="C1263" s="1" t="s">
        <v>678</v>
      </c>
      <c r="D1263" s="1" t="s">
        <v>20</v>
      </c>
      <c r="E1263" s="1" t="s">
        <v>679</v>
      </c>
      <c r="F1263" s="86" t="s">
        <v>682</v>
      </c>
      <c r="G1263" s="32" t="s">
        <v>334</v>
      </c>
      <c r="H1263" s="33">
        <f t="shared" si="84"/>
        <v>-157700</v>
      </c>
      <c r="I1263" s="27">
        <f t="shared" si="82"/>
        <v>1.9047619047619047</v>
      </c>
      <c r="K1263" s="20" t="s">
        <v>683</v>
      </c>
      <c r="M1263" s="2">
        <v>420</v>
      </c>
    </row>
    <row r="1264" spans="1:13" s="20" customFormat="1" ht="12.75">
      <c r="A1264" s="17"/>
      <c r="B1264" s="313">
        <v>800</v>
      </c>
      <c r="C1264" s="1" t="s">
        <v>678</v>
      </c>
      <c r="D1264" s="1" t="s">
        <v>20</v>
      </c>
      <c r="E1264" s="1" t="s">
        <v>679</v>
      </c>
      <c r="F1264" s="86" t="s">
        <v>682</v>
      </c>
      <c r="G1264" s="32" t="s">
        <v>184</v>
      </c>
      <c r="H1264" s="33">
        <f t="shared" si="84"/>
        <v>-158500</v>
      </c>
      <c r="I1264" s="27">
        <f t="shared" si="82"/>
        <v>1.9047619047619047</v>
      </c>
      <c r="K1264" s="20" t="s">
        <v>683</v>
      </c>
      <c r="M1264" s="2">
        <v>420</v>
      </c>
    </row>
    <row r="1265" spans="1:13" s="20" customFormat="1" ht="12.75">
      <c r="A1265" s="17"/>
      <c r="B1265" s="313">
        <v>800</v>
      </c>
      <c r="C1265" s="1" t="s">
        <v>678</v>
      </c>
      <c r="D1265" s="1" t="s">
        <v>20</v>
      </c>
      <c r="E1265" s="1" t="s">
        <v>679</v>
      </c>
      <c r="F1265" s="86" t="s">
        <v>682</v>
      </c>
      <c r="G1265" s="32" t="s">
        <v>186</v>
      </c>
      <c r="H1265" s="33">
        <f t="shared" si="84"/>
        <v>-159300</v>
      </c>
      <c r="I1265" s="27">
        <f t="shared" si="82"/>
        <v>1.9047619047619047</v>
      </c>
      <c r="K1265" s="20" t="s">
        <v>683</v>
      </c>
      <c r="M1265" s="2">
        <v>420</v>
      </c>
    </row>
    <row r="1266" spans="1:13" s="20" customFormat="1" ht="12.75">
      <c r="A1266" s="17"/>
      <c r="B1266" s="313">
        <v>800</v>
      </c>
      <c r="C1266" s="1" t="s">
        <v>678</v>
      </c>
      <c r="D1266" s="1" t="s">
        <v>20</v>
      </c>
      <c r="E1266" s="1" t="s">
        <v>679</v>
      </c>
      <c r="F1266" s="86" t="s">
        <v>682</v>
      </c>
      <c r="G1266" s="32" t="s">
        <v>210</v>
      </c>
      <c r="H1266" s="33">
        <f t="shared" si="84"/>
        <v>-160100</v>
      </c>
      <c r="I1266" s="27">
        <f t="shared" si="82"/>
        <v>1.9047619047619047</v>
      </c>
      <c r="K1266" s="20" t="s">
        <v>683</v>
      </c>
      <c r="M1266" s="2">
        <v>420</v>
      </c>
    </row>
    <row r="1267" spans="1:13" s="20" customFormat="1" ht="12.75">
      <c r="A1267" s="17"/>
      <c r="B1267" s="313">
        <v>800</v>
      </c>
      <c r="C1267" s="108" t="s">
        <v>678</v>
      </c>
      <c r="D1267" s="1" t="s">
        <v>20</v>
      </c>
      <c r="E1267" s="1" t="s">
        <v>679</v>
      </c>
      <c r="F1267" s="86" t="s">
        <v>682</v>
      </c>
      <c r="G1267" s="32" t="s">
        <v>217</v>
      </c>
      <c r="H1267" s="33">
        <f t="shared" si="84"/>
        <v>-160900</v>
      </c>
      <c r="I1267" s="27">
        <f t="shared" si="82"/>
        <v>1.9047619047619047</v>
      </c>
      <c r="K1267" s="20" t="s">
        <v>683</v>
      </c>
      <c r="M1267" s="2">
        <v>420</v>
      </c>
    </row>
    <row r="1268" spans="1:13" s="20" customFormat="1" ht="12.75">
      <c r="A1268" s="17"/>
      <c r="B1268" s="313">
        <v>800</v>
      </c>
      <c r="C1268" s="1" t="s">
        <v>678</v>
      </c>
      <c r="D1268" s="1" t="s">
        <v>20</v>
      </c>
      <c r="E1268" s="1" t="s">
        <v>679</v>
      </c>
      <c r="F1268" s="86" t="s">
        <v>682</v>
      </c>
      <c r="G1268" s="32" t="s">
        <v>227</v>
      </c>
      <c r="H1268" s="33">
        <f t="shared" si="84"/>
        <v>-161700</v>
      </c>
      <c r="I1268" s="27">
        <f t="shared" si="82"/>
        <v>1.9047619047619047</v>
      </c>
      <c r="K1268" s="20" t="s">
        <v>683</v>
      </c>
      <c r="M1268" s="2">
        <v>420</v>
      </c>
    </row>
    <row r="1269" spans="1:13" s="20" customFormat="1" ht="12.75">
      <c r="A1269" s="17"/>
      <c r="B1269" s="313">
        <v>1200</v>
      </c>
      <c r="C1269" s="1" t="s">
        <v>678</v>
      </c>
      <c r="D1269" s="1" t="s">
        <v>20</v>
      </c>
      <c r="E1269" s="1" t="s">
        <v>679</v>
      </c>
      <c r="F1269" s="86" t="s">
        <v>682</v>
      </c>
      <c r="G1269" s="32" t="s">
        <v>262</v>
      </c>
      <c r="H1269" s="33">
        <f t="shared" si="84"/>
        <v>-162900</v>
      </c>
      <c r="I1269" s="27">
        <f t="shared" si="82"/>
        <v>2.857142857142857</v>
      </c>
      <c r="K1269" s="20" t="s">
        <v>683</v>
      </c>
      <c r="M1269" s="2">
        <v>420</v>
      </c>
    </row>
    <row r="1270" spans="1:13" s="20" customFormat="1" ht="12.75">
      <c r="A1270" s="17"/>
      <c r="B1270" s="313">
        <v>1200</v>
      </c>
      <c r="C1270" s="1" t="s">
        <v>678</v>
      </c>
      <c r="D1270" s="1" t="s">
        <v>20</v>
      </c>
      <c r="E1270" s="1" t="s">
        <v>679</v>
      </c>
      <c r="F1270" s="86" t="s">
        <v>682</v>
      </c>
      <c r="G1270" s="32" t="s">
        <v>264</v>
      </c>
      <c r="H1270" s="33">
        <f t="shared" si="84"/>
        <v>-164100</v>
      </c>
      <c r="I1270" s="27">
        <f t="shared" si="82"/>
        <v>2.857142857142857</v>
      </c>
      <c r="K1270" s="20" t="s">
        <v>683</v>
      </c>
      <c r="M1270" s="2">
        <v>420</v>
      </c>
    </row>
    <row r="1271" spans="1:13" s="20" customFormat="1" ht="12.75">
      <c r="A1271" s="17"/>
      <c r="B1271" s="313">
        <v>1800</v>
      </c>
      <c r="C1271" s="1" t="s">
        <v>678</v>
      </c>
      <c r="D1271" s="1" t="s">
        <v>20</v>
      </c>
      <c r="E1271" s="1" t="s">
        <v>679</v>
      </c>
      <c r="F1271" s="86" t="s">
        <v>682</v>
      </c>
      <c r="G1271" s="32" t="s">
        <v>269</v>
      </c>
      <c r="H1271" s="33">
        <f t="shared" si="84"/>
        <v>-165900</v>
      </c>
      <c r="I1271" s="27">
        <f t="shared" si="82"/>
        <v>4.285714285714286</v>
      </c>
      <c r="K1271" s="20" t="s">
        <v>683</v>
      </c>
      <c r="M1271" s="2">
        <v>420</v>
      </c>
    </row>
    <row r="1272" spans="1:13" s="20" customFormat="1" ht="12.75">
      <c r="A1272" s="17"/>
      <c r="B1272" s="313">
        <v>1000</v>
      </c>
      <c r="C1272" s="1" t="s">
        <v>678</v>
      </c>
      <c r="D1272" s="1" t="s">
        <v>20</v>
      </c>
      <c r="E1272" s="1" t="s">
        <v>679</v>
      </c>
      <c r="F1272" s="86" t="s">
        <v>682</v>
      </c>
      <c r="G1272" s="32" t="s">
        <v>288</v>
      </c>
      <c r="H1272" s="33">
        <f t="shared" si="84"/>
        <v>-166900</v>
      </c>
      <c r="I1272" s="27">
        <f t="shared" si="82"/>
        <v>2.380952380952381</v>
      </c>
      <c r="K1272" s="20" t="s">
        <v>683</v>
      </c>
      <c r="M1272" s="2">
        <v>420</v>
      </c>
    </row>
    <row r="1273" spans="1:13" s="20" customFormat="1" ht="12.75">
      <c r="A1273" s="17"/>
      <c r="B1273" s="313">
        <v>1100</v>
      </c>
      <c r="C1273" s="1" t="s">
        <v>678</v>
      </c>
      <c r="D1273" s="1" t="s">
        <v>20</v>
      </c>
      <c r="E1273" s="1" t="s">
        <v>679</v>
      </c>
      <c r="F1273" s="86" t="s">
        <v>682</v>
      </c>
      <c r="G1273" s="32" t="s">
        <v>280</v>
      </c>
      <c r="H1273" s="33">
        <f t="shared" si="84"/>
        <v>-168000</v>
      </c>
      <c r="I1273" s="27">
        <f t="shared" si="82"/>
        <v>2.619047619047619</v>
      </c>
      <c r="K1273" s="20" t="s">
        <v>683</v>
      </c>
      <c r="M1273" s="2">
        <v>420</v>
      </c>
    </row>
    <row r="1274" spans="1:13" s="20" customFormat="1" ht="12.75">
      <c r="A1274" s="17"/>
      <c r="B1274" s="313">
        <v>800</v>
      </c>
      <c r="C1274" s="1" t="s">
        <v>678</v>
      </c>
      <c r="D1274" s="1" t="s">
        <v>20</v>
      </c>
      <c r="E1274" s="1" t="s">
        <v>679</v>
      </c>
      <c r="F1274" s="86" t="s">
        <v>682</v>
      </c>
      <c r="G1274" s="32" t="s">
        <v>303</v>
      </c>
      <c r="H1274" s="33">
        <f t="shared" si="84"/>
        <v>-168800</v>
      </c>
      <c r="I1274" s="27">
        <f t="shared" si="82"/>
        <v>1.9047619047619047</v>
      </c>
      <c r="K1274" s="20" t="s">
        <v>683</v>
      </c>
      <c r="M1274" s="2">
        <v>420</v>
      </c>
    </row>
    <row r="1275" spans="1:13" s="20" customFormat="1" ht="12.75">
      <c r="A1275" s="17"/>
      <c r="B1275" s="313">
        <v>800</v>
      </c>
      <c r="C1275" s="1" t="s">
        <v>678</v>
      </c>
      <c r="D1275" s="1" t="s">
        <v>20</v>
      </c>
      <c r="E1275" s="1" t="s">
        <v>679</v>
      </c>
      <c r="F1275" s="140" t="s">
        <v>682</v>
      </c>
      <c r="G1275" s="32" t="s">
        <v>339</v>
      </c>
      <c r="H1275" s="33">
        <f t="shared" si="84"/>
        <v>-169600</v>
      </c>
      <c r="I1275" s="27">
        <f t="shared" si="82"/>
        <v>1.9047619047619047</v>
      </c>
      <c r="K1275" s="20" t="s">
        <v>683</v>
      </c>
      <c r="M1275" s="2">
        <v>420</v>
      </c>
    </row>
    <row r="1276" spans="1:13" s="85" customFormat="1" ht="12.75">
      <c r="A1276" s="16"/>
      <c r="B1276" s="189">
        <f>SUM(B1128:B1275)</f>
        <v>169600</v>
      </c>
      <c r="C1276" s="16"/>
      <c r="D1276" s="16"/>
      <c r="E1276" s="16" t="s">
        <v>679</v>
      </c>
      <c r="F1276" s="96"/>
      <c r="G1276" s="23"/>
      <c r="H1276" s="83">
        <v>0</v>
      </c>
      <c r="I1276" s="84">
        <f t="shared" si="82"/>
        <v>403.8095238095238</v>
      </c>
      <c r="M1276" s="2">
        <v>420</v>
      </c>
    </row>
    <row r="1277" spans="1:13" s="20" customFormat="1" ht="12.75">
      <c r="A1277" s="17"/>
      <c r="B1277" s="315"/>
      <c r="C1277" s="17"/>
      <c r="D1277" s="17"/>
      <c r="E1277" s="17"/>
      <c r="F1277" s="88"/>
      <c r="G1277" s="34"/>
      <c r="H1277" s="33">
        <f aca="true" t="shared" si="85" ref="H1277:H1316">H1276-B1277</f>
        <v>0</v>
      </c>
      <c r="I1277" s="27">
        <f aca="true" t="shared" si="86" ref="I1277:I1340">+B1277/M1277</f>
        <v>0</v>
      </c>
      <c r="M1277" s="2">
        <v>420</v>
      </c>
    </row>
    <row r="1278" spans="1:13" s="20" customFormat="1" ht="12.75">
      <c r="A1278" s="17"/>
      <c r="B1278" s="315"/>
      <c r="C1278" s="17"/>
      <c r="D1278" s="17"/>
      <c r="E1278" s="17"/>
      <c r="F1278" s="139"/>
      <c r="G1278" s="34"/>
      <c r="H1278" s="33">
        <f t="shared" si="85"/>
        <v>0</v>
      </c>
      <c r="I1278" s="27">
        <f t="shared" si="86"/>
        <v>0</v>
      </c>
      <c r="M1278" s="2">
        <v>420</v>
      </c>
    </row>
    <row r="1279" spans="1:13" s="20" customFormat="1" ht="12.75">
      <c r="A1279" s="17"/>
      <c r="B1279" s="345">
        <v>5000</v>
      </c>
      <c r="C1279" s="17" t="s">
        <v>684</v>
      </c>
      <c r="D1279" s="17" t="s">
        <v>20</v>
      </c>
      <c r="E1279" s="17" t="s">
        <v>600</v>
      </c>
      <c r="F1279" s="88" t="s">
        <v>685</v>
      </c>
      <c r="G1279" s="34" t="s">
        <v>536</v>
      </c>
      <c r="H1279" s="33">
        <f t="shared" si="85"/>
        <v>-5000</v>
      </c>
      <c r="I1279" s="27">
        <f t="shared" si="86"/>
        <v>11.904761904761905</v>
      </c>
      <c r="K1279" s="20" t="s">
        <v>598</v>
      </c>
      <c r="M1279" s="2">
        <v>420</v>
      </c>
    </row>
    <row r="1280" spans="1:13" s="20" customFormat="1" ht="12.75">
      <c r="A1280" s="17"/>
      <c r="B1280" s="345">
        <v>5000</v>
      </c>
      <c r="C1280" s="17" t="s">
        <v>684</v>
      </c>
      <c r="D1280" s="17" t="s">
        <v>20</v>
      </c>
      <c r="E1280" s="17" t="s">
        <v>600</v>
      </c>
      <c r="F1280" s="88" t="s">
        <v>686</v>
      </c>
      <c r="G1280" s="34" t="s">
        <v>43</v>
      </c>
      <c r="H1280" s="33">
        <f t="shared" si="85"/>
        <v>-10000</v>
      </c>
      <c r="I1280" s="27">
        <f t="shared" si="86"/>
        <v>11.904761904761905</v>
      </c>
      <c r="K1280" s="20" t="s">
        <v>598</v>
      </c>
      <c r="M1280" s="2">
        <v>420</v>
      </c>
    </row>
    <row r="1281" spans="1:13" s="20" customFormat="1" ht="12.75">
      <c r="A1281" s="17"/>
      <c r="B1281" s="345">
        <v>5000</v>
      </c>
      <c r="C1281" s="17" t="s">
        <v>684</v>
      </c>
      <c r="D1281" s="17" t="s">
        <v>20</v>
      </c>
      <c r="E1281" s="17" t="s">
        <v>600</v>
      </c>
      <c r="F1281" s="88" t="s">
        <v>686</v>
      </c>
      <c r="G1281" s="34" t="s">
        <v>45</v>
      </c>
      <c r="H1281" s="33">
        <f t="shared" si="85"/>
        <v>-15000</v>
      </c>
      <c r="I1281" s="27">
        <f t="shared" si="86"/>
        <v>11.904761904761905</v>
      </c>
      <c r="K1281" s="20" t="s">
        <v>598</v>
      </c>
      <c r="M1281" s="2">
        <v>420</v>
      </c>
    </row>
    <row r="1282" spans="1:13" s="20" customFormat="1" ht="12.75">
      <c r="A1282" s="17"/>
      <c r="B1282" s="345">
        <v>5000</v>
      </c>
      <c r="C1282" s="17" t="s">
        <v>684</v>
      </c>
      <c r="D1282" s="17" t="s">
        <v>20</v>
      </c>
      <c r="E1282" s="17" t="s">
        <v>600</v>
      </c>
      <c r="F1282" s="88" t="s">
        <v>687</v>
      </c>
      <c r="G1282" s="34" t="s">
        <v>123</v>
      </c>
      <c r="H1282" s="33">
        <f t="shared" si="85"/>
        <v>-20000</v>
      </c>
      <c r="I1282" s="27">
        <f t="shared" si="86"/>
        <v>11.904761904761905</v>
      </c>
      <c r="K1282" s="20" t="s">
        <v>598</v>
      </c>
      <c r="M1282" s="2">
        <v>420</v>
      </c>
    </row>
    <row r="1283" spans="1:13" s="20" customFormat="1" ht="12.75">
      <c r="A1283" s="17"/>
      <c r="B1283" s="345">
        <v>5000</v>
      </c>
      <c r="C1283" s="17" t="s">
        <v>684</v>
      </c>
      <c r="D1283" s="17" t="s">
        <v>20</v>
      </c>
      <c r="E1283" s="17" t="s">
        <v>600</v>
      </c>
      <c r="F1283" s="139" t="s">
        <v>688</v>
      </c>
      <c r="G1283" s="34" t="s">
        <v>156</v>
      </c>
      <c r="H1283" s="33">
        <f t="shared" si="85"/>
        <v>-25000</v>
      </c>
      <c r="I1283" s="27">
        <f t="shared" si="86"/>
        <v>11.904761904761905</v>
      </c>
      <c r="K1283" s="20" t="s">
        <v>598</v>
      </c>
      <c r="M1283" s="2">
        <v>420</v>
      </c>
    </row>
    <row r="1284" spans="1:13" s="20" customFormat="1" ht="12.75">
      <c r="A1284" s="17"/>
      <c r="B1284" s="345">
        <v>5000</v>
      </c>
      <c r="C1284" s="17" t="s">
        <v>684</v>
      </c>
      <c r="D1284" s="17" t="s">
        <v>20</v>
      </c>
      <c r="E1284" s="17" t="s">
        <v>600</v>
      </c>
      <c r="F1284" s="139" t="s">
        <v>688</v>
      </c>
      <c r="G1284" s="34" t="s">
        <v>158</v>
      </c>
      <c r="H1284" s="33">
        <f t="shared" si="85"/>
        <v>-30000</v>
      </c>
      <c r="I1284" s="27">
        <f t="shared" si="86"/>
        <v>11.904761904761905</v>
      </c>
      <c r="K1284" s="20" t="s">
        <v>598</v>
      </c>
      <c r="M1284" s="2">
        <v>420</v>
      </c>
    </row>
    <row r="1285" spans="1:13" s="20" customFormat="1" ht="12.75">
      <c r="A1285" s="17"/>
      <c r="B1285" s="345">
        <v>5000</v>
      </c>
      <c r="C1285" s="17" t="s">
        <v>684</v>
      </c>
      <c r="D1285" s="17" t="s">
        <v>20</v>
      </c>
      <c r="E1285" s="17" t="s">
        <v>600</v>
      </c>
      <c r="F1285" s="139" t="s">
        <v>689</v>
      </c>
      <c r="G1285" s="34" t="s">
        <v>551</v>
      </c>
      <c r="H1285" s="33">
        <f t="shared" si="85"/>
        <v>-35000</v>
      </c>
      <c r="I1285" s="27">
        <f t="shared" si="86"/>
        <v>11.904761904761905</v>
      </c>
      <c r="K1285" s="20" t="s">
        <v>598</v>
      </c>
      <c r="M1285" s="2">
        <v>420</v>
      </c>
    </row>
    <row r="1286" spans="1:13" s="20" customFormat="1" ht="12.75">
      <c r="A1286" s="17"/>
      <c r="B1286" s="345">
        <v>5000</v>
      </c>
      <c r="C1286" s="17" t="s">
        <v>684</v>
      </c>
      <c r="D1286" s="17" t="s">
        <v>20</v>
      </c>
      <c r="E1286" s="17" t="s">
        <v>600</v>
      </c>
      <c r="F1286" s="88" t="s">
        <v>690</v>
      </c>
      <c r="G1286" s="34" t="s">
        <v>334</v>
      </c>
      <c r="H1286" s="33">
        <f t="shared" si="85"/>
        <v>-40000</v>
      </c>
      <c r="I1286" s="27">
        <f t="shared" si="86"/>
        <v>11.904761904761905</v>
      </c>
      <c r="K1286" s="20" t="s">
        <v>598</v>
      </c>
      <c r="M1286" s="2">
        <v>420</v>
      </c>
    </row>
    <row r="1287" spans="1:13" s="20" customFormat="1" ht="12.75">
      <c r="A1287" s="17"/>
      <c r="B1287" s="346">
        <v>5000</v>
      </c>
      <c r="C1287" s="1" t="s">
        <v>684</v>
      </c>
      <c r="D1287" s="1" t="s">
        <v>20</v>
      </c>
      <c r="E1287" s="1" t="s">
        <v>600</v>
      </c>
      <c r="F1287" s="86" t="s">
        <v>691</v>
      </c>
      <c r="G1287" s="32" t="s">
        <v>39</v>
      </c>
      <c r="H1287" s="33">
        <f t="shared" si="85"/>
        <v>-45000</v>
      </c>
      <c r="I1287" s="27">
        <f t="shared" si="86"/>
        <v>11.904761904761905</v>
      </c>
      <c r="K1287" s="20" t="s">
        <v>582</v>
      </c>
      <c r="M1287" s="2">
        <v>420</v>
      </c>
    </row>
    <row r="1288" spans="1:13" s="20" customFormat="1" ht="12.75">
      <c r="A1288" s="17"/>
      <c r="B1288" s="346">
        <v>5000</v>
      </c>
      <c r="C1288" s="1" t="s">
        <v>684</v>
      </c>
      <c r="D1288" s="1" t="s">
        <v>20</v>
      </c>
      <c r="E1288" s="1" t="s">
        <v>600</v>
      </c>
      <c r="F1288" s="86" t="s">
        <v>692</v>
      </c>
      <c r="G1288" s="32" t="s">
        <v>154</v>
      </c>
      <c r="H1288" s="33">
        <f t="shared" si="85"/>
        <v>-50000</v>
      </c>
      <c r="I1288" s="27">
        <f t="shared" si="86"/>
        <v>11.904761904761905</v>
      </c>
      <c r="K1288" s="20" t="s">
        <v>582</v>
      </c>
      <c r="M1288" s="2">
        <v>420</v>
      </c>
    </row>
    <row r="1289" spans="1:13" s="20" customFormat="1" ht="12.75">
      <c r="A1289" s="17"/>
      <c r="B1289" s="346">
        <v>5000</v>
      </c>
      <c r="C1289" s="1" t="s">
        <v>684</v>
      </c>
      <c r="D1289" s="1" t="s">
        <v>20</v>
      </c>
      <c r="E1289" s="1" t="s">
        <v>600</v>
      </c>
      <c r="F1289" s="86" t="s">
        <v>692</v>
      </c>
      <c r="G1289" s="32" t="s">
        <v>156</v>
      </c>
      <c r="H1289" s="33">
        <f t="shared" si="85"/>
        <v>-55000</v>
      </c>
      <c r="I1289" s="27">
        <f t="shared" si="86"/>
        <v>11.904761904761905</v>
      </c>
      <c r="K1289" s="20" t="s">
        <v>582</v>
      </c>
      <c r="M1289" s="2">
        <v>420</v>
      </c>
    </row>
    <row r="1290" spans="1:13" s="20" customFormat="1" ht="12.75">
      <c r="A1290" s="17"/>
      <c r="B1290" s="346">
        <v>5000</v>
      </c>
      <c r="C1290" s="1" t="s">
        <v>684</v>
      </c>
      <c r="D1290" s="1" t="s">
        <v>20</v>
      </c>
      <c r="E1290" s="1" t="s">
        <v>600</v>
      </c>
      <c r="F1290" s="86" t="s">
        <v>693</v>
      </c>
      <c r="G1290" s="32" t="s">
        <v>158</v>
      </c>
      <c r="H1290" s="33">
        <f t="shared" si="85"/>
        <v>-60000</v>
      </c>
      <c r="I1290" s="27">
        <f t="shared" si="86"/>
        <v>11.904761904761905</v>
      </c>
      <c r="K1290" s="20" t="s">
        <v>582</v>
      </c>
      <c r="M1290" s="2">
        <v>420</v>
      </c>
    </row>
    <row r="1291" spans="1:13" s="20" customFormat="1" ht="12.75">
      <c r="A1291" s="17"/>
      <c r="B1291" s="345">
        <v>5000</v>
      </c>
      <c r="C1291" s="17" t="s">
        <v>684</v>
      </c>
      <c r="D1291" s="17" t="s">
        <v>20</v>
      </c>
      <c r="E1291" s="17" t="s">
        <v>600</v>
      </c>
      <c r="F1291" s="88" t="s">
        <v>694</v>
      </c>
      <c r="G1291" s="34" t="s">
        <v>227</v>
      </c>
      <c r="H1291" s="33">
        <f t="shared" si="85"/>
        <v>-65000</v>
      </c>
      <c r="I1291" s="27">
        <f t="shared" si="86"/>
        <v>11.904761904761905</v>
      </c>
      <c r="K1291" s="20" t="s">
        <v>582</v>
      </c>
      <c r="M1291" s="2">
        <v>420</v>
      </c>
    </row>
    <row r="1292" spans="1:13" s="20" customFormat="1" ht="12.75">
      <c r="A1292" s="17"/>
      <c r="B1292" s="345">
        <v>5000</v>
      </c>
      <c r="C1292" s="17" t="s">
        <v>684</v>
      </c>
      <c r="D1292" s="17" t="s">
        <v>20</v>
      </c>
      <c r="E1292" s="17" t="s">
        <v>600</v>
      </c>
      <c r="F1292" s="88" t="s">
        <v>694</v>
      </c>
      <c r="G1292" s="34" t="s">
        <v>219</v>
      </c>
      <c r="H1292" s="33">
        <f t="shared" si="85"/>
        <v>-70000</v>
      </c>
      <c r="I1292" s="27">
        <f t="shared" si="86"/>
        <v>11.904761904761905</v>
      </c>
      <c r="K1292" s="20" t="s">
        <v>582</v>
      </c>
      <c r="M1292" s="2">
        <v>420</v>
      </c>
    </row>
    <row r="1293" spans="1:13" s="20" customFormat="1" ht="12.75">
      <c r="A1293" s="17"/>
      <c r="B1293" s="345">
        <v>5000</v>
      </c>
      <c r="C1293" s="17" t="s">
        <v>684</v>
      </c>
      <c r="D1293" s="17" t="s">
        <v>20</v>
      </c>
      <c r="E1293" s="17" t="s">
        <v>600</v>
      </c>
      <c r="F1293" s="88" t="s">
        <v>695</v>
      </c>
      <c r="G1293" s="34" t="s">
        <v>269</v>
      </c>
      <c r="H1293" s="33">
        <f t="shared" si="85"/>
        <v>-75000</v>
      </c>
      <c r="I1293" s="27">
        <f t="shared" si="86"/>
        <v>11.904761904761905</v>
      </c>
      <c r="K1293" s="20" t="s">
        <v>582</v>
      </c>
      <c r="M1293" s="2">
        <v>420</v>
      </c>
    </row>
    <row r="1294" spans="1:13" s="20" customFormat="1" ht="12.75">
      <c r="A1294" s="17"/>
      <c r="B1294" s="345">
        <v>5000</v>
      </c>
      <c r="C1294" s="17" t="s">
        <v>684</v>
      </c>
      <c r="D1294" s="17" t="s">
        <v>20</v>
      </c>
      <c r="E1294" s="17" t="s">
        <v>600</v>
      </c>
      <c r="F1294" s="88" t="s">
        <v>695</v>
      </c>
      <c r="G1294" s="34" t="s">
        <v>288</v>
      </c>
      <c r="H1294" s="33">
        <f t="shared" si="85"/>
        <v>-80000</v>
      </c>
      <c r="I1294" s="27">
        <f t="shared" si="86"/>
        <v>11.904761904761905</v>
      </c>
      <c r="K1294" s="20" t="s">
        <v>582</v>
      </c>
      <c r="M1294" s="2">
        <v>420</v>
      </c>
    </row>
    <row r="1295" spans="1:13" s="20" customFormat="1" ht="12.75">
      <c r="A1295" s="17"/>
      <c r="B1295" s="345">
        <v>5000</v>
      </c>
      <c r="C1295" s="17" t="s">
        <v>684</v>
      </c>
      <c r="D1295" s="17" t="s">
        <v>20</v>
      </c>
      <c r="E1295" s="17" t="s">
        <v>600</v>
      </c>
      <c r="F1295" s="88" t="s">
        <v>696</v>
      </c>
      <c r="G1295" s="34" t="s">
        <v>305</v>
      </c>
      <c r="H1295" s="33">
        <f t="shared" si="85"/>
        <v>-85000</v>
      </c>
      <c r="I1295" s="27">
        <f t="shared" si="86"/>
        <v>11.904761904761905</v>
      </c>
      <c r="K1295" s="20" t="s">
        <v>582</v>
      </c>
      <c r="M1295" s="2">
        <v>420</v>
      </c>
    </row>
    <row r="1296" spans="1:13" s="20" customFormat="1" ht="12.75">
      <c r="A1296" s="17"/>
      <c r="B1296" s="345">
        <v>5000</v>
      </c>
      <c r="C1296" s="17" t="s">
        <v>684</v>
      </c>
      <c r="D1296" s="17" t="s">
        <v>20</v>
      </c>
      <c r="E1296" s="17" t="s">
        <v>600</v>
      </c>
      <c r="F1296" s="88" t="s">
        <v>696</v>
      </c>
      <c r="G1296" s="34" t="s">
        <v>339</v>
      </c>
      <c r="H1296" s="33">
        <f t="shared" si="85"/>
        <v>-90000</v>
      </c>
      <c r="I1296" s="27">
        <f t="shared" si="86"/>
        <v>11.904761904761905</v>
      </c>
      <c r="K1296" s="20" t="s">
        <v>582</v>
      </c>
      <c r="M1296" s="2">
        <v>420</v>
      </c>
    </row>
    <row r="1297" spans="1:13" s="20" customFormat="1" ht="12.75">
      <c r="A1297" s="17"/>
      <c r="B1297" s="345">
        <v>7500</v>
      </c>
      <c r="C1297" s="1" t="s">
        <v>684</v>
      </c>
      <c r="D1297" s="17" t="s">
        <v>20</v>
      </c>
      <c r="E1297" s="1" t="s">
        <v>655</v>
      </c>
      <c r="F1297" s="86" t="s">
        <v>697</v>
      </c>
      <c r="G1297" s="34" t="s">
        <v>41</v>
      </c>
      <c r="H1297" s="33">
        <f t="shared" si="85"/>
        <v>-97500</v>
      </c>
      <c r="I1297" s="27">
        <f t="shared" si="86"/>
        <v>17.857142857142858</v>
      </c>
      <c r="J1297" s="20" t="s">
        <v>698</v>
      </c>
      <c r="K1297" s="20" t="s">
        <v>657</v>
      </c>
      <c r="M1297" s="2">
        <v>420</v>
      </c>
    </row>
    <row r="1298" spans="1:13" s="20" customFormat="1" ht="12.75">
      <c r="A1298" s="17"/>
      <c r="B1298" s="345">
        <v>7500</v>
      </c>
      <c r="C1298" s="1" t="s">
        <v>684</v>
      </c>
      <c r="D1298" s="17" t="s">
        <v>20</v>
      </c>
      <c r="E1298" s="1" t="s">
        <v>655</v>
      </c>
      <c r="F1298" s="86" t="s">
        <v>697</v>
      </c>
      <c r="G1298" s="34" t="s">
        <v>43</v>
      </c>
      <c r="H1298" s="33">
        <f t="shared" si="85"/>
        <v>-105000</v>
      </c>
      <c r="I1298" s="27">
        <f t="shared" si="86"/>
        <v>17.857142857142858</v>
      </c>
      <c r="K1298" s="20" t="s">
        <v>657</v>
      </c>
      <c r="M1298" s="2">
        <v>420</v>
      </c>
    </row>
    <row r="1299" spans="1:13" s="20" customFormat="1" ht="12.75">
      <c r="A1299" s="17"/>
      <c r="B1299" s="346">
        <v>5000</v>
      </c>
      <c r="C1299" s="1" t="s">
        <v>684</v>
      </c>
      <c r="D1299" s="1" t="s">
        <v>20</v>
      </c>
      <c r="E1299" s="1" t="s">
        <v>600</v>
      </c>
      <c r="F1299" s="86" t="s">
        <v>699</v>
      </c>
      <c r="G1299" s="32" t="s">
        <v>41</v>
      </c>
      <c r="H1299" s="33">
        <f t="shared" si="85"/>
        <v>-110000</v>
      </c>
      <c r="I1299" s="27">
        <f t="shared" si="86"/>
        <v>11.904761904761905</v>
      </c>
      <c r="K1299" s="20" t="s">
        <v>588</v>
      </c>
      <c r="M1299" s="2">
        <v>420</v>
      </c>
    </row>
    <row r="1300" spans="1:13" s="20" customFormat="1" ht="12.75">
      <c r="A1300" s="17"/>
      <c r="B1300" s="346">
        <v>5000</v>
      </c>
      <c r="C1300" s="1" t="s">
        <v>684</v>
      </c>
      <c r="D1300" s="1" t="s">
        <v>20</v>
      </c>
      <c r="E1300" s="1" t="s">
        <v>600</v>
      </c>
      <c r="F1300" s="86" t="s">
        <v>700</v>
      </c>
      <c r="G1300" s="32" t="s">
        <v>43</v>
      </c>
      <c r="H1300" s="33">
        <f t="shared" si="85"/>
        <v>-115000</v>
      </c>
      <c r="I1300" s="27">
        <f t="shared" si="86"/>
        <v>11.904761904761905</v>
      </c>
      <c r="K1300" s="20" t="s">
        <v>588</v>
      </c>
      <c r="M1300" s="2">
        <v>420</v>
      </c>
    </row>
    <row r="1301" spans="1:13" s="20" customFormat="1" ht="12.75">
      <c r="A1301" s="17"/>
      <c r="B1301" s="346">
        <v>5000</v>
      </c>
      <c r="C1301" s="1" t="s">
        <v>684</v>
      </c>
      <c r="D1301" s="1" t="s">
        <v>20</v>
      </c>
      <c r="E1301" s="1" t="s">
        <v>600</v>
      </c>
      <c r="F1301" s="86" t="s">
        <v>700</v>
      </c>
      <c r="G1301" s="32" t="s">
        <v>45</v>
      </c>
      <c r="H1301" s="33">
        <f t="shared" si="85"/>
        <v>-120000</v>
      </c>
      <c r="I1301" s="27">
        <f t="shared" si="86"/>
        <v>11.904761904761905</v>
      </c>
      <c r="K1301" s="20" t="s">
        <v>588</v>
      </c>
      <c r="M1301" s="2">
        <v>420</v>
      </c>
    </row>
    <row r="1302" spans="1:13" s="20" customFormat="1" ht="12.75">
      <c r="A1302" s="17"/>
      <c r="B1302" s="346">
        <v>5000</v>
      </c>
      <c r="C1302" s="1" t="s">
        <v>684</v>
      </c>
      <c r="D1302" s="1" t="s">
        <v>20</v>
      </c>
      <c r="E1302" s="1" t="s">
        <v>600</v>
      </c>
      <c r="F1302" s="86" t="s">
        <v>700</v>
      </c>
      <c r="G1302" s="32" t="s">
        <v>82</v>
      </c>
      <c r="H1302" s="33">
        <f t="shared" si="85"/>
        <v>-125000</v>
      </c>
      <c r="I1302" s="27">
        <f t="shared" si="86"/>
        <v>11.904761904761905</v>
      </c>
      <c r="K1302" s="20" t="s">
        <v>588</v>
      </c>
      <c r="M1302" s="2">
        <v>420</v>
      </c>
    </row>
    <row r="1303" spans="1:13" s="20" customFormat="1" ht="12.75">
      <c r="A1303" s="17"/>
      <c r="B1303" s="346">
        <v>5000</v>
      </c>
      <c r="C1303" s="1" t="s">
        <v>684</v>
      </c>
      <c r="D1303" s="1" t="s">
        <v>20</v>
      </c>
      <c r="E1303" s="1" t="s">
        <v>600</v>
      </c>
      <c r="F1303" s="86" t="s">
        <v>701</v>
      </c>
      <c r="G1303" s="32" t="s">
        <v>156</v>
      </c>
      <c r="H1303" s="33">
        <f t="shared" si="85"/>
        <v>-130000</v>
      </c>
      <c r="I1303" s="27">
        <f t="shared" si="86"/>
        <v>11.904761904761905</v>
      </c>
      <c r="K1303" s="20" t="s">
        <v>588</v>
      </c>
      <c r="M1303" s="2">
        <v>420</v>
      </c>
    </row>
    <row r="1304" spans="1:13" s="20" customFormat="1" ht="12.75">
      <c r="A1304" s="17"/>
      <c r="B1304" s="346">
        <v>5000</v>
      </c>
      <c r="C1304" s="1" t="s">
        <v>684</v>
      </c>
      <c r="D1304" s="1" t="s">
        <v>20</v>
      </c>
      <c r="E1304" s="1" t="s">
        <v>600</v>
      </c>
      <c r="F1304" s="86" t="s">
        <v>701</v>
      </c>
      <c r="G1304" s="32" t="s">
        <v>158</v>
      </c>
      <c r="H1304" s="33">
        <f t="shared" si="85"/>
        <v>-135000</v>
      </c>
      <c r="I1304" s="27">
        <f t="shared" si="86"/>
        <v>11.904761904761905</v>
      </c>
      <c r="K1304" s="20" t="s">
        <v>588</v>
      </c>
      <c r="M1304" s="2">
        <v>420</v>
      </c>
    </row>
    <row r="1305" spans="1:13" s="20" customFormat="1" ht="12.75">
      <c r="A1305" s="17"/>
      <c r="B1305" s="346">
        <v>5000</v>
      </c>
      <c r="C1305" s="108" t="s">
        <v>684</v>
      </c>
      <c r="D1305" s="1" t="s">
        <v>20</v>
      </c>
      <c r="E1305" s="1" t="s">
        <v>600</v>
      </c>
      <c r="F1305" s="86" t="s">
        <v>701</v>
      </c>
      <c r="G1305" s="32" t="s">
        <v>160</v>
      </c>
      <c r="H1305" s="33">
        <f t="shared" si="85"/>
        <v>-140000</v>
      </c>
      <c r="I1305" s="27">
        <f t="shared" si="86"/>
        <v>11.904761904761905</v>
      </c>
      <c r="K1305" s="20" t="s">
        <v>588</v>
      </c>
      <c r="M1305" s="2">
        <v>420</v>
      </c>
    </row>
    <row r="1306" spans="1:13" s="20" customFormat="1" ht="12.75">
      <c r="A1306" s="17"/>
      <c r="B1306" s="346">
        <v>5000</v>
      </c>
      <c r="C1306" s="1" t="s">
        <v>684</v>
      </c>
      <c r="D1306" s="1" t="s">
        <v>20</v>
      </c>
      <c r="E1306" s="1" t="s">
        <v>600</v>
      </c>
      <c r="F1306" s="86" t="s">
        <v>701</v>
      </c>
      <c r="G1306" s="32" t="s">
        <v>182</v>
      </c>
      <c r="H1306" s="33">
        <f t="shared" si="85"/>
        <v>-145000</v>
      </c>
      <c r="I1306" s="27">
        <f t="shared" si="86"/>
        <v>11.904761904761905</v>
      </c>
      <c r="K1306" s="20" t="s">
        <v>588</v>
      </c>
      <c r="M1306" s="2">
        <v>420</v>
      </c>
    </row>
    <row r="1307" spans="1:13" s="20" customFormat="1" ht="12.75">
      <c r="A1307" s="17"/>
      <c r="B1307" s="346">
        <v>3000</v>
      </c>
      <c r="C1307" s="1" t="s">
        <v>684</v>
      </c>
      <c r="D1307" s="1" t="s">
        <v>20</v>
      </c>
      <c r="E1307" s="1" t="s">
        <v>600</v>
      </c>
      <c r="F1307" s="86" t="s">
        <v>701</v>
      </c>
      <c r="G1307" s="32" t="s">
        <v>195</v>
      </c>
      <c r="H1307" s="33">
        <f t="shared" si="85"/>
        <v>-148000</v>
      </c>
      <c r="I1307" s="27">
        <f t="shared" si="86"/>
        <v>7.142857142857143</v>
      </c>
      <c r="K1307" s="20" t="s">
        <v>588</v>
      </c>
      <c r="M1307" s="2">
        <v>420</v>
      </c>
    </row>
    <row r="1308" spans="1:13" s="20" customFormat="1" ht="12.75">
      <c r="A1308" s="17"/>
      <c r="B1308" s="346">
        <v>5000</v>
      </c>
      <c r="C1308" s="1" t="s">
        <v>684</v>
      </c>
      <c r="D1308" s="1" t="s">
        <v>20</v>
      </c>
      <c r="E1308" s="1" t="s">
        <v>600</v>
      </c>
      <c r="F1308" s="86" t="s">
        <v>702</v>
      </c>
      <c r="G1308" s="32" t="s">
        <v>217</v>
      </c>
      <c r="H1308" s="33">
        <f t="shared" si="85"/>
        <v>-153000</v>
      </c>
      <c r="I1308" s="27">
        <f t="shared" si="86"/>
        <v>11.904761904761905</v>
      </c>
      <c r="K1308" s="20" t="s">
        <v>588</v>
      </c>
      <c r="M1308" s="2">
        <v>420</v>
      </c>
    </row>
    <row r="1309" spans="1:13" s="20" customFormat="1" ht="12.75">
      <c r="A1309" s="17"/>
      <c r="B1309" s="346">
        <v>5000</v>
      </c>
      <c r="C1309" s="108" t="s">
        <v>684</v>
      </c>
      <c r="D1309" s="108" t="s">
        <v>20</v>
      </c>
      <c r="E1309" s="108" t="s">
        <v>600</v>
      </c>
      <c r="F1309" s="61" t="s">
        <v>703</v>
      </c>
      <c r="G1309" s="98" t="s">
        <v>262</v>
      </c>
      <c r="H1309" s="33">
        <f t="shared" si="85"/>
        <v>-158000</v>
      </c>
      <c r="I1309" s="27">
        <f t="shared" si="86"/>
        <v>11.904761904761905</v>
      </c>
      <c r="K1309" s="20" t="s">
        <v>588</v>
      </c>
      <c r="M1309" s="2">
        <v>420</v>
      </c>
    </row>
    <row r="1310" spans="1:13" s="20" customFormat="1" ht="12.75">
      <c r="A1310" s="17"/>
      <c r="B1310" s="346">
        <v>5000</v>
      </c>
      <c r="C1310" s="108" t="s">
        <v>684</v>
      </c>
      <c r="D1310" s="108" t="s">
        <v>20</v>
      </c>
      <c r="E1310" s="108" t="s">
        <v>600</v>
      </c>
      <c r="F1310" s="61" t="s">
        <v>703</v>
      </c>
      <c r="G1310" s="98" t="s">
        <v>264</v>
      </c>
      <c r="H1310" s="33">
        <f t="shared" si="85"/>
        <v>-163000</v>
      </c>
      <c r="I1310" s="27">
        <f t="shared" si="86"/>
        <v>11.904761904761905</v>
      </c>
      <c r="K1310" s="20" t="s">
        <v>588</v>
      </c>
      <c r="M1310" s="2">
        <v>420</v>
      </c>
    </row>
    <row r="1311" spans="1:13" s="20" customFormat="1" ht="12.75">
      <c r="A1311" s="17"/>
      <c r="B1311" s="346">
        <v>5000</v>
      </c>
      <c r="C1311" s="108" t="s">
        <v>684</v>
      </c>
      <c r="D1311" s="108" t="s">
        <v>20</v>
      </c>
      <c r="E1311" s="108" t="s">
        <v>600</v>
      </c>
      <c r="F1311" s="61" t="s">
        <v>704</v>
      </c>
      <c r="G1311" s="98" t="s">
        <v>269</v>
      </c>
      <c r="H1311" s="33">
        <f t="shared" si="85"/>
        <v>-168000</v>
      </c>
      <c r="I1311" s="27">
        <f t="shared" si="86"/>
        <v>11.904761904761905</v>
      </c>
      <c r="K1311" s="20" t="s">
        <v>588</v>
      </c>
      <c r="M1311" s="2">
        <v>420</v>
      </c>
    </row>
    <row r="1312" spans="1:13" s="20" customFormat="1" ht="12.75">
      <c r="A1312" s="17"/>
      <c r="B1312" s="346">
        <v>5000</v>
      </c>
      <c r="C1312" s="1" t="s">
        <v>684</v>
      </c>
      <c r="D1312" s="1" t="s">
        <v>20</v>
      </c>
      <c r="E1312" s="1" t="s">
        <v>600</v>
      </c>
      <c r="F1312" s="86" t="s">
        <v>705</v>
      </c>
      <c r="G1312" s="32" t="s">
        <v>288</v>
      </c>
      <c r="H1312" s="33">
        <f t="shared" si="85"/>
        <v>-173000</v>
      </c>
      <c r="I1312" s="27">
        <f t="shared" si="86"/>
        <v>11.904761904761905</v>
      </c>
      <c r="K1312" s="20" t="s">
        <v>588</v>
      </c>
      <c r="M1312" s="2">
        <v>420</v>
      </c>
    </row>
    <row r="1313" spans="1:13" s="20" customFormat="1" ht="12.75">
      <c r="A1313" s="17"/>
      <c r="B1313" s="346">
        <v>5000</v>
      </c>
      <c r="C1313" s="1" t="s">
        <v>684</v>
      </c>
      <c r="D1313" s="1" t="s">
        <v>20</v>
      </c>
      <c r="E1313" s="1" t="s">
        <v>600</v>
      </c>
      <c r="F1313" s="86" t="s">
        <v>705</v>
      </c>
      <c r="G1313" s="32" t="s">
        <v>280</v>
      </c>
      <c r="H1313" s="33">
        <f t="shared" si="85"/>
        <v>-178000</v>
      </c>
      <c r="I1313" s="27">
        <f t="shared" si="86"/>
        <v>11.904761904761905</v>
      </c>
      <c r="K1313" s="20" t="s">
        <v>588</v>
      </c>
      <c r="M1313" s="2">
        <v>420</v>
      </c>
    </row>
    <row r="1314" spans="1:13" s="20" customFormat="1" ht="12.75">
      <c r="A1314" s="17"/>
      <c r="B1314" s="346">
        <v>5000</v>
      </c>
      <c r="C1314" s="1" t="s">
        <v>684</v>
      </c>
      <c r="D1314" s="1" t="s">
        <v>20</v>
      </c>
      <c r="E1314" s="1" t="s">
        <v>600</v>
      </c>
      <c r="F1314" s="86" t="s">
        <v>705</v>
      </c>
      <c r="G1314" s="32" t="s">
        <v>303</v>
      </c>
      <c r="H1314" s="33">
        <f t="shared" si="85"/>
        <v>-183000</v>
      </c>
      <c r="I1314" s="27">
        <f t="shared" si="86"/>
        <v>11.904761904761905</v>
      </c>
      <c r="K1314" s="20" t="s">
        <v>588</v>
      </c>
      <c r="M1314" s="2">
        <v>420</v>
      </c>
    </row>
    <row r="1315" spans="1:13" s="20" customFormat="1" ht="12.75">
      <c r="A1315" s="17"/>
      <c r="B1315" s="346">
        <v>5000</v>
      </c>
      <c r="C1315" s="1" t="s">
        <v>684</v>
      </c>
      <c r="D1315" s="1" t="s">
        <v>20</v>
      </c>
      <c r="E1315" s="1" t="s">
        <v>600</v>
      </c>
      <c r="F1315" s="86" t="s">
        <v>706</v>
      </c>
      <c r="G1315" s="32" t="s">
        <v>305</v>
      </c>
      <c r="H1315" s="33">
        <f t="shared" si="85"/>
        <v>-188000</v>
      </c>
      <c r="I1315" s="27">
        <f t="shared" si="86"/>
        <v>11.904761904761905</v>
      </c>
      <c r="K1315" s="20" t="s">
        <v>588</v>
      </c>
      <c r="M1315" s="2">
        <v>420</v>
      </c>
    </row>
    <row r="1316" spans="1:13" s="20" customFormat="1" ht="12.75">
      <c r="A1316" s="17"/>
      <c r="B1316" s="346">
        <v>5000</v>
      </c>
      <c r="C1316" s="1" t="s">
        <v>684</v>
      </c>
      <c r="D1316" s="1" t="s">
        <v>20</v>
      </c>
      <c r="E1316" s="1" t="s">
        <v>600</v>
      </c>
      <c r="F1316" s="86" t="s">
        <v>707</v>
      </c>
      <c r="G1316" s="32" t="s">
        <v>339</v>
      </c>
      <c r="H1316" s="33">
        <f t="shared" si="85"/>
        <v>-193000</v>
      </c>
      <c r="I1316" s="27">
        <f t="shared" si="86"/>
        <v>11.904761904761905</v>
      </c>
      <c r="K1316" s="20" t="s">
        <v>588</v>
      </c>
      <c r="M1316" s="2">
        <v>420</v>
      </c>
    </row>
    <row r="1317" spans="1:13" s="85" customFormat="1" ht="12.75">
      <c r="A1317" s="16"/>
      <c r="B1317" s="347">
        <f>SUM(B1279:B1316)</f>
        <v>193000</v>
      </c>
      <c r="C1317" s="16" t="s">
        <v>684</v>
      </c>
      <c r="D1317" s="16"/>
      <c r="E1317" s="16"/>
      <c r="F1317" s="96"/>
      <c r="G1317" s="23"/>
      <c r="H1317" s="83">
        <v>0</v>
      </c>
      <c r="I1317" s="84">
        <f t="shared" si="86"/>
        <v>459.5238095238095</v>
      </c>
      <c r="M1317" s="2">
        <v>420</v>
      </c>
    </row>
    <row r="1318" spans="1:13" s="20" customFormat="1" ht="12.75">
      <c r="A1318" s="17"/>
      <c r="B1318" s="315"/>
      <c r="C1318" s="17"/>
      <c r="D1318" s="17"/>
      <c r="E1318" s="17"/>
      <c r="F1318" s="88"/>
      <c r="G1318" s="34"/>
      <c r="H1318" s="33">
        <f aca="true" t="shared" si="87" ref="H1318:H1349">H1317-B1318</f>
        <v>0</v>
      </c>
      <c r="I1318" s="27">
        <f t="shared" si="86"/>
        <v>0</v>
      </c>
      <c r="M1318" s="2">
        <v>420</v>
      </c>
    </row>
    <row r="1319" spans="1:13" s="20" customFormat="1" ht="12.75">
      <c r="A1319" s="17"/>
      <c r="B1319" s="315"/>
      <c r="C1319" s="17"/>
      <c r="D1319" s="17"/>
      <c r="E1319" s="17"/>
      <c r="F1319" s="88"/>
      <c r="G1319" s="34"/>
      <c r="H1319" s="33">
        <f t="shared" si="87"/>
        <v>0</v>
      </c>
      <c r="I1319" s="27">
        <f t="shared" si="86"/>
        <v>0</v>
      </c>
      <c r="M1319" s="2">
        <v>420</v>
      </c>
    </row>
    <row r="1320" spans="1:13" s="20" customFormat="1" ht="12.75">
      <c r="A1320" s="17"/>
      <c r="B1320" s="315">
        <v>2000</v>
      </c>
      <c r="C1320" s="17" t="s">
        <v>708</v>
      </c>
      <c r="D1320" s="17" t="s">
        <v>20</v>
      </c>
      <c r="E1320" s="17" t="s">
        <v>600</v>
      </c>
      <c r="F1320" s="88" t="s">
        <v>612</v>
      </c>
      <c r="G1320" s="34" t="s">
        <v>536</v>
      </c>
      <c r="H1320" s="33">
        <f t="shared" si="87"/>
        <v>-2000</v>
      </c>
      <c r="I1320" s="27">
        <f t="shared" si="86"/>
        <v>4.761904761904762</v>
      </c>
      <c r="K1320" s="20" t="s">
        <v>598</v>
      </c>
      <c r="M1320" s="2">
        <v>420</v>
      </c>
    </row>
    <row r="1321" spans="1:13" s="20" customFormat="1" ht="12.75">
      <c r="A1321" s="17"/>
      <c r="B1321" s="315">
        <v>2000</v>
      </c>
      <c r="C1321" s="17" t="s">
        <v>708</v>
      </c>
      <c r="D1321" s="17" t="s">
        <v>20</v>
      </c>
      <c r="E1321" s="17" t="s">
        <v>600</v>
      </c>
      <c r="F1321" s="88" t="s">
        <v>612</v>
      </c>
      <c r="G1321" s="34" t="s">
        <v>39</v>
      </c>
      <c r="H1321" s="33">
        <f t="shared" si="87"/>
        <v>-4000</v>
      </c>
      <c r="I1321" s="27">
        <f t="shared" si="86"/>
        <v>4.761904761904762</v>
      </c>
      <c r="K1321" s="20" t="s">
        <v>598</v>
      </c>
      <c r="M1321" s="2">
        <v>420</v>
      </c>
    </row>
    <row r="1322" spans="1:13" s="20" customFormat="1" ht="12.75">
      <c r="A1322" s="17"/>
      <c r="B1322" s="315">
        <v>2000</v>
      </c>
      <c r="C1322" s="17" t="s">
        <v>708</v>
      </c>
      <c r="D1322" s="17" t="s">
        <v>20</v>
      </c>
      <c r="E1322" s="17" t="s">
        <v>600</v>
      </c>
      <c r="F1322" s="139" t="s">
        <v>612</v>
      </c>
      <c r="G1322" s="34" t="s">
        <v>43</v>
      </c>
      <c r="H1322" s="33">
        <f t="shared" si="87"/>
        <v>-6000</v>
      </c>
      <c r="I1322" s="27">
        <f t="shared" si="86"/>
        <v>4.761904761904762</v>
      </c>
      <c r="K1322" s="20" t="s">
        <v>598</v>
      </c>
      <c r="M1322" s="2">
        <v>420</v>
      </c>
    </row>
    <row r="1323" spans="1:13" s="20" customFormat="1" ht="12.75">
      <c r="A1323" s="17"/>
      <c r="B1323" s="315">
        <v>2000</v>
      </c>
      <c r="C1323" s="17" t="s">
        <v>708</v>
      </c>
      <c r="D1323" s="17" t="s">
        <v>20</v>
      </c>
      <c r="E1323" s="17" t="s">
        <v>600</v>
      </c>
      <c r="F1323" s="139" t="s">
        <v>612</v>
      </c>
      <c r="G1323" s="34" t="s">
        <v>45</v>
      </c>
      <c r="H1323" s="33">
        <f t="shared" si="87"/>
        <v>-8000</v>
      </c>
      <c r="I1323" s="27">
        <f t="shared" si="86"/>
        <v>4.761904761904762</v>
      </c>
      <c r="K1323" s="20" t="s">
        <v>598</v>
      </c>
      <c r="M1323" s="2">
        <v>420</v>
      </c>
    </row>
    <row r="1324" spans="1:13" s="20" customFormat="1" ht="12.75">
      <c r="A1324" s="17"/>
      <c r="B1324" s="315">
        <v>2000</v>
      </c>
      <c r="C1324" s="17" t="s">
        <v>708</v>
      </c>
      <c r="D1324" s="17" t="s">
        <v>20</v>
      </c>
      <c r="E1324" s="17" t="s">
        <v>600</v>
      </c>
      <c r="F1324" s="139" t="s">
        <v>612</v>
      </c>
      <c r="G1324" s="34" t="s">
        <v>82</v>
      </c>
      <c r="H1324" s="33">
        <f t="shared" si="87"/>
        <v>-10000</v>
      </c>
      <c r="I1324" s="27">
        <f t="shared" si="86"/>
        <v>4.761904761904762</v>
      </c>
      <c r="K1324" s="20" t="s">
        <v>598</v>
      </c>
      <c r="M1324" s="2">
        <v>420</v>
      </c>
    </row>
    <row r="1325" spans="1:13" s="20" customFormat="1" ht="12.75">
      <c r="A1325" s="17"/>
      <c r="B1325" s="315">
        <v>2000</v>
      </c>
      <c r="C1325" s="17" t="s">
        <v>708</v>
      </c>
      <c r="D1325" s="17" t="s">
        <v>20</v>
      </c>
      <c r="E1325" s="17" t="s">
        <v>600</v>
      </c>
      <c r="F1325" s="139" t="s">
        <v>612</v>
      </c>
      <c r="G1325" s="34" t="s">
        <v>123</v>
      </c>
      <c r="H1325" s="33">
        <f t="shared" si="87"/>
        <v>-12000</v>
      </c>
      <c r="I1325" s="44">
        <f t="shared" si="86"/>
        <v>4.761904761904762</v>
      </c>
      <c r="K1325" s="20" t="s">
        <v>598</v>
      </c>
      <c r="M1325" s="45">
        <v>420</v>
      </c>
    </row>
    <row r="1326" spans="1:13" s="20" customFormat="1" ht="12.75">
      <c r="A1326" s="17"/>
      <c r="B1326" s="315">
        <v>2000</v>
      </c>
      <c r="C1326" s="17" t="s">
        <v>708</v>
      </c>
      <c r="D1326" s="17" t="s">
        <v>20</v>
      </c>
      <c r="E1326" s="17" t="s">
        <v>600</v>
      </c>
      <c r="F1326" s="139" t="s">
        <v>612</v>
      </c>
      <c r="G1326" s="34" t="s">
        <v>154</v>
      </c>
      <c r="H1326" s="33">
        <f t="shared" si="87"/>
        <v>-14000</v>
      </c>
      <c r="I1326" s="27">
        <f t="shared" si="86"/>
        <v>4.761904761904762</v>
      </c>
      <c r="K1326" s="20" t="s">
        <v>598</v>
      </c>
      <c r="M1326" s="2">
        <v>420</v>
      </c>
    </row>
    <row r="1327" spans="1:13" s="20" customFormat="1" ht="12.75">
      <c r="A1327" s="17"/>
      <c r="B1327" s="315">
        <v>2000</v>
      </c>
      <c r="C1327" s="17" t="s">
        <v>708</v>
      </c>
      <c r="D1327" s="17" t="s">
        <v>20</v>
      </c>
      <c r="E1327" s="17" t="s">
        <v>600</v>
      </c>
      <c r="F1327" s="139" t="s">
        <v>612</v>
      </c>
      <c r="G1327" s="34" t="s">
        <v>156</v>
      </c>
      <c r="H1327" s="33">
        <f t="shared" si="87"/>
        <v>-16000</v>
      </c>
      <c r="I1327" s="27">
        <f t="shared" si="86"/>
        <v>4.761904761904762</v>
      </c>
      <c r="K1327" s="20" t="s">
        <v>598</v>
      </c>
      <c r="M1327" s="2">
        <v>420</v>
      </c>
    </row>
    <row r="1328" spans="1:13" s="20" customFormat="1" ht="12.75">
      <c r="A1328" s="17"/>
      <c r="B1328" s="315">
        <v>2000</v>
      </c>
      <c r="C1328" s="17" t="s">
        <v>708</v>
      </c>
      <c r="D1328" s="17" t="s">
        <v>20</v>
      </c>
      <c r="E1328" s="17" t="s">
        <v>600</v>
      </c>
      <c r="F1328" s="88" t="s">
        <v>612</v>
      </c>
      <c r="G1328" s="34" t="s">
        <v>158</v>
      </c>
      <c r="H1328" s="33">
        <f t="shared" si="87"/>
        <v>-18000</v>
      </c>
      <c r="I1328" s="27">
        <f t="shared" si="86"/>
        <v>4.761904761904762</v>
      </c>
      <c r="K1328" s="20" t="s">
        <v>598</v>
      </c>
      <c r="M1328" s="2">
        <v>420</v>
      </c>
    </row>
    <row r="1329" spans="1:13" s="20" customFormat="1" ht="12.75">
      <c r="A1329" s="17"/>
      <c r="B1329" s="315">
        <v>2000</v>
      </c>
      <c r="C1329" s="17" t="s">
        <v>708</v>
      </c>
      <c r="D1329" s="17" t="s">
        <v>20</v>
      </c>
      <c r="E1329" s="17" t="s">
        <v>600</v>
      </c>
      <c r="F1329" s="88" t="s">
        <v>612</v>
      </c>
      <c r="G1329" s="34" t="s">
        <v>160</v>
      </c>
      <c r="H1329" s="33">
        <f t="shared" si="87"/>
        <v>-20000</v>
      </c>
      <c r="I1329" s="27">
        <f t="shared" si="86"/>
        <v>4.761904761904762</v>
      </c>
      <c r="K1329" s="20" t="s">
        <v>598</v>
      </c>
      <c r="M1329" s="2">
        <v>420</v>
      </c>
    </row>
    <row r="1330" spans="1:13" s="20" customFormat="1" ht="12.75">
      <c r="A1330" s="17"/>
      <c r="B1330" s="315">
        <v>2000</v>
      </c>
      <c r="C1330" s="17" t="s">
        <v>708</v>
      </c>
      <c r="D1330" s="17" t="s">
        <v>20</v>
      </c>
      <c r="E1330" s="17" t="s">
        <v>600</v>
      </c>
      <c r="F1330" s="88" t="s">
        <v>612</v>
      </c>
      <c r="G1330" s="34" t="s">
        <v>551</v>
      </c>
      <c r="H1330" s="33">
        <f t="shared" si="87"/>
        <v>-22000</v>
      </c>
      <c r="I1330" s="27">
        <f t="shared" si="86"/>
        <v>4.761904761904762</v>
      </c>
      <c r="K1330" s="20" t="s">
        <v>598</v>
      </c>
      <c r="M1330" s="2">
        <v>420</v>
      </c>
    </row>
    <row r="1331" spans="1:13" s="20" customFormat="1" ht="12.75">
      <c r="A1331" s="17"/>
      <c r="B1331" s="315">
        <v>2000</v>
      </c>
      <c r="C1331" s="17" t="s">
        <v>708</v>
      </c>
      <c r="D1331" s="17" t="s">
        <v>20</v>
      </c>
      <c r="E1331" s="17" t="s">
        <v>600</v>
      </c>
      <c r="F1331" s="88" t="s">
        <v>612</v>
      </c>
      <c r="G1331" s="34" t="s">
        <v>334</v>
      </c>
      <c r="H1331" s="33">
        <f t="shared" si="87"/>
        <v>-24000</v>
      </c>
      <c r="I1331" s="27">
        <f t="shared" si="86"/>
        <v>4.761904761904762</v>
      </c>
      <c r="K1331" s="20" t="s">
        <v>598</v>
      </c>
      <c r="M1331" s="2">
        <v>420</v>
      </c>
    </row>
    <row r="1332" spans="1:13" s="20" customFormat="1" ht="12.75">
      <c r="A1332" s="17"/>
      <c r="B1332" s="315">
        <v>2000</v>
      </c>
      <c r="C1332" s="17" t="s">
        <v>708</v>
      </c>
      <c r="D1332" s="17" t="s">
        <v>20</v>
      </c>
      <c r="E1332" s="17" t="s">
        <v>600</v>
      </c>
      <c r="F1332" s="88" t="s">
        <v>612</v>
      </c>
      <c r="G1332" s="34" t="s">
        <v>184</v>
      </c>
      <c r="H1332" s="33">
        <f t="shared" si="87"/>
        <v>-26000</v>
      </c>
      <c r="I1332" s="27">
        <f t="shared" si="86"/>
        <v>4.761904761904762</v>
      </c>
      <c r="K1332" s="20" t="s">
        <v>598</v>
      </c>
      <c r="M1332" s="2">
        <v>420</v>
      </c>
    </row>
    <row r="1333" spans="1:13" s="20" customFormat="1" ht="12.75">
      <c r="A1333" s="17"/>
      <c r="B1333" s="313">
        <v>2000</v>
      </c>
      <c r="C1333" s="17" t="s">
        <v>708</v>
      </c>
      <c r="D1333" s="1" t="s">
        <v>20</v>
      </c>
      <c r="E1333" s="17" t="s">
        <v>600</v>
      </c>
      <c r="F1333" s="140" t="s">
        <v>586</v>
      </c>
      <c r="G1333" s="32" t="s">
        <v>39</v>
      </c>
      <c r="H1333" s="33">
        <f t="shared" si="87"/>
        <v>-28000</v>
      </c>
      <c r="I1333" s="27">
        <f t="shared" si="86"/>
        <v>4.761904761904762</v>
      </c>
      <c r="K1333" s="20" t="s">
        <v>582</v>
      </c>
      <c r="M1333" s="2">
        <v>420</v>
      </c>
    </row>
    <row r="1334" spans="1:13" s="20" customFormat="1" ht="12.75">
      <c r="A1334" s="17"/>
      <c r="B1334" s="315">
        <v>500</v>
      </c>
      <c r="C1334" s="17" t="s">
        <v>708</v>
      </c>
      <c r="D1334" s="17" t="s">
        <v>20</v>
      </c>
      <c r="E1334" s="17" t="s">
        <v>600</v>
      </c>
      <c r="F1334" s="139" t="s">
        <v>586</v>
      </c>
      <c r="G1334" s="34" t="s">
        <v>39</v>
      </c>
      <c r="H1334" s="33">
        <f t="shared" si="87"/>
        <v>-28500</v>
      </c>
      <c r="I1334" s="27">
        <f t="shared" si="86"/>
        <v>1.1904761904761905</v>
      </c>
      <c r="K1334" s="20" t="s">
        <v>582</v>
      </c>
      <c r="M1334" s="2">
        <v>420</v>
      </c>
    </row>
    <row r="1335" spans="1:13" s="20" customFormat="1" ht="12.75">
      <c r="A1335" s="17"/>
      <c r="B1335" s="313">
        <v>2000</v>
      </c>
      <c r="C1335" s="1" t="s">
        <v>708</v>
      </c>
      <c r="D1335" s="1" t="s">
        <v>20</v>
      </c>
      <c r="E1335" s="1" t="s">
        <v>600</v>
      </c>
      <c r="F1335" s="86" t="s">
        <v>586</v>
      </c>
      <c r="G1335" s="32" t="s">
        <v>41</v>
      </c>
      <c r="H1335" s="33">
        <f t="shared" si="87"/>
        <v>-30500</v>
      </c>
      <c r="I1335" s="27">
        <f t="shared" si="86"/>
        <v>4.761904761904762</v>
      </c>
      <c r="K1335" s="20" t="s">
        <v>582</v>
      </c>
      <c r="M1335" s="2">
        <v>420</v>
      </c>
    </row>
    <row r="1336" spans="1:13" s="20" customFormat="1" ht="12.75">
      <c r="A1336" s="17"/>
      <c r="B1336" s="313">
        <v>500</v>
      </c>
      <c r="C1336" s="1" t="s">
        <v>708</v>
      </c>
      <c r="D1336" s="1" t="s">
        <v>20</v>
      </c>
      <c r="E1336" s="1" t="s">
        <v>600</v>
      </c>
      <c r="F1336" s="88" t="s">
        <v>586</v>
      </c>
      <c r="G1336" s="32" t="s">
        <v>41</v>
      </c>
      <c r="H1336" s="33">
        <f t="shared" si="87"/>
        <v>-31000</v>
      </c>
      <c r="I1336" s="27">
        <f t="shared" si="86"/>
        <v>1.1904761904761905</v>
      </c>
      <c r="K1336" s="20" t="s">
        <v>582</v>
      </c>
      <c r="M1336" s="2">
        <v>420</v>
      </c>
    </row>
    <row r="1337" spans="1:13" s="20" customFormat="1" ht="12.75">
      <c r="A1337" s="17"/>
      <c r="B1337" s="315">
        <v>2000</v>
      </c>
      <c r="C1337" s="1" t="s">
        <v>708</v>
      </c>
      <c r="D1337" s="1" t="s">
        <v>20</v>
      </c>
      <c r="E1337" s="1" t="s">
        <v>600</v>
      </c>
      <c r="F1337" s="88" t="s">
        <v>586</v>
      </c>
      <c r="G1337" s="32" t="s">
        <v>123</v>
      </c>
      <c r="H1337" s="33">
        <f t="shared" si="87"/>
        <v>-33000</v>
      </c>
      <c r="I1337" s="27">
        <f t="shared" si="86"/>
        <v>4.761904761904762</v>
      </c>
      <c r="K1337" s="20" t="s">
        <v>582</v>
      </c>
      <c r="M1337" s="2">
        <v>420</v>
      </c>
    </row>
    <row r="1338" spans="1:13" s="20" customFormat="1" ht="12.75">
      <c r="A1338" s="17"/>
      <c r="B1338" s="313">
        <v>500</v>
      </c>
      <c r="C1338" s="1" t="s">
        <v>708</v>
      </c>
      <c r="D1338" s="1" t="s">
        <v>20</v>
      </c>
      <c r="E1338" s="1" t="s">
        <v>600</v>
      </c>
      <c r="F1338" s="86" t="s">
        <v>586</v>
      </c>
      <c r="G1338" s="32" t="s">
        <v>123</v>
      </c>
      <c r="H1338" s="33">
        <f t="shared" si="87"/>
        <v>-33500</v>
      </c>
      <c r="I1338" s="27">
        <f t="shared" si="86"/>
        <v>1.1904761904761905</v>
      </c>
      <c r="K1338" s="20" t="s">
        <v>582</v>
      </c>
      <c r="M1338" s="2">
        <v>420</v>
      </c>
    </row>
    <row r="1339" spans="1:13" s="20" customFormat="1" ht="12.75">
      <c r="A1339" s="17"/>
      <c r="B1339" s="313">
        <v>2000</v>
      </c>
      <c r="C1339" s="37" t="s">
        <v>708</v>
      </c>
      <c r="D1339" s="1" t="s">
        <v>20</v>
      </c>
      <c r="E1339" s="1" t="s">
        <v>600</v>
      </c>
      <c r="F1339" s="86" t="s">
        <v>586</v>
      </c>
      <c r="G1339" s="32" t="s">
        <v>154</v>
      </c>
      <c r="H1339" s="33">
        <f t="shared" si="87"/>
        <v>-35500</v>
      </c>
      <c r="I1339" s="27">
        <f t="shared" si="86"/>
        <v>4.761904761904762</v>
      </c>
      <c r="K1339" s="20" t="s">
        <v>582</v>
      </c>
      <c r="M1339" s="2">
        <v>420</v>
      </c>
    </row>
    <row r="1340" spans="1:13" s="20" customFormat="1" ht="12.75">
      <c r="A1340" s="17"/>
      <c r="B1340" s="313">
        <v>500</v>
      </c>
      <c r="C1340" s="1" t="s">
        <v>708</v>
      </c>
      <c r="D1340" s="1" t="s">
        <v>20</v>
      </c>
      <c r="E1340" s="1" t="s">
        <v>600</v>
      </c>
      <c r="F1340" s="86" t="s">
        <v>586</v>
      </c>
      <c r="G1340" s="32" t="s">
        <v>154</v>
      </c>
      <c r="H1340" s="33">
        <f t="shared" si="87"/>
        <v>-36000</v>
      </c>
      <c r="I1340" s="27">
        <f t="shared" si="86"/>
        <v>1.1904761904761905</v>
      </c>
      <c r="K1340" s="20" t="s">
        <v>582</v>
      </c>
      <c r="M1340" s="2">
        <v>420</v>
      </c>
    </row>
    <row r="1341" spans="1:13" s="20" customFormat="1" ht="12.75">
      <c r="A1341" s="17"/>
      <c r="B1341" s="313">
        <v>2000</v>
      </c>
      <c r="C1341" s="1" t="s">
        <v>708</v>
      </c>
      <c r="D1341" s="1" t="s">
        <v>20</v>
      </c>
      <c r="E1341" s="1" t="s">
        <v>600</v>
      </c>
      <c r="F1341" s="86" t="s">
        <v>586</v>
      </c>
      <c r="G1341" s="32" t="s">
        <v>156</v>
      </c>
      <c r="H1341" s="33">
        <f t="shared" si="87"/>
        <v>-38000</v>
      </c>
      <c r="I1341" s="27">
        <f aca="true" t="shared" si="88" ref="I1341:I1404">+B1341/M1341</f>
        <v>4.761904761904762</v>
      </c>
      <c r="K1341" s="20" t="s">
        <v>582</v>
      </c>
      <c r="M1341" s="2">
        <v>420</v>
      </c>
    </row>
    <row r="1342" spans="1:13" s="20" customFormat="1" ht="12.75">
      <c r="A1342" s="17"/>
      <c r="B1342" s="313">
        <v>500</v>
      </c>
      <c r="C1342" s="1" t="s">
        <v>708</v>
      </c>
      <c r="D1342" s="1" t="s">
        <v>20</v>
      </c>
      <c r="E1342" s="1" t="s">
        <v>600</v>
      </c>
      <c r="F1342" s="86" t="s">
        <v>586</v>
      </c>
      <c r="G1342" s="32" t="s">
        <v>156</v>
      </c>
      <c r="H1342" s="33">
        <f t="shared" si="87"/>
        <v>-38500</v>
      </c>
      <c r="I1342" s="27">
        <f t="shared" si="88"/>
        <v>1.1904761904761905</v>
      </c>
      <c r="K1342" s="20" t="s">
        <v>582</v>
      </c>
      <c r="M1342" s="2">
        <v>420</v>
      </c>
    </row>
    <row r="1343" spans="1:13" s="20" customFormat="1" ht="12.75">
      <c r="A1343" s="17"/>
      <c r="B1343" s="313">
        <v>2000</v>
      </c>
      <c r="C1343" s="1" t="s">
        <v>708</v>
      </c>
      <c r="D1343" s="1" t="s">
        <v>20</v>
      </c>
      <c r="E1343" s="1" t="s">
        <v>600</v>
      </c>
      <c r="F1343" s="86" t="s">
        <v>586</v>
      </c>
      <c r="G1343" s="32" t="s">
        <v>158</v>
      </c>
      <c r="H1343" s="33">
        <f t="shared" si="87"/>
        <v>-40500</v>
      </c>
      <c r="I1343" s="27">
        <f t="shared" si="88"/>
        <v>4.761904761904762</v>
      </c>
      <c r="K1343" s="20" t="s">
        <v>582</v>
      </c>
      <c r="M1343" s="2">
        <v>420</v>
      </c>
    </row>
    <row r="1344" spans="1:13" s="20" customFormat="1" ht="12.75">
      <c r="A1344" s="17"/>
      <c r="B1344" s="313">
        <v>500</v>
      </c>
      <c r="C1344" s="1" t="s">
        <v>708</v>
      </c>
      <c r="D1344" s="1" t="s">
        <v>20</v>
      </c>
      <c r="E1344" s="1" t="s">
        <v>600</v>
      </c>
      <c r="F1344" s="86" t="s">
        <v>586</v>
      </c>
      <c r="G1344" s="32" t="s">
        <v>158</v>
      </c>
      <c r="H1344" s="33">
        <f t="shared" si="87"/>
        <v>-41000</v>
      </c>
      <c r="I1344" s="27">
        <f t="shared" si="88"/>
        <v>1.1904761904761905</v>
      </c>
      <c r="K1344" s="20" t="s">
        <v>582</v>
      </c>
      <c r="M1344" s="2">
        <v>420</v>
      </c>
    </row>
    <row r="1345" spans="1:13" s="20" customFormat="1" ht="12.75">
      <c r="A1345" s="17"/>
      <c r="B1345" s="313">
        <v>2000</v>
      </c>
      <c r="C1345" s="17" t="s">
        <v>708</v>
      </c>
      <c r="D1345" s="1" t="s">
        <v>20</v>
      </c>
      <c r="E1345" s="1" t="s">
        <v>600</v>
      </c>
      <c r="F1345" s="86" t="s">
        <v>586</v>
      </c>
      <c r="G1345" s="32" t="s">
        <v>160</v>
      </c>
      <c r="H1345" s="33">
        <f t="shared" si="87"/>
        <v>-43000</v>
      </c>
      <c r="I1345" s="27">
        <f t="shared" si="88"/>
        <v>4.761904761904762</v>
      </c>
      <c r="K1345" s="20" t="s">
        <v>582</v>
      </c>
      <c r="M1345" s="2">
        <v>420</v>
      </c>
    </row>
    <row r="1346" spans="1:13" s="20" customFormat="1" ht="12.75">
      <c r="A1346" s="17"/>
      <c r="B1346" s="313">
        <v>500</v>
      </c>
      <c r="C1346" s="1" t="s">
        <v>708</v>
      </c>
      <c r="D1346" s="1" t="s">
        <v>20</v>
      </c>
      <c r="E1346" s="1" t="s">
        <v>600</v>
      </c>
      <c r="F1346" s="86" t="s">
        <v>586</v>
      </c>
      <c r="G1346" s="32" t="s">
        <v>160</v>
      </c>
      <c r="H1346" s="33">
        <f t="shared" si="87"/>
        <v>-43500</v>
      </c>
      <c r="I1346" s="27">
        <f t="shared" si="88"/>
        <v>1.1904761904761905</v>
      </c>
      <c r="K1346" s="20" t="s">
        <v>582</v>
      </c>
      <c r="M1346" s="2">
        <v>420</v>
      </c>
    </row>
    <row r="1347" spans="1:13" s="20" customFormat="1" ht="12.75">
      <c r="A1347" s="17"/>
      <c r="B1347" s="313">
        <v>2000</v>
      </c>
      <c r="C1347" s="1" t="s">
        <v>708</v>
      </c>
      <c r="D1347" s="1" t="s">
        <v>20</v>
      </c>
      <c r="E1347" s="1" t="s">
        <v>600</v>
      </c>
      <c r="F1347" s="86" t="s">
        <v>586</v>
      </c>
      <c r="G1347" s="32" t="s">
        <v>182</v>
      </c>
      <c r="H1347" s="33">
        <f t="shared" si="87"/>
        <v>-45500</v>
      </c>
      <c r="I1347" s="27">
        <f t="shared" si="88"/>
        <v>4.761904761904762</v>
      </c>
      <c r="K1347" s="20" t="s">
        <v>582</v>
      </c>
      <c r="M1347" s="2">
        <v>420</v>
      </c>
    </row>
    <row r="1348" spans="1:13" s="20" customFormat="1" ht="12.75">
      <c r="A1348" s="17"/>
      <c r="B1348" s="313">
        <v>500</v>
      </c>
      <c r="C1348" s="17" t="s">
        <v>708</v>
      </c>
      <c r="D1348" s="17" t="s">
        <v>20</v>
      </c>
      <c r="E1348" s="1" t="s">
        <v>600</v>
      </c>
      <c r="F1348" s="86" t="s">
        <v>586</v>
      </c>
      <c r="G1348" s="32" t="s">
        <v>182</v>
      </c>
      <c r="H1348" s="33">
        <f t="shared" si="87"/>
        <v>-46000</v>
      </c>
      <c r="I1348" s="27">
        <f t="shared" si="88"/>
        <v>1.1904761904761905</v>
      </c>
      <c r="K1348" s="20" t="s">
        <v>582</v>
      </c>
      <c r="M1348" s="2">
        <v>420</v>
      </c>
    </row>
    <row r="1349" spans="1:13" s="20" customFormat="1" ht="12.75">
      <c r="A1349" s="17"/>
      <c r="B1349" s="313">
        <v>2000</v>
      </c>
      <c r="C1349" s="1" t="s">
        <v>708</v>
      </c>
      <c r="D1349" s="1" t="s">
        <v>20</v>
      </c>
      <c r="E1349" s="1" t="s">
        <v>600</v>
      </c>
      <c r="F1349" s="86" t="s">
        <v>586</v>
      </c>
      <c r="G1349" s="32" t="s">
        <v>227</v>
      </c>
      <c r="H1349" s="33">
        <f t="shared" si="87"/>
        <v>-48000</v>
      </c>
      <c r="I1349" s="27">
        <f t="shared" si="88"/>
        <v>4.761904761904762</v>
      </c>
      <c r="K1349" s="20" t="s">
        <v>582</v>
      </c>
      <c r="M1349" s="2">
        <v>420</v>
      </c>
    </row>
    <row r="1350" spans="1:13" s="20" customFormat="1" ht="12.75">
      <c r="A1350" s="17"/>
      <c r="B1350" s="315">
        <v>2000</v>
      </c>
      <c r="C1350" s="17" t="s">
        <v>708</v>
      </c>
      <c r="D1350" s="17" t="s">
        <v>20</v>
      </c>
      <c r="E1350" s="17" t="s">
        <v>600</v>
      </c>
      <c r="F1350" s="139" t="s">
        <v>586</v>
      </c>
      <c r="G1350" s="34" t="s">
        <v>219</v>
      </c>
      <c r="H1350" s="33">
        <f aca="true" t="shared" si="89" ref="H1350:H1383">H1349-B1350</f>
        <v>-50000</v>
      </c>
      <c r="I1350" s="27">
        <f t="shared" si="88"/>
        <v>4.761904761904762</v>
      </c>
      <c r="K1350" s="20" t="s">
        <v>582</v>
      </c>
      <c r="M1350" s="2">
        <v>420</v>
      </c>
    </row>
    <row r="1351" spans="1:13" s="20" customFormat="1" ht="12.75">
      <c r="A1351" s="17"/>
      <c r="B1351" s="315">
        <v>2000</v>
      </c>
      <c r="C1351" s="17" t="s">
        <v>708</v>
      </c>
      <c r="D1351" s="17" t="s">
        <v>20</v>
      </c>
      <c r="E1351" s="17" t="s">
        <v>600</v>
      </c>
      <c r="F1351" s="88" t="s">
        <v>586</v>
      </c>
      <c r="G1351" s="34" t="s">
        <v>262</v>
      </c>
      <c r="H1351" s="33">
        <f t="shared" si="89"/>
        <v>-52000</v>
      </c>
      <c r="I1351" s="27">
        <f t="shared" si="88"/>
        <v>4.761904761904762</v>
      </c>
      <c r="K1351" s="20" t="s">
        <v>582</v>
      </c>
      <c r="M1351" s="2">
        <v>420</v>
      </c>
    </row>
    <row r="1352" spans="1:13" s="20" customFormat="1" ht="12.75">
      <c r="A1352" s="17"/>
      <c r="B1352" s="315">
        <v>2000</v>
      </c>
      <c r="C1352" s="17" t="s">
        <v>708</v>
      </c>
      <c r="D1352" s="17" t="s">
        <v>20</v>
      </c>
      <c r="E1352" s="17" t="s">
        <v>600</v>
      </c>
      <c r="F1352" s="88" t="s">
        <v>586</v>
      </c>
      <c r="G1352" s="34" t="s">
        <v>269</v>
      </c>
      <c r="H1352" s="33">
        <f t="shared" si="89"/>
        <v>-54000</v>
      </c>
      <c r="I1352" s="27">
        <f t="shared" si="88"/>
        <v>4.761904761904762</v>
      </c>
      <c r="K1352" s="20" t="s">
        <v>582</v>
      </c>
      <c r="M1352" s="2">
        <v>420</v>
      </c>
    </row>
    <row r="1353" spans="1:13" s="20" customFormat="1" ht="12.75">
      <c r="A1353" s="17"/>
      <c r="B1353" s="315">
        <v>2000</v>
      </c>
      <c r="C1353" s="17" t="s">
        <v>708</v>
      </c>
      <c r="D1353" s="17" t="s">
        <v>20</v>
      </c>
      <c r="E1353" s="17" t="s">
        <v>600</v>
      </c>
      <c r="F1353" s="88" t="s">
        <v>586</v>
      </c>
      <c r="G1353" s="34" t="s">
        <v>288</v>
      </c>
      <c r="H1353" s="33">
        <f t="shared" si="89"/>
        <v>-56000</v>
      </c>
      <c r="I1353" s="27">
        <f t="shared" si="88"/>
        <v>4.761904761904762</v>
      </c>
      <c r="K1353" s="20" t="s">
        <v>582</v>
      </c>
      <c r="M1353" s="2">
        <v>420</v>
      </c>
    </row>
    <row r="1354" spans="1:13" s="20" customFormat="1" ht="12.75">
      <c r="A1354" s="17"/>
      <c r="B1354" s="315">
        <v>2000</v>
      </c>
      <c r="C1354" s="17" t="s">
        <v>708</v>
      </c>
      <c r="D1354" s="17" t="s">
        <v>20</v>
      </c>
      <c r="E1354" s="17" t="s">
        <v>600</v>
      </c>
      <c r="F1354" s="88" t="s">
        <v>586</v>
      </c>
      <c r="G1354" s="34" t="s">
        <v>280</v>
      </c>
      <c r="H1354" s="33">
        <f t="shared" si="89"/>
        <v>-58000</v>
      </c>
      <c r="I1354" s="27">
        <f t="shared" si="88"/>
        <v>4.761904761904762</v>
      </c>
      <c r="K1354" s="20" t="s">
        <v>582</v>
      </c>
      <c r="M1354" s="2">
        <v>420</v>
      </c>
    </row>
    <row r="1355" spans="1:13" s="20" customFormat="1" ht="12.75">
      <c r="A1355" s="17"/>
      <c r="B1355" s="315">
        <v>2000</v>
      </c>
      <c r="C1355" s="17" t="s">
        <v>708</v>
      </c>
      <c r="D1355" s="17" t="s">
        <v>20</v>
      </c>
      <c r="E1355" s="17" t="s">
        <v>600</v>
      </c>
      <c r="F1355" s="88" t="s">
        <v>586</v>
      </c>
      <c r="G1355" s="34" t="s">
        <v>305</v>
      </c>
      <c r="H1355" s="33">
        <f t="shared" si="89"/>
        <v>-60000</v>
      </c>
      <c r="I1355" s="27">
        <f t="shared" si="88"/>
        <v>4.761904761904762</v>
      </c>
      <c r="K1355" s="20" t="s">
        <v>582</v>
      </c>
      <c r="M1355" s="2">
        <v>420</v>
      </c>
    </row>
    <row r="1356" spans="1:13" s="20" customFormat="1" ht="12.75">
      <c r="A1356" s="17"/>
      <c r="B1356" s="315">
        <v>2000</v>
      </c>
      <c r="C1356" s="17" t="s">
        <v>708</v>
      </c>
      <c r="D1356" s="17" t="s">
        <v>20</v>
      </c>
      <c r="E1356" s="17" t="s">
        <v>600</v>
      </c>
      <c r="F1356" s="88" t="s">
        <v>586</v>
      </c>
      <c r="G1356" s="34" t="s">
        <v>339</v>
      </c>
      <c r="H1356" s="33">
        <f t="shared" si="89"/>
        <v>-62000</v>
      </c>
      <c r="I1356" s="27">
        <f t="shared" si="88"/>
        <v>4.761904761904762</v>
      </c>
      <c r="K1356" s="20" t="s">
        <v>582</v>
      </c>
      <c r="M1356" s="2">
        <v>420</v>
      </c>
    </row>
    <row r="1357" spans="1:13" s="20" customFormat="1" ht="12.75">
      <c r="A1357" s="17"/>
      <c r="B1357" s="315">
        <v>2000</v>
      </c>
      <c r="C1357" s="17" t="s">
        <v>708</v>
      </c>
      <c r="D1357" s="17" t="s">
        <v>20</v>
      </c>
      <c r="E1357" s="17" t="s">
        <v>600</v>
      </c>
      <c r="F1357" s="88" t="s">
        <v>586</v>
      </c>
      <c r="G1357" s="34" t="s">
        <v>593</v>
      </c>
      <c r="H1357" s="33">
        <f t="shared" si="89"/>
        <v>-64000</v>
      </c>
      <c r="I1357" s="27">
        <f t="shared" si="88"/>
        <v>4.761904761904762</v>
      </c>
      <c r="K1357" s="20" t="s">
        <v>582</v>
      </c>
      <c r="M1357" s="2">
        <v>420</v>
      </c>
    </row>
    <row r="1358" spans="1:13" s="20" customFormat="1" ht="12.75">
      <c r="A1358" s="17"/>
      <c r="B1358" s="315">
        <v>2000</v>
      </c>
      <c r="C1358" s="1" t="s">
        <v>708</v>
      </c>
      <c r="D1358" s="17" t="s">
        <v>20</v>
      </c>
      <c r="E1358" s="1" t="s">
        <v>655</v>
      </c>
      <c r="F1358" s="86" t="s">
        <v>680</v>
      </c>
      <c r="G1358" s="35" t="s">
        <v>41</v>
      </c>
      <c r="H1358" s="33">
        <f t="shared" si="89"/>
        <v>-66000</v>
      </c>
      <c r="I1358" s="27">
        <f t="shared" si="88"/>
        <v>4.761904761904762</v>
      </c>
      <c r="K1358" s="20" t="s">
        <v>657</v>
      </c>
      <c r="M1358" s="2">
        <v>420</v>
      </c>
    </row>
    <row r="1359" spans="1:13" s="20" customFormat="1" ht="12.75">
      <c r="A1359" s="17"/>
      <c r="B1359" s="315">
        <v>2000</v>
      </c>
      <c r="C1359" s="1" t="s">
        <v>708</v>
      </c>
      <c r="D1359" s="17" t="s">
        <v>20</v>
      </c>
      <c r="E1359" s="1" t="s">
        <v>655</v>
      </c>
      <c r="F1359" s="86" t="s">
        <v>680</v>
      </c>
      <c r="G1359" s="34" t="s">
        <v>43</v>
      </c>
      <c r="H1359" s="33">
        <f t="shared" si="89"/>
        <v>-68000</v>
      </c>
      <c r="I1359" s="27">
        <f t="shared" si="88"/>
        <v>4.761904761904762</v>
      </c>
      <c r="K1359" s="20" t="s">
        <v>657</v>
      </c>
      <c r="M1359" s="2">
        <v>420</v>
      </c>
    </row>
    <row r="1360" spans="1:13" s="20" customFormat="1" ht="12.75">
      <c r="A1360" s="17"/>
      <c r="B1360" s="313">
        <v>2000</v>
      </c>
      <c r="C1360" s="1" t="s">
        <v>708</v>
      </c>
      <c r="D1360" s="17" t="s">
        <v>20</v>
      </c>
      <c r="E1360" s="1" t="s">
        <v>655</v>
      </c>
      <c r="F1360" s="86" t="s">
        <v>680</v>
      </c>
      <c r="G1360" s="32" t="s">
        <v>45</v>
      </c>
      <c r="H1360" s="33">
        <f t="shared" si="89"/>
        <v>-70000</v>
      </c>
      <c r="I1360" s="27">
        <f t="shared" si="88"/>
        <v>4.761904761904762</v>
      </c>
      <c r="K1360" s="20" t="s">
        <v>657</v>
      </c>
      <c r="M1360" s="2">
        <v>420</v>
      </c>
    </row>
    <row r="1361" spans="1:13" s="20" customFormat="1" ht="12.75">
      <c r="A1361" s="17"/>
      <c r="B1361" s="313">
        <v>2000</v>
      </c>
      <c r="C1361" s="1" t="s">
        <v>708</v>
      </c>
      <c r="D1361" s="1" t="s">
        <v>20</v>
      </c>
      <c r="E1361" s="1" t="s">
        <v>600</v>
      </c>
      <c r="F1361" s="86" t="s">
        <v>587</v>
      </c>
      <c r="G1361" s="32" t="s">
        <v>41</v>
      </c>
      <c r="H1361" s="33">
        <f t="shared" si="89"/>
        <v>-72000</v>
      </c>
      <c r="I1361" s="27">
        <f t="shared" si="88"/>
        <v>4.761904761904762</v>
      </c>
      <c r="K1361" s="20" t="s">
        <v>588</v>
      </c>
      <c r="M1361" s="2">
        <v>420</v>
      </c>
    </row>
    <row r="1362" spans="1:13" s="20" customFormat="1" ht="12.75">
      <c r="A1362" s="17"/>
      <c r="B1362" s="313">
        <v>2000</v>
      </c>
      <c r="C1362" s="1" t="s">
        <v>708</v>
      </c>
      <c r="D1362" s="1" t="s">
        <v>20</v>
      </c>
      <c r="E1362" s="1" t="s">
        <v>600</v>
      </c>
      <c r="F1362" s="86" t="s">
        <v>587</v>
      </c>
      <c r="G1362" s="32" t="s">
        <v>43</v>
      </c>
      <c r="H1362" s="33">
        <f t="shared" si="89"/>
        <v>-74000</v>
      </c>
      <c r="I1362" s="27">
        <f t="shared" si="88"/>
        <v>4.761904761904762</v>
      </c>
      <c r="K1362" s="20" t="s">
        <v>588</v>
      </c>
      <c r="M1362" s="2">
        <v>420</v>
      </c>
    </row>
    <row r="1363" spans="1:13" s="20" customFormat="1" ht="12.75">
      <c r="A1363" s="17"/>
      <c r="B1363" s="313">
        <v>2000</v>
      </c>
      <c r="C1363" s="1" t="s">
        <v>708</v>
      </c>
      <c r="D1363" s="1" t="s">
        <v>20</v>
      </c>
      <c r="E1363" s="1" t="s">
        <v>600</v>
      </c>
      <c r="F1363" s="86" t="s">
        <v>587</v>
      </c>
      <c r="G1363" s="32" t="s">
        <v>45</v>
      </c>
      <c r="H1363" s="33">
        <f t="shared" si="89"/>
        <v>-76000</v>
      </c>
      <c r="I1363" s="27">
        <f t="shared" si="88"/>
        <v>4.761904761904762</v>
      </c>
      <c r="K1363" s="20" t="s">
        <v>588</v>
      </c>
      <c r="M1363" s="2">
        <v>420</v>
      </c>
    </row>
    <row r="1364" spans="1:13" s="20" customFormat="1" ht="12.75">
      <c r="A1364" s="17"/>
      <c r="B1364" s="315">
        <v>2000</v>
      </c>
      <c r="C1364" s="17" t="s">
        <v>708</v>
      </c>
      <c r="D1364" s="17" t="s">
        <v>20</v>
      </c>
      <c r="E1364" s="17" t="s">
        <v>600</v>
      </c>
      <c r="F1364" s="88" t="s">
        <v>587</v>
      </c>
      <c r="G1364" s="34" t="s">
        <v>82</v>
      </c>
      <c r="H1364" s="33">
        <f t="shared" si="89"/>
        <v>-78000</v>
      </c>
      <c r="I1364" s="44">
        <f t="shared" si="88"/>
        <v>4.761904761904762</v>
      </c>
      <c r="K1364" s="20" t="s">
        <v>588</v>
      </c>
      <c r="M1364" s="45">
        <v>420</v>
      </c>
    </row>
    <row r="1365" spans="1:13" s="20" customFormat="1" ht="12.75">
      <c r="A1365" s="17"/>
      <c r="B1365" s="315">
        <v>2000</v>
      </c>
      <c r="C1365" s="17" t="s">
        <v>708</v>
      </c>
      <c r="D1365" s="17" t="s">
        <v>20</v>
      </c>
      <c r="E1365" s="17" t="s">
        <v>600</v>
      </c>
      <c r="F1365" s="88" t="s">
        <v>587</v>
      </c>
      <c r="G1365" s="34" t="s">
        <v>121</v>
      </c>
      <c r="H1365" s="33">
        <f t="shared" si="89"/>
        <v>-80000</v>
      </c>
      <c r="I1365" s="44">
        <f t="shared" si="88"/>
        <v>4.761904761904762</v>
      </c>
      <c r="K1365" s="20" t="s">
        <v>588</v>
      </c>
      <c r="M1365" s="45">
        <v>420</v>
      </c>
    </row>
    <row r="1366" spans="1:13" s="20" customFormat="1" ht="12.75">
      <c r="A1366" s="17"/>
      <c r="B1366" s="313">
        <v>2000</v>
      </c>
      <c r="C1366" s="1" t="s">
        <v>708</v>
      </c>
      <c r="D1366" s="1" t="s">
        <v>20</v>
      </c>
      <c r="E1366" s="1" t="s">
        <v>600</v>
      </c>
      <c r="F1366" s="86" t="s">
        <v>587</v>
      </c>
      <c r="G1366" s="32" t="s">
        <v>156</v>
      </c>
      <c r="H1366" s="33">
        <f t="shared" si="89"/>
        <v>-82000</v>
      </c>
      <c r="I1366" s="27">
        <f t="shared" si="88"/>
        <v>4.761904761904762</v>
      </c>
      <c r="K1366" s="20" t="s">
        <v>588</v>
      </c>
      <c r="M1366" s="2">
        <v>420</v>
      </c>
    </row>
    <row r="1367" spans="1:13" s="20" customFormat="1" ht="12.75">
      <c r="A1367" s="17"/>
      <c r="B1367" s="313">
        <v>2000</v>
      </c>
      <c r="C1367" s="1" t="s">
        <v>708</v>
      </c>
      <c r="D1367" s="1" t="s">
        <v>20</v>
      </c>
      <c r="E1367" s="1" t="s">
        <v>600</v>
      </c>
      <c r="F1367" s="86" t="s">
        <v>587</v>
      </c>
      <c r="G1367" s="32" t="s">
        <v>158</v>
      </c>
      <c r="H1367" s="33">
        <f t="shared" si="89"/>
        <v>-84000</v>
      </c>
      <c r="I1367" s="27">
        <f t="shared" si="88"/>
        <v>4.761904761904762</v>
      </c>
      <c r="K1367" s="20" t="s">
        <v>588</v>
      </c>
      <c r="M1367" s="2">
        <v>420</v>
      </c>
    </row>
    <row r="1368" spans="1:13" s="20" customFormat="1" ht="12.75">
      <c r="A1368" s="17"/>
      <c r="B1368" s="313">
        <v>2000</v>
      </c>
      <c r="C1368" s="1" t="s">
        <v>708</v>
      </c>
      <c r="D1368" s="1" t="s">
        <v>20</v>
      </c>
      <c r="E1368" s="1" t="s">
        <v>600</v>
      </c>
      <c r="F1368" s="86" t="s">
        <v>587</v>
      </c>
      <c r="G1368" s="32" t="s">
        <v>160</v>
      </c>
      <c r="H1368" s="33">
        <f t="shared" si="89"/>
        <v>-86000</v>
      </c>
      <c r="I1368" s="27">
        <f t="shared" si="88"/>
        <v>4.761904761904762</v>
      </c>
      <c r="K1368" s="20" t="s">
        <v>588</v>
      </c>
      <c r="M1368" s="2">
        <v>420</v>
      </c>
    </row>
    <row r="1369" spans="1:13" s="20" customFormat="1" ht="12.75">
      <c r="A1369" s="17"/>
      <c r="B1369" s="314">
        <v>2000</v>
      </c>
      <c r="C1369" s="1" t="s">
        <v>708</v>
      </c>
      <c r="D1369" s="1" t="s">
        <v>20</v>
      </c>
      <c r="E1369" s="1" t="s">
        <v>600</v>
      </c>
      <c r="F1369" s="86" t="s">
        <v>587</v>
      </c>
      <c r="G1369" s="32" t="s">
        <v>182</v>
      </c>
      <c r="H1369" s="33">
        <f t="shared" si="89"/>
        <v>-88000</v>
      </c>
      <c r="I1369" s="27">
        <f t="shared" si="88"/>
        <v>4.761904761904762</v>
      </c>
      <c r="K1369" s="20" t="s">
        <v>588</v>
      </c>
      <c r="M1369" s="2">
        <v>420</v>
      </c>
    </row>
    <row r="1370" spans="1:13" s="20" customFormat="1" ht="12.75">
      <c r="A1370" s="17"/>
      <c r="B1370" s="313">
        <v>2000</v>
      </c>
      <c r="C1370" s="1" t="s">
        <v>708</v>
      </c>
      <c r="D1370" s="1" t="s">
        <v>20</v>
      </c>
      <c r="E1370" s="1" t="s">
        <v>600</v>
      </c>
      <c r="F1370" s="86" t="s">
        <v>587</v>
      </c>
      <c r="G1370" s="32" t="s">
        <v>195</v>
      </c>
      <c r="H1370" s="33">
        <f t="shared" si="89"/>
        <v>-90000</v>
      </c>
      <c r="I1370" s="27">
        <f t="shared" si="88"/>
        <v>4.761904761904762</v>
      </c>
      <c r="K1370" s="20" t="s">
        <v>588</v>
      </c>
      <c r="M1370" s="2">
        <v>420</v>
      </c>
    </row>
    <row r="1371" spans="1:13" s="20" customFormat="1" ht="12.75">
      <c r="A1371" s="17"/>
      <c r="B1371" s="313">
        <v>2000</v>
      </c>
      <c r="C1371" s="1" t="s">
        <v>708</v>
      </c>
      <c r="D1371" s="1" t="s">
        <v>20</v>
      </c>
      <c r="E1371" s="1" t="s">
        <v>600</v>
      </c>
      <c r="F1371" s="86" t="s">
        <v>587</v>
      </c>
      <c r="G1371" s="32" t="s">
        <v>551</v>
      </c>
      <c r="H1371" s="33">
        <f t="shared" si="89"/>
        <v>-92000</v>
      </c>
      <c r="I1371" s="27">
        <f t="shared" si="88"/>
        <v>4.761904761904762</v>
      </c>
      <c r="K1371" s="20" t="s">
        <v>588</v>
      </c>
      <c r="M1371" s="2">
        <v>420</v>
      </c>
    </row>
    <row r="1372" spans="1:13" s="20" customFormat="1" ht="12.75">
      <c r="A1372" s="17"/>
      <c r="B1372" s="313">
        <v>2000</v>
      </c>
      <c r="C1372" s="1" t="s">
        <v>708</v>
      </c>
      <c r="D1372" s="1" t="s">
        <v>20</v>
      </c>
      <c r="E1372" s="1" t="s">
        <v>600</v>
      </c>
      <c r="F1372" s="86" t="s">
        <v>587</v>
      </c>
      <c r="G1372" s="32" t="s">
        <v>217</v>
      </c>
      <c r="H1372" s="33">
        <f t="shared" si="89"/>
        <v>-94000</v>
      </c>
      <c r="I1372" s="27">
        <f t="shared" si="88"/>
        <v>4.761904761904762</v>
      </c>
      <c r="K1372" s="20" t="s">
        <v>588</v>
      </c>
      <c r="M1372" s="2">
        <v>420</v>
      </c>
    </row>
    <row r="1373" spans="1:13" s="20" customFormat="1" ht="12.75">
      <c r="A1373" s="17"/>
      <c r="B1373" s="314">
        <v>2000</v>
      </c>
      <c r="C1373" s="1" t="s">
        <v>708</v>
      </c>
      <c r="D1373" s="1" t="s">
        <v>20</v>
      </c>
      <c r="E1373" s="1" t="s">
        <v>600</v>
      </c>
      <c r="F1373" s="86" t="s">
        <v>587</v>
      </c>
      <c r="G1373" s="32" t="s">
        <v>227</v>
      </c>
      <c r="H1373" s="33">
        <f t="shared" si="89"/>
        <v>-96000</v>
      </c>
      <c r="I1373" s="27">
        <f t="shared" si="88"/>
        <v>4.761904761904762</v>
      </c>
      <c r="K1373" s="20" t="s">
        <v>588</v>
      </c>
      <c r="M1373" s="2">
        <v>420</v>
      </c>
    </row>
    <row r="1374" spans="1:13" s="20" customFormat="1" ht="12.75">
      <c r="A1374" s="17"/>
      <c r="B1374" s="313">
        <v>2000</v>
      </c>
      <c r="C1374" s="108" t="s">
        <v>708</v>
      </c>
      <c r="D1374" s="108" t="s">
        <v>20</v>
      </c>
      <c r="E1374" s="108" t="s">
        <v>600</v>
      </c>
      <c r="F1374" s="61" t="s">
        <v>587</v>
      </c>
      <c r="G1374" s="98" t="s">
        <v>262</v>
      </c>
      <c r="H1374" s="33">
        <f t="shared" si="89"/>
        <v>-98000</v>
      </c>
      <c r="I1374" s="27">
        <f t="shared" si="88"/>
        <v>4.761904761904762</v>
      </c>
      <c r="K1374" s="20" t="s">
        <v>588</v>
      </c>
      <c r="M1374" s="2">
        <v>420</v>
      </c>
    </row>
    <row r="1375" spans="1:13" s="20" customFormat="1" ht="12.75">
      <c r="A1375" s="17"/>
      <c r="B1375" s="313">
        <v>2000</v>
      </c>
      <c r="C1375" s="108" t="s">
        <v>708</v>
      </c>
      <c r="D1375" s="108" t="s">
        <v>20</v>
      </c>
      <c r="E1375" s="108" t="s">
        <v>600</v>
      </c>
      <c r="F1375" s="61" t="s">
        <v>587</v>
      </c>
      <c r="G1375" s="98" t="s">
        <v>264</v>
      </c>
      <c r="H1375" s="33">
        <f t="shared" si="89"/>
        <v>-100000</v>
      </c>
      <c r="I1375" s="27">
        <f t="shared" si="88"/>
        <v>4.761904761904762</v>
      </c>
      <c r="K1375" s="20" t="s">
        <v>588</v>
      </c>
      <c r="M1375" s="2">
        <v>420</v>
      </c>
    </row>
    <row r="1376" spans="1:13" s="20" customFormat="1" ht="12.75">
      <c r="A1376" s="17"/>
      <c r="B1376" s="313">
        <v>2000</v>
      </c>
      <c r="C1376" s="108" t="s">
        <v>708</v>
      </c>
      <c r="D1376" s="108" t="s">
        <v>20</v>
      </c>
      <c r="E1376" s="108" t="s">
        <v>600</v>
      </c>
      <c r="F1376" s="61" t="s">
        <v>587</v>
      </c>
      <c r="G1376" s="98" t="s">
        <v>269</v>
      </c>
      <c r="H1376" s="33">
        <f t="shared" si="89"/>
        <v>-102000</v>
      </c>
      <c r="I1376" s="27">
        <f t="shared" si="88"/>
        <v>4.761904761904762</v>
      </c>
      <c r="K1376" s="20" t="s">
        <v>588</v>
      </c>
      <c r="M1376" s="2">
        <v>420</v>
      </c>
    </row>
    <row r="1377" spans="1:13" s="20" customFormat="1" ht="12.75">
      <c r="A1377" s="17"/>
      <c r="B1377" s="313">
        <v>2000</v>
      </c>
      <c r="C1377" s="1" t="s">
        <v>708</v>
      </c>
      <c r="D1377" s="1" t="s">
        <v>20</v>
      </c>
      <c r="E1377" s="1" t="s">
        <v>600</v>
      </c>
      <c r="F1377" s="86" t="s">
        <v>587</v>
      </c>
      <c r="G1377" s="32" t="s">
        <v>288</v>
      </c>
      <c r="H1377" s="33">
        <f t="shared" si="89"/>
        <v>-104000</v>
      </c>
      <c r="I1377" s="27">
        <f t="shared" si="88"/>
        <v>4.761904761904762</v>
      </c>
      <c r="K1377" s="20" t="s">
        <v>588</v>
      </c>
      <c r="M1377" s="2">
        <v>420</v>
      </c>
    </row>
    <row r="1378" spans="1:13" s="20" customFormat="1" ht="12.75">
      <c r="A1378" s="17"/>
      <c r="B1378" s="313">
        <v>2000</v>
      </c>
      <c r="C1378" s="1" t="s">
        <v>708</v>
      </c>
      <c r="D1378" s="1" t="s">
        <v>20</v>
      </c>
      <c r="E1378" s="1" t="s">
        <v>600</v>
      </c>
      <c r="F1378" s="86" t="s">
        <v>587</v>
      </c>
      <c r="G1378" s="32" t="s">
        <v>280</v>
      </c>
      <c r="H1378" s="33">
        <f t="shared" si="89"/>
        <v>-106000</v>
      </c>
      <c r="I1378" s="27">
        <f t="shared" si="88"/>
        <v>4.761904761904762</v>
      </c>
      <c r="K1378" s="20" t="s">
        <v>588</v>
      </c>
      <c r="M1378" s="2">
        <v>420</v>
      </c>
    </row>
    <row r="1379" spans="1:13" s="20" customFormat="1" ht="12.75">
      <c r="A1379" s="17"/>
      <c r="B1379" s="313">
        <v>2000</v>
      </c>
      <c r="C1379" s="1" t="s">
        <v>708</v>
      </c>
      <c r="D1379" s="1" t="s">
        <v>20</v>
      </c>
      <c r="E1379" s="1" t="s">
        <v>600</v>
      </c>
      <c r="F1379" s="86" t="s">
        <v>587</v>
      </c>
      <c r="G1379" s="32" t="s">
        <v>303</v>
      </c>
      <c r="H1379" s="33">
        <f t="shared" si="89"/>
        <v>-108000</v>
      </c>
      <c r="I1379" s="27">
        <f t="shared" si="88"/>
        <v>4.761904761904762</v>
      </c>
      <c r="K1379" s="20" t="s">
        <v>588</v>
      </c>
      <c r="M1379" s="2">
        <v>420</v>
      </c>
    </row>
    <row r="1380" spans="1:13" s="20" customFormat="1" ht="12.75">
      <c r="A1380" s="17"/>
      <c r="B1380" s="313">
        <v>500</v>
      </c>
      <c r="C1380" s="1" t="s">
        <v>708</v>
      </c>
      <c r="D1380" s="1" t="s">
        <v>20</v>
      </c>
      <c r="E1380" s="1" t="s">
        <v>600</v>
      </c>
      <c r="F1380" s="86" t="s">
        <v>587</v>
      </c>
      <c r="G1380" s="32" t="s">
        <v>305</v>
      </c>
      <c r="H1380" s="33">
        <f t="shared" si="89"/>
        <v>-108500</v>
      </c>
      <c r="I1380" s="27">
        <f t="shared" si="88"/>
        <v>1.1904761904761905</v>
      </c>
      <c r="K1380" s="20" t="s">
        <v>588</v>
      </c>
      <c r="M1380" s="2">
        <v>420</v>
      </c>
    </row>
    <row r="1381" spans="1:13" s="20" customFormat="1" ht="12.75">
      <c r="A1381" s="17"/>
      <c r="B1381" s="313">
        <v>2000</v>
      </c>
      <c r="C1381" s="1" t="s">
        <v>708</v>
      </c>
      <c r="D1381" s="1" t="s">
        <v>20</v>
      </c>
      <c r="E1381" s="1" t="s">
        <v>600</v>
      </c>
      <c r="F1381" s="86" t="s">
        <v>587</v>
      </c>
      <c r="G1381" s="32" t="s">
        <v>305</v>
      </c>
      <c r="H1381" s="33">
        <f t="shared" si="89"/>
        <v>-110500</v>
      </c>
      <c r="I1381" s="27">
        <f t="shared" si="88"/>
        <v>4.761904761904762</v>
      </c>
      <c r="K1381" s="20" t="s">
        <v>588</v>
      </c>
      <c r="M1381" s="2">
        <v>420</v>
      </c>
    </row>
    <row r="1382" spans="1:13" s="20" customFormat="1" ht="12.75">
      <c r="A1382" s="17"/>
      <c r="B1382" s="313">
        <v>500</v>
      </c>
      <c r="C1382" s="1" t="s">
        <v>708</v>
      </c>
      <c r="D1382" s="1" t="s">
        <v>20</v>
      </c>
      <c r="E1382" s="1" t="s">
        <v>679</v>
      </c>
      <c r="F1382" s="86" t="s">
        <v>587</v>
      </c>
      <c r="G1382" s="32" t="s">
        <v>339</v>
      </c>
      <c r="H1382" s="33">
        <f t="shared" si="89"/>
        <v>-111000</v>
      </c>
      <c r="I1382" s="27">
        <f t="shared" si="88"/>
        <v>1.1904761904761905</v>
      </c>
      <c r="K1382" s="20" t="s">
        <v>588</v>
      </c>
      <c r="M1382" s="2">
        <v>420</v>
      </c>
    </row>
    <row r="1383" spans="1:13" s="20" customFormat="1" ht="12.75">
      <c r="A1383" s="17"/>
      <c r="B1383" s="313">
        <v>2000</v>
      </c>
      <c r="C1383" s="1" t="s">
        <v>708</v>
      </c>
      <c r="D1383" s="1" t="s">
        <v>20</v>
      </c>
      <c r="E1383" s="1" t="s">
        <v>600</v>
      </c>
      <c r="F1383" s="86" t="s">
        <v>587</v>
      </c>
      <c r="G1383" s="32" t="s">
        <v>339</v>
      </c>
      <c r="H1383" s="33">
        <f t="shared" si="89"/>
        <v>-113000</v>
      </c>
      <c r="I1383" s="27">
        <f t="shared" si="88"/>
        <v>4.761904761904762</v>
      </c>
      <c r="K1383" s="20" t="s">
        <v>588</v>
      </c>
      <c r="M1383" s="2">
        <v>420</v>
      </c>
    </row>
    <row r="1384" spans="1:13" s="85" customFormat="1" ht="12.75">
      <c r="A1384" s="16"/>
      <c r="B1384" s="189">
        <f>SUM(B1320:B1383)</f>
        <v>113000</v>
      </c>
      <c r="C1384" s="16" t="s">
        <v>708</v>
      </c>
      <c r="D1384" s="16"/>
      <c r="E1384" s="16"/>
      <c r="F1384" s="96"/>
      <c r="G1384" s="23"/>
      <c r="H1384" s="83">
        <v>0</v>
      </c>
      <c r="I1384" s="84">
        <f t="shared" si="88"/>
        <v>269.04761904761904</v>
      </c>
      <c r="M1384" s="2">
        <v>420</v>
      </c>
    </row>
    <row r="1385" spans="1:13" s="20" customFormat="1" ht="12.75">
      <c r="A1385" s="17"/>
      <c r="B1385" s="315"/>
      <c r="C1385" s="17"/>
      <c r="D1385" s="17"/>
      <c r="E1385" s="17"/>
      <c r="F1385" s="88"/>
      <c r="G1385" s="34"/>
      <c r="H1385" s="33">
        <f aca="true" t="shared" si="90" ref="H1385:H1412">H1384-B1385</f>
        <v>0</v>
      </c>
      <c r="I1385" s="27">
        <f t="shared" si="88"/>
        <v>0</v>
      </c>
      <c r="M1385" s="2">
        <v>420</v>
      </c>
    </row>
    <row r="1386" spans="1:13" s="20" customFormat="1" ht="12.75">
      <c r="A1386" s="17"/>
      <c r="B1386" s="315"/>
      <c r="C1386" s="17"/>
      <c r="D1386" s="17"/>
      <c r="E1386" s="17"/>
      <c r="F1386" s="88"/>
      <c r="G1386" s="34"/>
      <c r="H1386" s="33">
        <f t="shared" si="90"/>
        <v>0</v>
      </c>
      <c r="I1386" s="27">
        <f t="shared" si="88"/>
        <v>0</v>
      </c>
      <c r="M1386" s="2">
        <v>420</v>
      </c>
    </row>
    <row r="1387" spans="1:13" s="20" customFormat="1" ht="12.75">
      <c r="A1387" s="17"/>
      <c r="B1387" s="315">
        <v>300</v>
      </c>
      <c r="C1387" s="17" t="s">
        <v>709</v>
      </c>
      <c r="D1387" s="17" t="s">
        <v>20</v>
      </c>
      <c r="E1387" s="17" t="s">
        <v>710</v>
      </c>
      <c r="F1387" s="88" t="s">
        <v>612</v>
      </c>
      <c r="G1387" s="34" t="s">
        <v>39</v>
      </c>
      <c r="H1387" s="33">
        <f t="shared" si="90"/>
        <v>-300</v>
      </c>
      <c r="I1387" s="27">
        <f t="shared" si="88"/>
        <v>0.7142857142857143</v>
      </c>
      <c r="K1387" s="20" t="s">
        <v>598</v>
      </c>
      <c r="M1387" s="2">
        <v>420</v>
      </c>
    </row>
    <row r="1388" spans="1:13" s="20" customFormat="1" ht="12.75">
      <c r="A1388" s="17"/>
      <c r="B1388" s="315">
        <v>400</v>
      </c>
      <c r="C1388" s="17" t="s">
        <v>711</v>
      </c>
      <c r="D1388" s="17" t="s">
        <v>20</v>
      </c>
      <c r="E1388" s="17" t="s">
        <v>710</v>
      </c>
      <c r="F1388" s="88" t="s">
        <v>612</v>
      </c>
      <c r="G1388" s="34" t="s">
        <v>43</v>
      </c>
      <c r="H1388" s="33">
        <f t="shared" si="90"/>
        <v>-700</v>
      </c>
      <c r="I1388" s="27">
        <f t="shared" si="88"/>
        <v>0.9523809523809523</v>
      </c>
      <c r="K1388" s="20" t="s">
        <v>598</v>
      </c>
      <c r="M1388" s="2">
        <v>420</v>
      </c>
    </row>
    <row r="1389" spans="1:13" s="20" customFormat="1" ht="12.75">
      <c r="A1389" s="17"/>
      <c r="B1389" s="315">
        <v>200</v>
      </c>
      <c r="C1389" s="17" t="s">
        <v>712</v>
      </c>
      <c r="D1389" s="17" t="s">
        <v>20</v>
      </c>
      <c r="E1389" s="17" t="s">
        <v>710</v>
      </c>
      <c r="F1389" s="88" t="s">
        <v>612</v>
      </c>
      <c r="G1389" s="34" t="s">
        <v>45</v>
      </c>
      <c r="H1389" s="33">
        <f t="shared" si="90"/>
        <v>-900</v>
      </c>
      <c r="I1389" s="27">
        <f t="shared" si="88"/>
        <v>0.47619047619047616</v>
      </c>
      <c r="K1389" s="20" t="s">
        <v>598</v>
      </c>
      <c r="M1389" s="2">
        <v>420</v>
      </c>
    </row>
    <row r="1390" spans="1:13" s="20" customFormat="1" ht="12.75">
      <c r="A1390" s="17"/>
      <c r="B1390" s="315">
        <v>400</v>
      </c>
      <c r="C1390" s="17" t="s">
        <v>711</v>
      </c>
      <c r="D1390" s="17" t="s">
        <v>20</v>
      </c>
      <c r="E1390" s="17" t="s">
        <v>710</v>
      </c>
      <c r="F1390" s="88" t="s">
        <v>612</v>
      </c>
      <c r="G1390" s="34" t="s">
        <v>82</v>
      </c>
      <c r="H1390" s="33">
        <f t="shared" si="90"/>
        <v>-1300</v>
      </c>
      <c r="I1390" s="27">
        <f t="shared" si="88"/>
        <v>0.9523809523809523</v>
      </c>
      <c r="K1390" s="20" t="s">
        <v>598</v>
      </c>
      <c r="M1390" s="2">
        <v>420</v>
      </c>
    </row>
    <row r="1391" spans="1:13" s="20" customFormat="1" ht="12.75">
      <c r="A1391" s="17"/>
      <c r="B1391" s="315">
        <v>400</v>
      </c>
      <c r="C1391" s="17" t="s">
        <v>711</v>
      </c>
      <c r="D1391" s="17" t="s">
        <v>20</v>
      </c>
      <c r="E1391" s="17" t="s">
        <v>710</v>
      </c>
      <c r="F1391" s="88" t="s">
        <v>612</v>
      </c>
      <c r="G1391" s="34" t="s">
        <v>82</v>
      </c>
      <c r="H1391" s="33">
        <f t="shared" si="90"/>
        <v>-1700</v>
      </c>
      <c r="I1391" s="27">
        <f t="shared" si="88"/>
        <v>0.9523809523809523</v>
      </c>
      <c r="K1391" s="20" t="s">
        <v>598</v>
      </c>
      <c r="M1391" s="2">
        <v>420</v>
      </c>
    </row>
    <row r="1392" spans="1:13" s="20" customFormat="1" ht="12.75">
      <c r="A1392" s="17"/>
      <c r="B1392" s="315">
        <v>200</v>
      </c>
      <c r="C1392" s="17" t="s">
        <v>712</v>
      </c>
      <c r="D1392" s="17" t="s">
        <v>20</v>
      </c>
      <c r="E1392" s="17" t="s">
        <v>710</v>
      </c>
      <c r="F1392" s="88" t="s">
        <v>612</v>
      </c>
      <c r="G1392" s="34" t="s">
        <v>82</v>
      </c>
      <c r="H1392" s="33">
        <f t="shared" si="90"/>
        <v>-1900</v>
      </c>
      <c r="I1392" s="27">
        <f t="shared" si="88"/>
        <v>0.47619047619047616</v>
      </c>
      <c r="K1392" s="20" t="s">
        <v>598</v>
      </c>
      <c r="M1392" s="2">
        <v>420</v>
      </c>
    </row>
    <row r="1393" spans="1:13" s="20" customFormat="1" ht="12.75">
      <c r="A1393" s="17"/>
      <c r="B1393" s="315">
        <v>225</v>
      </c>
      <c r="C1393" s="17" t="s">
        <v>713</v>
      </c>
      <c r="D1393" s="17" t="s">
        <v>20</v>
      </c>
      <c r="E1393" s="17" t="s">
        <v>710</v>
      </c>
      <c r="F1393" s="88" t="s">
        <v>612</v>
      </c>
      <c r="G1393" s="34" t="s">
        <v>82</v>
      </c>
      <c r="H1393" s="33">
        <f t="shared" si="90"/>
        <v>-2125</v>
      </c>
      <c r="I1393" s="27">
        <f t="shared" si="88"/>
        <v>0.5357142857142857</v>
      </c>
      <c r="K1393" s="20" t="s">
        <v>598</v>
      </c>
      <c r="M1393" s="2">
        <v>420</v>
      </c>
    </row>
    <row r="1394" spans="1:13" s="20" customFormat="1" ht="12.75">
      <c r="A1394" s="17"/>
      <c r="B1394" s="315">
        <v>250</v>
      </c>
      <c r="C1394" s="17" t="s">
        <v>714</v>
      </c>
      <c r="D1394" s="17" t="s">
        <v>20</v>
      </c>
      <c r="E1394" s="17" t="s">
        <v>710</v>
      </c>
      <c r="F1394" s="88" t="s">
        <v>612</v>
      </c>
      <c r="G1394" s="34" t="s">
        <v>82</v>
      </c>
      <c r="H1394" s="33">
        <f t="shared" si="90"/>
        <v>-2375</v>
      </c>
      <c r="I1394" s="27">
        <f t="shared" si="88"/>
        <v>0.5952380952380952</v>
      </c>
      <c r="K1394" s="20" t="s">
        <v>598</v>
      </c>
      <c r="M1394" s="2">
        <v>420</v>
      </c>
    </row>
    <row r="1395" spans="1:13" s="20" customFormat="1" ht="12.75">
      <c r="A1395" s="17"/>
      <c r="B1395" s="315">
        <v>150</v>
      </c>
      <c r="C1395" s="17" t="s">
        <v>715</v>
      </c>
      <c r="D1395" s="17" t="s">
        <v>20</v>
      </c>
      <c r="E1395" s="17" t="s">
        <v>710</v>
      </c>
      <c r="F1395" s="139" t="s">
        <v>612</v>
      </c>
      <c r="G1395" s="34" t="s">
        <v>82</v>
      </c>
      <c r="H1395" s="33">
        <f t="shared" si="90"/>
        <v>-2525</v>
      </c>
      <c r="I1395" s="27">
        <f t="shared" si="88"/>
        <v>0.35714285714285715</v>
      </c>
      <c r="K1395" s="20" t="s">
        <v>598</v>
      </c>
      <c r="M1395" s="2">
        <v>420</v>
      </c>
    </row>
    <row r="1396" spans="1:13" s="20" customFormat="1" ht="12.75">
      <c r="A1396" s="17"/>
      <c r="B1396" s="315">
        <v>300</v>
      </c>
      <c r="C1396" s="17" t="s">
        <v>709</v>
      </c>
      <c r="D1396" s="17" t="s">
        <v>20</v>
      </c>
      <c r="E1396" s="17" t="s">
        <v>710</v>
      </c>
      <c r="F1396" s="88" t="s">
        <v>612</v>
      </c>
      <c r="G1396" s="34" t="s">
        <v>158</v>
      </c>
      <c r="H1396" s="33">
        <f t="shared" si="90"/>
        <v>-2825</v>
      </c>
      <c r="I1396" s="27">
        <f t="shared" si="88"/>
        <v>0.7142857142857143</v>
      </c>
      <c r="K1396" s="20" t="s">
        <v>598</v>
      </c>
      <c r="M1396" s="2">
        <v>420</v>
      </c>
    </row>
    <row r="1397" spans="1:13" s="20" customFormat="1" ht="12.75">
      <c r="A1397" s="17"/>
      <c r="B1397" s="315">
        <v>300</v>
      </c>
      <c r="C1397" s="17" t="s">
        <v>709</v>
      </c>
      <c r="D1397" s="17" t="s">
        <v>20</v>
      </c>
      <c r="E1397" s="17" t="s">
        <v>710</v>
      </c>
      <c r="F1397" s="88" t="s">
        <v>612</v>
      </c>
      <c r="G1397" s="34" t="s">
        <v>158</v>
      </c>
      <c r="H1397" s="33">
        <f t="shared" si="90"/>
        <v>-3125</v>
      </c>
      <c r="I1397" s="27">
        <f t="shared" si="88"/>
        <v>0.7142857142857143</v>
      </c>
      <c r="K1397" s="20" t="s">
        <v>598</v>
      </c>
      <c r="M1397" s="2">
        <v>420</v>
      </c>
    </row>
    <row r="1398" spans="1:13" s="20" customFormat="1" ht="12.75">
      <c r="A1398" s="17"/>
      <c r="B1398" s="313">
        <v>2100</v>
      </c>
      <c r="C1398" s="17" t="s">
        <v>1221</v>
      </c>
      <c r="D1398" s="1" t="s">
        <v>20</v>
      </c>
      <c r="E1398" s="1" t="s">
        <v>710</v>
      </c>
      <c r="F1398" s="140" t="s">
        <v>589</v>
      </c>
      <c r="G1398" s="32" t="s">
        <v>536</v>
      </c>
      <c r="H1398" s="33">
        <f t="shared" si="90"/>
        <v>-5225</v>
      </c>
      <c r="I1398" s="27">
        <f t="shared" si="88"/>
        <v>5</v>
      </c>
      <c r="K1398" s="20" t="s">
        <v>582</v>
      </c>
      <c r="M1398" s="2">
        <v>420</v>
      </c>
    </row>
    <row r="1399" spans="1:13" s="20" customFormat="1" ht="12.75">
      <c r="A1399" s="17"/>
      <c r="B1399" s="313">
        <v>400</v>
      </c>
      <c r="C1399" s="1" t="s">
        <v>711</v>
      </c>
      <c r="D1399" s="1" t="s">
        <v>20</v>
      </c>
      <c r="E1399" s="1" t="s">
        <v>710</v>
      </c>
      <c r="F1399" s="86" t="s">
        <v>716</v>
      </c>
      <c r="G1399" s="32" t="s">
        <v>184</v>
      </c>
      <c r="H1399" s="33">
        <f t="shared" si="90"/>
        <v>-5625</v>
      </c>
      <c r="I1399" s="27">
        <f t="shared" si="88"/>
        <v>0.9523809523809523</v>
      </c>
      <c r="K1399" s="20" t="s">
        <v>582</v>
      </c>
      <c r="M1399" s="2">
        <v>420</v>
      </c>
    </row>
    <row r="1400" spans="1:13" s="20" customFormat="1" ht="12.75">
      <c r="A1400" s="17"/>
      <c r="B1400" s="313">
        <v>3750</v>
      </c>
      <c r="C1400" s="1" t="s">
        <v>717</v>
      </c>
      <c r="D1400" s="1" t="s">
        <v>20</v>
      </c>
      <c r="E1400" s="1" t="s">
        <v>710</v>
      </c>
      <c r="F1400" s="86" t="s">
        <v>718</v>
      </c>
      <c r="G1400" s="32" t="s">
        <v>39</v>
      </c>
      <c r="H1400" s="33">
        <f t="shared" si="90"/>
        <v>-9375</v>
      </c>
      <c r="I1400" s="27">
        <f t="shared" si="88"/>
        <v>8.928571428571429</v>
      </c>
      <c r="K1400" s="20" t="s">
        <v>588</v>
      </c>
      <c r="M1400" s="2">
        <v>420</v>
      </c>
    </row>
    <row r="1401" spans="1:13" s="20" customFormat="1" ht="12.75">
      <c r="A1401" s="17"/>
      <c r="B1401" s="313">
        <v>1500</v>
      </c>
      <c r="C1401" s="1" t="s">
        <v>719</v>
      </c>
      <c r="D1401" s="1" t="s">
        <v>20</v>
      </c>
      <c r="E1401" s="1" t="s">
        <v>710</v>
      </c>
      <c r="F1401" s="86" t="s">
        <v>718</v>
      </c>
      <c r="G1401" s="32" t="s">
        <v>39</v>
      </c>
      <c r="H1401" s="33">
        <f t="shared" si="90"/>
        <v>-10875</v>
      </c>
      <c r="I1401" s="27">
        <f t="shared" si="88"/>
        <v>3.5714285714285716</v>
      </c>
      <c r="K1401" s="20" t="s">
        <v>588</v>
      </c>
      <c r="M1401" s="2">
        <v>420</v>
      </c>
    </row>
    <row r="1402" spans="1:13" s="20" customFormat="1" ht="12.75">
      <c r="A1402" s="17"/>
      <c r="B1402" s="313">
        <v>1400</v>
      </c>
      <c r="C1402" s="1" t="s">
        <v>720</v>
      </c>
      <c r="D1402" s="1" t="s">
        <v>20</v>
      </c>
      <c r="E1402" s="1" t="s">
        <v>710</v>
      </c>
      <c r="F1402" s="86" t="s">
        <v>721</v>
      </c>
      <c r="G1402" s="32" t="s">
        <v>182</v>
      </c>
      <c r="H1402" s="33">
        <f t="shared" si="90"/>
        <v>-12275</v>
      </c>
      <c r="I1402" s="27">
        <f t="shared" si="88"/>
        <v>3.3333333333333335</v>
      </c>
      <c r="K1402" s="20" t="s">
        <v>588</v>
      </c>
      <c r="M1402" s="2">
        <v>420</v>
      </c>
    </row>
    <row r="1403" spans="1:13" s="20" customFormat="1" ht="12.75">
      <c r="A1403" s="17"/>
      <c r="B1403" s="313">
        <v>500</v>
      </c>
      <c r="C1403" s="108" t="s">
        <v>722</v>
      </c>
      <c r="D1403" s="108" t="s">
        <v>20</v>
      </c>
      <c r="E1403" s="108" t="s">
        <v>710</v>
      </c>
      <c r="F1403" s="61" t="s">
        <v>723</v>
      </c>
      <c r="G1403" s="98" t="s">
        <v>264</v>
      </c>
      <c r="H1403" s="33">
        <f t="shared" si="90"/>
        <v>-12775</v>
      </c>
      <c r="I1403" s="27">
        <f t="shared" si="88"/>
        <v>1.1904761904761905</v>
      </c>
      <c r="K1403" s="20" t="s">
        <v>588</v>
      </c>
      <c r="M1403" s="2">
        <v>420</v>
      </c>
    </row>
    <row r="1404" spans="1:13" s="20" customFormat="1" ht="12.75">
      <c r="A1404" s="17"/>
      <c r="B1404" s="313">
        <v>200</v>
      </c>
      <c r="C1404" s="108" t="s">
        <v>724</v>
      </c>
      <c r="D1404" s="108" t="s">
        <v>20</v>
      </c>
      <c r="E1404" s="108" t="s">
        <v>710</v>
      </c>
      <c r="F1404" s="61" t="s">
        <v>723</v>
      </c>
      <c r="G1404" s="98" t="s">
        <v>264</v>
      </c>
      <c r="H1404" s="33">
        <f t="shared" si="90"/>
        <v>-12975</v>
      </c>
      <c r="I1404" s="27">
        <f t="shared" si="88"/>
        <v>0.47619047619047616</v>
      </c>
      <c r="K1404" s="20" t="s">
        <v>588</v>
      </c>
      <c r="M1404" s="2">
        <v>420</v>
      </c>
    </row>
    <row r="1405" spans="1:13" s="20" customFormat="1" ht="12.75">
      <c r="A1405" s="17"/>
      <c r="B1405" s="313">
        <v>600</v>
      </c>
      <c r="C1405" s="1" t="s">
        <v>725</v>
      </c>
      <c r="D1405" s="1" t="s">
        <v>20</v>
      </c>
      <c r="E1405" s="1" t="s">
        <v>710</v>
      </c>
      <c r="F1405" s="86" t="s">
        <v>726</v>
      </c>
      <c r="G1405" s="32" t="s">
        <v>280</v>
      </c>
      <c r="H1405" s="33">
        <f t="shared" si="90"/>
        <v>-13575</v>
      </c>
      <c r="I1405" s="27">
        <f aca="true" t="shared" si="91" ref="I1405:I1468">+B1405/M1405</f>
        <v>1.4285714285714286</v>
      </c>
      <c r="K1405" s="20" t="s">
        <v>588</v>
      </c>
      <c r="M1405" s="2">
        <v>420</v>
      </c>
    </row>
    <row r="1406" spans="1:13" s="20" customFormat="1" ht="12.75">
      <c r="A1406" s="17"/>
      <c r="B1406" s="313">
        <v>100</v>
      </c>
      <c r="C1406" s="1" t="s">
        <v>727</v>
      </c>
      <c r="D1406" s="1" t="s">
        <v>20</v>
      </c>
      <c r="E1406" s="1" t="s">
        <v>710</v>
      </c>
      <c r="F1406" s="86" t="s">
        <v>682</v>
      </c>
      <c r="G1406" s="32" t="s">
        <v>45</v>
      </c>
      <c r="H1406" s="33">
        <f t="shared" si="90"/>
        <v>-13675</v>
      </c>
      <c r="I1406" s="27">
        <f t="shared" si="91"/>
        <v>0.23809523809523808</v>
      </c>
      <c r="K1406" s="20" t="s">
        <v>683</v>
      </c>
      <c r="M1406" s="2">
        <v>420</v>
      </c>
    </row>
    <row r="1407" spans="1:13" s="20" customFormat="1" ht="12.75">
      <c r="A1407" s="17"/>
      <c r="B1407" s="313">
        <v>5000</v>
      </c>
      <c r="C1407" s="1" t="s">
        <v>728</v>
      </c>
      <c r="D1407" s="1" t="s">
        <v>20</v>
      </c>
      <c r="E1407" s="1" t="s">
        <v>710</v>
      </c>
      <c r="F1407" s="86" t="s">
        <v>729</v>
      </c>
      <c r="G1407" s="32" t="s">
        <v>158</v>
      </c>
      <c r="H1407" s="33">
        <f t="shared" si="90"/>
        <v>-18675</v>
      </c>
      <c r="I1407" s="27">
        <f t="shared" si="91"/>
        <v>11.904761904761905</v>
      </c>
      <c r="K1407" s="20" t="s">
        <v>683</v>
      </c>
      <c r="M1407" s="2">
        <v>420</v>
      </c>
    </row>
    <row r="1408" spans="1:13" s="20" customFormat="1" ht="12.75">
      <c r="A1408" s="17"/>
      <c r="B1408" s="313">
        <v>1000</v>
      </c>
      <c r="C1408" s="1" t="s">
        <v>730</v>
      </c>
      <c r="D1408" s="1" t="s">
        <v>20</v>
      </c>
      <c r="E1408" s="1" t="s">
        <v>710</v>
      </c>
      <c r="F1408" s="86" t="s">
        <v>731</v>
      </c>
      <c r="G1408" s="32" t="s">
        <v>160</v>
      </c>
      <c r="H1408" s="33">
        <f t="shared" si="90"/>
        <v>-19675</v>
      </c>
      <c r="I1408" s="27">
        <f t="shared" si="91"/>
        <v>2.380952380952381</v>
      </c>
      <c r="K1408" s="20" t="s">
        <v>683</v>
      </c>
      <c r="M1408" s="2">
        <v>420</v>
      </c>
    </row>
    <row r="1409" spans="1:13" s="20" customFormat="1" ht="12.75">
      <c r="A1409" s="17"/>
      <c r="B1409" s="314">
        <v>500</v>
      </c>
      <c r="C1409" s="1" t="s">
        <v>732</v>
      </c>
      <c r="D1409" s="1" t="s">
        <v>20</v>
      </c>
      <c r="E1409" s="1" t="s">
        <v>710</v>
      </c>
      <c r="F1409" s="86" t="s">
        <v>733</v>
      </c>
      <c r="G1409" s="32" t="s">
        <v>262</v>
      </c>
      <c r="H1409" s="33">
        <f t="shared" si="90"/>
        <v>-20175</v>
      </c>
      <c r="I1409" s="27">
        <f t="shared" si="91"/>
        <v>1.1904761904761905</v>
      </c>
      <c r="K1409" s="20" t="s">
        <v>683</v>
      </c>
      <c r="M1409" s="2">
        <v>420</v>
      </c>
    </row>
    <row r="1410" spans="1:13" s="20" customFormat="1" ht="12.75">
      <c r="A1410" s="17"/>
      <c r="B1410" s="313">
        <v>2000</v>
      </c>
      <c r="C1410" s="1" t="s">
        <v>734</v>
      </c>
      <c r="D1410" s="1" t="s">
        <v>20</v>
      </c>
      <c r="E1410" s="1" t="s">
        <v>710</v>
      </c>
      <c r="F1410" s="86" t="s">
        <v>735</v>
      </c>
      <c r="G1410" s="32" t="s">
        <v>262</v>
      </c>
      <c r="H1410" s="33">
        <f t="shared" si="90"/>
        <v>-22175</v>
      </c>
      <c r="I1410" s="27">
        <f t="shared" si="91"/>
        <v>4.761904761904762</v>
      </c>
      <c r="K1410" s="20" t="s">
        <v>683</v>
      </c>
      <c r="M1410" s="2">
        <v>420</v>
      </c>
    </row>
    <row r="1411" spans="1:13" s="20" customFormat="1" ht="12.75">
      <c r="A1411" s="17"/>
      <c r="B1411" s="313">
        <v>100</v>
      </c>
      <c r="C1411" s="1" t="s">
        <v>727</v>
      </c>
      <c r="D1411" s="1" t="s">
        <v>20</v>
      </c>
      <c r="E1411" s="1" t="s">
        <v>710</v>
      </c>
      <c r="F1411" s="140" t="s">
        <v>682</v>
      </c>
      <c r="G1411" s="32" t="s">
        <v>269</v>
      </c>
      <c r="H1411" s="33">
        <f t="shared" si="90"/>
        <v>-22275</v>
      </c>
      <c r="I1411" s="27">
        <f t="shared" si="91"/>
        <v>0.23809523809523808</v>
      </c>
      <c r="K1411" s="20" t="s">
        <v>683</v>
      </c>
      <c r="M1411" s="2">
        <v>420</v>
      </c>
    </row>
    <row r="1412" spans="1:13" s="20" customFormat="1" ht="12.75">
      <c r="A1412" s="17"/>
      <c r="B1412" s="313">
        <v>100</v>
      </c>
      <c r="C1412" s="1" t="s">
        <v>727</v>
      </c>
      <c r="D1412" s="1" t="s">
        <v>20</v>
      </c>
      <c r="E1412" s="1" t="s">
        <v>710</v>
      </c>
      <c r="F1412" s="140" t="s">
        <v>682</v>
      </c>
      <c r="G1412" s="32" t="s">
        <v>280</v>
      </c>
      <c r="H1412" s="33">
        <f t="shared" si="90"/>
        <v>-22375</v>
      </c>
      <c r="I1412" s="27">
        <f t="shared" si="91"/>
        <v>0.23809523809523808</v>
      </c>
      <c r="K1412" s="20" t="s">
        <v>683</v>
      </c>
      <c r="M1412" s="2">
        <v>420</v>
      </c>
    </row>
    <row r="1413" spans="1:13" s="85" customFormat="1" ht="12.75">
      <c r="A1413" s="16"/>
      <c r="B1413" s="189">
        <f>SUM(B1387:B1412)</f>
        <v>22375</v>
      </c>
      <c r="C1413" s="16" t="s">
        <v>710</v>
      </c>
      <c r="D1413" s="16"/>
      <c r="E1413" s="16"/>
      <c r="F1413" s="141"/>
      <c r="G1413" s="23"/>
      <c r="H1413" s="83">
        <v>0</v>
      </c>
      <c r="I1413" s="84">
        <f t="shared" si="91"/>
        <v>53.273809523809526</v>
      </c>
      <c r="M1413" s="2">
        <v>420</v>
      </c>
    </row>
    <row r="1414" spans="1:13" s="20" customFormat="1" ht="12.75">
      <c r="A1414" s="17"/>
      <c r="B1414" s="315"/>
      <c r="C1414" s="17"/>
      <c r="D1414" s="17"/>
      <c r="E1414" s="17"/>
      <c r="F1414" s="88"/>
      <c r="G1414" s="34"/>
      <c r="H1414" s="33">
        <f>H1413-B1414</f>
        <v>0</v>
      </c>
      <c r="I1414" s="27">
        <f t="shared" si="91"/>
        <v>0</v>
      </c>
      <c r="M1414" s="2">
        <v>420</v>
      </c>
    </row>
    <row r="1415" spans="1:13" s="20" customFormat="1" ht="12.75">
      <c r="A1415" s="17"/>
      <c r="B1415" s="315"/>
      <c r="C1415" s="17"/>
      <c r="D1415" s="17"/>
      <c r="E1415" s="17"/>
      <c r="F1415" s="88"/>
      <c r="G1415" s="34"/>
      <c r="H1415" s="33">
        <f>H1414-B1415</f>
        <v>0</v>
      </c>
      <c r="I1415" s="27">
        <f t="shared" si="91"/>
        <v>0</v>
      </c>
      <c r="M1415" s="2">
        <v>420</v>
      </c>
    </row>
    <row r="1416" spans="1:13" s="20" customFormat="1" ht="12.75">
      <c r="A1416" s="17"/>
      <c r="B1416" s="315">
        <v>35000</v>
      </c>
      <c r="C1416" s="1" t="s">
        <v>736</v>
      </c>
      <c r="D1416" s="17" t="s">
        <v>20</v>
      </c>
      <c r="E1416" s="17" t="s">
        <v>737</v>
      </c>
      <c r="F1416" s="86" t="s">
        <v>738</v>
      </c>
      <c r="G1416" s="32" t="s">
        <v>217</v>
      </c>
      <c r="H1416" s="33">
        <f>H1415-B1416</f>
        <v>-35000</v>
      </c>
      <c r="I1416" s="27">
        <f t="shared" si="91"/>
        <v>83.33333333333333</v>
      </c>
      <c r="K1416" s="20" t="s">
        <v>657</v>
      </c>
      <c r="M1416" s="2">
        <v>420</v>
      </c>
    </row>
    <row r="1417" spans="1:13" s="85" customFormat="1" ht="12.75">
      <c r="A1417" s="16"/>
      <c r="B1417" s="189">
        <f>SUM(B1416)</f>
        <v>35000</v>
      </c>
      <c r="C1417" s="109" t="s">
        <v>736</v>
      </c>
      <c r="D1417" s="16"/>
      <c r="E1417" s="16"/>
      <c r="F1417" s="96"/>
      <c r="G1417" s="23"/>
      <c r="H1417" s="83">
        <v>0</v>
      </c>
      <c r="I1417" s="84">
        <f t="shared" si="91"/>
        <v>83.33333333333333</v>
      </c>
      <c r="M1417" s="2">
        <v>420</v>
      </c>
    </row>
    <row r="1418" spans="1:13" s="20" customFormat="1" ht="12.75">
      <c r="A1418" s="17"/>
      <c r="B1418" s="33"/>
      <c r="C1418" s="17"/>
      <c r="D1418" s="17"/>
      <c r="E1418" s="17"/>
      <c r="F1418" s="88"/>
      <c r="G1418" s="34"/>
      <c r="H1418" s="33">
        <f aca="true" t="shared" si="92" ref="H1418:H1428">H1417-B1418</f>
        <v>0</v>
      </c>
      <c r="I1418" s="27">
        <f t="shared" si="91"/>
        <v>0</v>
      </c>
      <c r="M1418" s="2">
        <v>420</v>
      </c>
    </row>
    <row r="1419" spans="1:13" s="20" customFormat="1" ht="12.75">
      <c r="A1419" s="17"/>
      <c r="B1419" s="33"/>
      <c r="C1419" s="17"/>
      <c r="D1419" s="17"/>
      <c r="E1419" s="17"/>
      <c r="F1419" s="88"/>
      <c r="G1419" s="34"/>
      <c r="H1419" s="33">
        <f t="shared" si="92"/>
        <v>0</v>
      </c>
      <c r="I1419" s="27">
        <f t="shared" si="91"/>
        <v>0</v>
      </c>
      <c r="M1419" s="2">
        <v>420</v>
      </c>
    </row>
    <row r="1420" spans="1:13" s="20" customFormat="1" ht="12.75">
      <c r="A1420" s="17"/>
      <c r="B1420" s="320">
        <v>30000</v>
      </c>
      <c r="C1420" s="1" t="s">
        <v>739</v>
      </c>
      <c r="D1420" s="17" t="s">
        <v>20</v>
      </c>
      <c r="E1420" s="1" t="s">
        <v>740</v>
      </c>
      <c r="F1420" s="86" t="s">
        <v>741</v>
      </c>
      <c r="G1420" s="35" t="s">
        <v>39</v>
      </c>
      <c r="H1420" s="33">
        <f t="shared" si="92"/>
        <v>-30000</v>
      </c>
      <c r="I1420" s="27">
        <f t="shared" si="91"/>
        <v>71.42857142857143</v>
      </c>
      <c r="K1420" s="20" t="s">
        <v>657</v>
      </c>
      <c r="M1420" s="2">
        <v>420</v>
      </c>
    </row>
    <row r="1421" spans="1:13" s="20" customFormat="1" ht="12.75">
      <c r="A1421" s="17"/>
      <c r="B1421" s="320">
        <v>100000</v>
      </c>
      <c r="C1421" s="1" t="s">
        <v>739</v>
      </c>
      <c r="D1421" s="17" t="s">
        <v>20</v>
      </c>
      <c r="E1421" s="1" t="s">
        <v>742</v>
      </c>
      <c r="F1421" s="86" t="s">
        <v>743</v>
      </c>
      <c r="G1421" s="35" t="s">
        <v>39</v>
      </c>
      <c r="H1421" s="33">
        <f t="shared" si="92"/>
        <v>-130000</v>
      </c>
      <c r="I1421" s="27">
        <f t="shared" si="91"/>
        <v>238.0952380952381</v>
      </c>
      <c r="K1421" s="20" t="s">
        <v>657</v>
      </c>
      <c r="M1421" s="2">
        <v>420</v>
      </c>
    </row>
    <row r="1422" spans="1:13" s="20" customFormat="1" ht="12.75">
      <c r="A1422" s="17"/>
      <c r="B1422" s="320">
        <v>50000</v>
      </c>
      <c r="C1422" s="17" t="s">
        <v>739</v>
      </c>
      <c r="D1422" s="17" t="s">
        <v>20</v>
      </c>
      <c r="E1422" s="1" t="s">
        <v>742</v>
      </c>
      <c r="F1422" s="140" t="s">
        <v>744</v>
      </c>
      <c r="G1422" s="34" t="s">
        <v>45</v>
      </c>
      <c r="H1422" s="33">
        <f t="shared" si="92"/>
        <v>-180000</v>
      </c>
      <c r="I1422" s="27">
        <f t="shared" si="91"/>
        <v>119.04761904761905</v>
      </c>
      <c r="K1422" s="20" t="s">
        <v>657</v>
      </c>
      <c r="M1422" s="2">
        <v>420</v>
      </c>
    </row>
    <row r="1423" spans="1:13" s="20" customFormat="1" ht="12.75">
      <c r="A1423" s="17"/>
      <c r="B1423" s="321">
        <v>80000</v>
      </c>
      <c r="C1423" s="1" t="s">
        <v>739</v>
      </c>
      <c r="D1423" s="17" t="s">
        <v>20</v>
      </c>
      <c r="E1423" s="1" t="s">
        <v>742</v>
      </c>
      <c r="F1423" s="140" t="s">
        <v>745</v>
      </c>
      <c r="G1423" s="32" t="s">
        <v>262</v>
      </c>
      <c r="H1423" s="33">
        <f t="shared" si="92"/>
        <v>-260000</v>
      </c>
      <c r="I1423" s="27">
        <f t="shared" si="91"/>
        <v>190.47619047619048</v>
      </c>
      <c r="K1423" s="20" t="s">
        <v>657</v>
      </c>
      <c r="M1423" s="2">
        <v>420</v>
      </c>
    </row>
    <row r="1424" spans="1:13" s="20" customFormat="1" ht="12.75">
      <c r="A1424" s="17"/>
      <c r="B1424" s="321">
        <v>50000</v>
      </c>
      <c r="C1424" s="1" t="s">
        <v>739</v>
      </c>
      <c r="D1424" s="17" t="s">
        <v>20</v>
      </c>
      <c r="E1424" s="1" t="s">
        <v>742</v>
      </c>
      <c r="F1424" s="140" t="s">
        <v>746</v>
      </c>
      <c r="G1424" s="32" t="s">
        <v>264</v>
      </c>
      <c r="H1424" s="33">
        <f t="shared" si="92"/>
        <v>-310000</v>
      </c>
      <c r="I1424" s="27">
        <f t="shared" si="91"/>
        <v>119.04761904761905</v>
      </c>
      <c r="K1424" s="20" t="s">
        <v>657</v>
      </c>
      <c r="M1424" s="2">
        <v>420</v>
      </c>
    </row>
    <row r="1425" spans="1:13" s="20" customFormat="1" ht="12.75">
      <c r="A1425" s="17"/>
      <c r="B1425" s="321">
        <v>50000</v>
      </c>
      <c r="C1425" s="1" t="s">
        <v>739</v>
      </c>
      <c r="D1425" s="17" t="s">
        <v>20</v>
      </c>
      <c r="E1425" s="1" t="s">
        <v>740</v>
      </c>
      <c r="F1425" s="140" t="s">
        <v>747</v>
      </c>
      <c r="G1425" s="32" t="s">
        <v>303</v>
      </c>
      <c r="H1425" s="33">
        <f t="shared" si="92"/>
        <v>-360000</v>
      </c>
      <c r="I1425" s="27">
        <f t="shared" si="91"/>
        <v>119.04761904761905</v>
      </c>
      <c r="K1425" s="20" t="s">
        <v>657</v>
      </c>
      <c r="M1425" s="2">
        <v>420</v>
      </c>
    </row>
    <row r="1426" spans="1:13" s="20" customFormat="1" ht="12.75">
      <c r="A1426" s="17"/>
      <c r="B1426" s="321">
        <v>50000</v>
      </c>
      <c r="C1426" s="1" t="s">
        <v>739</v>
      </c>
      <c r="D1426" s="17" t="s">
        <v>20</v>
      </c>
      <c r="E1426" s="1" t="s">
        <v>742</v>
      </c>
      <c r="F1426" s="140" t="s">
        <v>748</v>
      </c>
      <c r="G1426" s="32" t="s">
        <v>339</v>
      </c>
      <c r="H1426" s="33">
        <f t="shared" si="92"/>
        <v>-410000</v>
      </c>
      <c r="I1426" s="27">
        <f t="shared" si="91"/>
        <v>119.04761904761905</v>
      </c>
      <c r="K1426" s="20" t="s">
        <v>657</v>
      </c>
      <c r="M1426" s="2">
        <v>420</v>
      </c>
    </row>
    <row r="1427" spans="1:13" s="20" customFormat="1" ht="12.75">
      <c r="A1427" s="17"/>
      <c r="B1427" s="321">
        <v>10000</v>
      </c>
      <c r="C1427" s="1" t="s">
        <v>739</v>
      </c>
      <c r="D1427" s="1" t="s">
        <v>20</v>
      </c>
      <c r="E1427" s="1" t="s">
        <v>742</v>
      </c>
      <c r="F1427" s="140" t="s">
        <v>749</v>
      </c>
      <c r="G1427" s="32" t="s">
        <v>158</v>
      </c>
      <c r="H1427" s="33">
        <f t="shared" si="92"/>
        <v>-420000</v>
      </c>
      <c r="I1427" s="27">
        <f t="shared" si="91"/>
        <v>23.80952380952381</v>
      </c>
      <c r="K1427" s="20" t="s">
        <v>683</v>
      </c>
      <c r="M1427" s="2">
        <v>420</v>
      </c>
    </row>
    <row r="1428" spans="1:13" s="20" customFormat="1" ht="12.75">
      <c r="A1428" s="17"/>
      <c r="B1428" s="321">
        <v>70000</v>
      </c>
      <c r="C1428" s="17" t="s">
        <v>739</v>
      </c>
      <c r="D1428" s="1" t="s">
        <v>20</v>
      </c>
      <c r="E1428" s="1" t="s">
        <v>742</v>
      </c>
      <c r="F1428" s="140" t="s">
        <v>750</v>
      </c>
      <c r="G1428" s="32" t="s">
        <v>160</v>
      </c>
      <c r="H1428" s="33">
        <f t="shared" si="92"/>
        <v>-490000</v>
      </c>
      <c r="I1428" s="27">
        <f t="shared" si="91"/>
        <v>166.66666666666666</v>
      </c>
      <c r="K1428" s="20" t="s">
        <v>683</v>
      </c>
      <c r="M1428" s="2">
        <v>420</v>
      </c>
    </row>
    <row r="1429" spans="1:13" s="85" customFormat="1" ht="12.75">
      <c r="A1429" s="16"/>
      <c r="B1429" s="322">
        <f>SUM(B1420:B1428)</f>
        <v>490000</v>
      </c>
      <c r="C1429" s="16" t="s">
        <v>739</v>
      </c>
      <c r="D1429" s="16"/>
      <c r="E1429" s="16"/>
      <c r="F1429" s="96"/>
      <c r="G1429" s="23"/>
      <c r="H1429" s="83">
        <v>0</v>
      </c>
      <c r="I1429" s="84">
        <f t="shared" si="91"/>
        <v>1166.6666666666667</v>
      </c>
      <c r="M1429" s="2">
        <v>420</v>
      </c>
    </row>
    <row r="1430" spans="1:13" s="20" customFormat="1" ht="12.75">
      <c r="A1430" s="17"/>
      <c r="B1430" s="33"/>
      <c r="C1430" s="17"/>
      <c r="D1430" s="17"/>
      <c r="E1430" s="17"/>
      <c r="F1430" s="88"/>
      <c r="G1430" s="34"/>
      <c r="H1430" s="33">
        <f aca="true" t="shared" si="93" ref="H1430:H1437">H1429-B1430</f>
        <v>0</v>
      </c>
      <c r="I1430" s="27">
        <f t="shared" si="91"/>
        <v>0</v>
      </c>
      <c r="M1430" s="2">
        <v>420</v>
      </c>
    </row>
    <row r="1431" spans="1:13" s="20" customFormat="1" ht="12.75">
      <c r="A1431" s="17"/>
      <c r="B1431" s="6"/>
      <c r="C1431" s="1"/>
      <c r="D1431" s="17"/>
      <c r="E1431" s="1"/>
      <c r="F1431" s="86"/>
      <c r="G1431" s="32"/>
      <c r="H1431" s="33">
        <f t="shared" si="93"/>
        <v>0</v>
      </c>
      <c r="I1431" s="27">
        <f t="shared" si="91"/>
        <v>0</v>
      </c>
      <c r="M1431" s="2">
        <v>420</v>
      </c>
    </row>
    <row r="1432" spans="1:13" ht="12.75">
      <c r="A1432" s="17"/>
      <c r="B1432" s="89">
        <v>90000</v>
      </c>
      <c r="C1432" s="108" t="s">
        <v>751</v>
      </c>
      <c r="D1432" s="1" t="s">
        <v>20</v>
      </c>
      <c r="E1432" s="17" t="s">
        <v>752</v>
      </c>
      <c r="F1432" s="110" t="s">
        <v>414</v>
      </c>
      <c r="G1432" s="34" t="s">
        <v>1143</v>
      </c>
      <c r="H1432" s="33">
        <f t="shared" si="93"/>
        <v>-90000</v>
      </c>
      <c r="I1432" s="27">
        <f t="shared" si="91"/>
        <v>214.28571428571428</v>
      </c>
      <c r="M1432" s="2">
        <v>420</v>
      </c>
    </row>
    <row r="1433" spans="1:13" s="85" customFormat="1" ht="12.75">
      <c r="A1433" s="17"/>
      <c r="B1433" s="89">
        <v>160000</v>
      </c>
      <c r="C1433" s="108" t="s">
        <v>467</v>
      </c>
      <c r="D1433" s="1" t="s">
        <v>20</v>
      </c>
      <c r="E1433" s="17"/>
      <c r="F1433" s="110" t="s">
        <v>414</v>
      </c>
      <c r="G1433" s="34" t="s">
        <v>1143</v>
      </c>
      <c r="H1433" s="57">
        <f t="shared" si="93"/>
        <v>-250000</v>
      </c>
      <c r="I1433" s="27">
        <f t="shared" si="91"/>
        <v>380.95238095238096</v>
      </c>
      <c r="J1433"/>
      <c r="K1433"/>
      <c r="L1433"/>
      <c r="M1433" s="2">
        <v>420</v>
      </c>
    </row>
    <row r="1434" spans="1:13" ht="12.75">
      <c r="A1434" s="17"/>
      <c r="B1434" s="89">
        <v>210000</v>
      </c>
      <c r="C1434" s="37" t="s">
        <v>657</v>
      </c>
      <c r="D1434" s="1" t="s">
        <v>20</v>
      </c>
      <c r="E1434" s="17"/>
      <c r="F1434" s="110" t="s">
        <v>414</v>
      </c>
      <c r="G1434" s="34" t="s">
        <v>1143</v>
      </c>
      <c r="H1434" s="57">
        <f t="shared" si="93"/>
        <v>-460000</v>
      </c>
      <c r="I1434" s="27">
        <f t="shared" si="91"/>
        <v>500</v>
      </c>
      <c r="M1434" s="2">
        <v>420</v>
      </c>
    </row>
    <row r="1435" spans="1:13" ht="12.75">
      <c r="A1435" s="17"/>
      <c r="B1435" s="89">
        <v>150000</v>
      </c>
      <c r="C1435" s="37" t="s">
        <v>753</v>
      </c>
      <c r="D1435" s="1" t="s">
        <v>20</v>
      </c>
      <c r="E1435" s="17"/>
      <c r="F1435" s="110" t="s">
        <v>414</v>
      </c>
      <c r="G1435" s="34" t="s">
        <v>1143</v>
      </c>
      <c r="H1435" s="57">
        <f t="shared" si="93"/>
        <v>-610000</v>
      </c>
      <c r="I1435" s="27">
        <f t="shared" si="91"/>
        <v>357.14285714285717</v>
      </c>
      <c r="M1435" s="2">
        <v>420</v>
      </c>
    </row>
    <row r="1436" spans="1:13" ht="12.75">
      <c r="A1436" s="17"/>
      <c r="B1436" s="192">
        <v>130000</v>
      </c>
      <c r="C1436" s="37" t="s">
        <v>534</v>
      </c>
      <c r="D1436" s="1" t="s">
        <v>20</v>
      </c>
      <c r="E1436" s="17" t="s">
        <v>752</v>
      </c>
      <c r="F1436" s="110"/>
      <c r="G1436" s="34" t="s">
        <v>1143</v>
      </c>
      <c r="H1436" s="57">
        <f t="shared" si="93"/>
        <v>-740000</v>
      </c>
      <c r="I1436" s="27">
        <f t="shared" si="91"/>
        <v>309.5238095238095</v>
      </c>
      <c r="M1436" s="2">
        <v>420</v>
      </c>
    </row>
    <row r="1437" spans="1:13" ht="12.75">
      <c r="A1437" s="17"/>
      <c r="B1437" s="192">
        <v>50000</v>
      </c>
      <c r="C1437" s="37" t="s">
        <v>754</v>
      </c>
      <c r="D1437" s="1" t="s">
        <v>20</v>
      </c>
      <c r="E1437" s="17" t="s">
        <v>752</v>
      </c>
      <c r="F1437" s="110"/>
      <c r="G1437" s="34" t="s">
        <v>1143</v>
      </c>
      <c r="H1437" s="57">
        <f t="shared" si="93"/>
        <v>-790000</v>
      </c>
      <c r="I1437" s="27">
        <f t="shared" si="91"/>
        <v>119.04761904761905</v>
      </c>
      <c r="M1437" s="2">
        <v>420</v>
      </c>
    </row>
    <row r="1438" spans="1:13" ht="12.75">
      <c r="A1438" s="16"/>
      <c r="B1438" s="99">
        <f>SUM(B1432:B1437)</f>
        <v>790000</v>
      </c>
      <c r="C1438" s="109" t="s">
        <v>1243</v>
      </c>
      <c r="D1438" s="16"/>
      <c r="E1438" s="16"/>
      <c r="F1438" s="111"/>
      <c r="G1438" s="23"/>
      <c r="H1438" s="104">
        <v>0</v>
      </c>
      <c r="I1438" s="84">
        <f t="shared" si="91"/>
        <v>1880.952380952381</v>
      </c>
      <c r="J1438" s="85"/>
      <c r="K1438" s="85"/>
      <c r="L1438" s="85"/>
      <c r="M1438" s="2">
        <v>420</v>
      </c>
    </row>
    <row r="1439" spans="1:13" s="20" customFormat="1" ht="12.75">
      <c r="A1439" s="17"/>
      <c r="B1439" s="89"/>
      <c r="C1439" s="17"/>
      <c r="D1439" s="17"/>
      <c r="E1439" s="17"/>
      <c r="F1439" s="110"/>
      <c r="G1439" s="34"/>
      <c r="H1439" s="57"/>
      <c r="I1439" s="27">
        <f t="shared" si="91"/>
        <v>0</v>
      </c>
      <c r="M1439" s="2">
        <v>420</v>
      </c>
    </row>
    <row r="1440" spans="1:13" s="20" customFormat="1" ht="12.75">
      <c r="A1440" s="17"/>
      <c r="B1440" s="89"/>
      <c r="C1440" s="17"/>
      <c r="D1440" s="46"/>
      <c r="E1440" s="17"/>
      <c r="F1440" s="110"/>
      <c r="G1440" s="34"/>
      <c r="H1440" s="57"/>
      <c r="I1440" s="27">
        <f t="shared" si="91"/>
        <v>0</v>
      </c>
      <c r="M1440" s="2">
        <v>420</v>
      </c>
    </row>
    <row r="1441" spans="1:13" s="20" customFormat="1" ht="12.75">
      <c r="A1441" s="17"/>
      <c r="B1441" s="89"/>
      <c r="C1441" s="17"/>
      <c r="D1441" s="17"/>
      <c r="E1441" s="17"/>
      <c r="F1441" s="110"/>
      <c r="G1441" s="34"/>
      <c r="H1441" s="57"/>
      <c r="I1441" s="27">
        <f t="shared" si="91"/>
        <v>0</v>
      </c>
      <c r="M1441" s="2">
        <v>420</v>
      </c>
    </row>
    <row r="1442" spans="1:13" s="20" customFormat="1" ht="12.75">
      <c r="A1442" s="17"/>
      <c r="B1442" s="89"/>
      <c r="C1442" s="17"/>
      <c r="D1442" s="17"/>
      <c r="E1442" s="17"/>
      <c r="F1442" s="110"/>
      <c r="G1442" s="34"/>
      <c r="H1442" s="57"/>
      <c r="I1442" s="27">
        <f t="shared" si="91"/>
        <v>0</v>
      </c>
      <c r="M1442" s="2">
        <v>420</v>
      </c>
    </row>
    <row r="1443" spans="1:13" ht="13.5" thickBot="1">
      <c r="A1443" s="65"/>
      <c r="B1443" s="63">
        <f>+B1516+B1527+B1639+B1643+B1703+B1748+B1753+B1761</f>
        <v>1504225</v>
      </c>
      <c r="C1443" s="65"/>
      <c r="D1443" s="76" t="s">
        <v>22</v>
      </c>
      <c r="E1443" s="62"/>
      <c r="F1443" s="107"/>
      <c r="G1443" s="67"/>
      <c r="H1443" s="112">
        <f>H1442-B1443</f>
        <v>-1504225</v>
      </c>
      <c r="I1443" s="113">
        <f t="shared" si="91"/>
        <v>3581.4880952380954</v>
      </c>
      <c r="J1443" s="70"/>
      <c r="K1443" s="70"/>
      <c r="L1443" s="70"/>
      <c r="M1443" s="2">
        <v>420</v>
      </c>
    </row>
    <row r="1444" spans="1:13" ht="12.75">
      <c r="A1444" s="114"/>
      <c r="B1444" s="33"/>
      <c r="D1444" s="17"/>
      <c r="G1444" s="35"/>
      <c r="H1444" s="6">
        <v>0</v>
      </c>
      <c r="I1444" s="27">
        <f t="shared" si="91"/>
        <v>0</v>
      </c>
      <c r="M1444" s="2">
        <v>420</v>
      </c>
    </row>
    <row r="1445" spans="1:13" ht="12.75">
      <c r="A1445" s="17"/>
      <c r="B1445" s="36"/>
      <c r="C1445" s="37"/>
      <c r="D1445" s="17"/>
      <c r="E1445" s="37"/>
      <c r="G1445" s="35"/>
      <c r="H1445" s="6">
        <f aca="true" t="shared" si="94" ref="H1445:H1476">H1444-B1445</f>
        <v>0</v>
      </c>
      <c r="I1445" s="27">
        <f t="shared" si="91"/>
        <v>0</v>
      </c>
      <c r="M1445" s="2">
        <v>420</v>
      </c>
    </row>
    <row r="1446" spans="1:13" ht="12.75">
      <c r="A1446" s="17"/>
      <c r="B1446" s="345">
        <v>2500</v>
      </c>
      <c r="C1446" s="1" t="s">
        <v>35</v>
      </c>
      <c r="D1446" s="17" t="s">
        <v>22</v>
      </c>
      <c r="E1446" s="1" t="s">
        <v>755</v>
      </c>
      <c r="F1446" s="86" t="s">
        <v>756</v>
      </c>
      <c r="G1446" s="35" t="s">
        <v>536</v>
      </c>
      <c r="H1446" s="6">
        <f t="shared" si="94"/>
        <v>-2500</v>
      </c>
      <c r="I1446" s="27">
        <f t="shared" si="91"/>
        <v>5.9523809523809526</v>
      </c>
      <c r="K1446" t="s">
        <v>0</v>
      </c>
      <c r="M1446" s="2">
        <v>420</v>
      </c>
    </row>
    <row r="1447" spans="1:13" ht="12.75">
      <c r="A1447" s="17"/>
      <c r="B1447" s="345">
        <v>2500</v>
      </c>
      <c r="C1447" s="1" t="s">
        <v>35</v>
      </c>
      <c r="D1447" s="17" t="s">
        <v>22</v>
      </c>
      <c r="E1447" s="1" t="s">
        <v>755</v>
      </c>
      <c r="F1447" s="86" t="s">
        <v>757</v>
      </c>
      <c r="G1447" s="32" t="s">
        <v>39</v>
      </c>
      <c r="H1447" s="6">
        <f t="shared" si="94"/>
        <v>-5000</v>
      </c>
      <c r="I1447" s="27">
        <f t="shared" si="91"/>
        <v>5.9523809523809526</v>
      </c>
      <c r="K1447" t="s">
        <v>0</v>
      </c>
      <c r="M1447" s="2">
        <v>420</v>
      </c>
    </row>
    <row r="1448" spans="1:13" s="20" customFormat="1" ht="12.75">
      <c r="A1448" s="17"/>
      <c r="B1448" s="345">
        <v>2500</v>
      </c>
      <c r="C1448" s="1" t="s">
        <v>35</v>
      </c>
      <c r="D1448" s="1" t="s">
        <v>22</v>
      </c>
      <c r="E1448" s="1" t="s">
        <v>755</v>
      </c>
      <c r="F1448" s="86" t="s">
        <v>758</v>
      </c>
      <c r="G1448" s="32" t="s">
        <v>41</v>
      </c>
      <c r="H1448" s="6">
        <f t="shared" si="94"/>
        <v>-7500</v>
      </c>
      <c r="I1448" s="27">
        <f t="shared" si="91"/>
        <v>5.9523809523809526</v>
      </c>
      <c r="J1448"/>
      <c r="K1448" t="s">
        <v>0</v>
      </c>
      <c r="L1448"/>
      <c r="M1448" s="2">
        <v>420</v>
      </c>
    </row>
    <row r="1449" spans="1:13" ht="12.75">
      <c r="A1449" s="17"/>
      <c r="B1449" s="345">
        <v>2500</v>
      </c>
      <c r="C1449" s="1" t="s">
        <v>35</v>
      </c>
      <c r="D1449" s="1" t="s">
        <v>22</v>
      </c>
      <c r="E1449" s="1" t="s">
        <v>755</v>
      </c>
      <c r="F1449" s="86" t="s">
        <v>759</v>
      </c>
      <c r="G1449" s="32" t="s">
        <v>43</v>
      </c>
      <c r="H1449" s="6">
        <f t="shared" si="94"/>
        <v>-10000</v>
      </c>
      <c r="I1449" s="27">
        <f t="shared" si="91"/>
        <v>5.9523809523809526</v>
      </c>
      <c r="K1449" t="s">
        <v>0</v>
      </c>
      <c r="M1449" s="2">
        <v>420</v>
      </c>
    </row>
    <row r="1450" spans="1:13" ht="12.75">
      <c r="A1450" s="17"/>
      <c r="B1450" s="345">
        <v>2500</v>
      </c>
      <c r="C1450" s="1" t="s">
        <v>35</v>
      </c>
      <c r="D1450" s="1" t="s">
        <v>22</v>
      </c>
      <c r="E1450" s="1" t="s">
        <v>755</v>
      </c>
      <c r="F1450" s="86" t="s">
        <v>760</v>
      </c>
      <c r="G1450" s="32" t="s">
        <v>45</v>
      </c>
      <c r="H1450" s="6">
        <f t="shared" si="94"/>
        <v>-12500</v>
      </c>
      <c r="I1450" s="27">
        <f t="shared" si="91"/>
        <v>5.9523809523809526</v>
      </c>
      <c r="K1450" t="s">
        <v>0</v>
      </c>
      <c r="M1450" s="2">
        <v>420</v>
      </c>
    </row>
    <row r="1451" spans="1:13" ht="12.75">
      <c r="A1451" s="17"/>
      <c r="B1451" s="345">
        <v>2500</v>
      </c>
      <c r="C1451" s="1" t="s">
        <v>35</v>
      </c>
      <c r="D1451" s="1" t="s">
        <v>22</v>
      </c>
      <c r="E1451" s="1" t="s">
        <v>755</v>
      </c>
      <c r="F1451" s="86" t="s">
        <v>761</v>
      </c>
      <c r="G1451" s="32" t="s">
        <v>82</v>
      </c>
      <c r="H1451" s="6">
        <f t="shared" si="94"/>
        <v>-15000</v>
      </c>
      <c r="I1451" s="27">
        <f t="shared" si="91"/>
        <v>5.9523809523809526</v>
      </c>
      <c r="K1451" t="s">
        <v>0</v>
      </c>
      <c r="M1451" s="2">
        <v>420</v>
      </c>
    </row>
    <row r="1452" spans="1:14" ht="12.75">
      <c r="A1452" s="17"/>
      <c r="B1452" s="345">
        <v>2500</v>
      </c>
      <c r="C1452" s="1" t="s">
        <v>35</v>
      </c>
      <c r="D1452" s="1" t="s">
        <v>22</v>
      </c>
      <c r="E1452" s="1" t="s">
        <v>755</v>
      </c>
      <c r="F1452" s="86" t="s">
        <v>762</v>
      </c>
      <c r="G1452" s="32" t="s">
        <v>121</v>
      </c>
      <c r="H1452" s="6">
        <f t="shared" si="94"/>
        <v>-17500</v>
      </c>
      <c r="I1452" s="27">
        <f t="shared" si="91"/>
        <v>5.9523809523809526</v>
      </c>
      <c r="K1452" t="s">
        <v>0</v>
      </c>
      <c r="M1452" s="2">
        <v>420</v>
      </c>
      <c r="N1452" s="43">
        <v>500</v>
      </c>
    </row>
    <row r="1453" spans="1:13" ht="12.75">
      <c r="A1453" s="17"/>
      <c r="B1453" s="345">
        <v>2500</v>
      </c>
      <c r="C1453" s="1" t="s">
        <v>35</v>
      </c>
      <c r="D1453" s="1" t="s">
        <v>22</v>
      </c>
      <c r="E1453" s="1" t="s">
        <v>755</v>
      </c>
      <c r="F1453" s="86" t="s">
        <v>763</v>
      </c>
      <c r="G1453" s="32" t="s">
        <v>154</v>
      </c>
      <c r="H1453" s="6">
        <f t="shared" si="94"/>
        <v>-20000</v>
      </c>
      <c r="I1453" s="27">
        <f t="shared" si="91"/>
        <v>5.9523809523809526</v>
      </c>
      <c r="K1453" t="s">
        <v>0</v>
      </c>
      <c r="M1453" s="2">
        <v>420</v>
      </c>
    </row>
    <row r="1454" spans="1:13" ht="12.75">
      <c r="A1454" s="17"/>
      <c r="B1454" s="345">
        <v>2500</v>
      </c>
      <c r="C1454" s="1" t="s">
        <v>35</v>
      </c>
      <c r="D1454" s="1" t="s">
        <v>22</v>
      </c>
      <c r="E1454" s="1" t="s">
        <v>755</v>
      </c>
      <c r="F1454" s="86" t="s">
        <v>764</v>
      </c>
      <c r="G1454" s="32" t="s">
        <v>156</v>
      </c>
      <c r="H1454" s="6">
        <f t="shared" si="94"/>
        <v>-22500</v>
      </c>
      <c r="I1454" s="27">
        <f t="shared" si="91"/>
        <v>5.9523809523809526</v>
      </c>
      <c r="K1454" t="s">
        <v>0</v>
      </c>
      <c r="M1454" s="2">
        <v>420</v>
      </c>
    </row>
    <row r="1455" spans="1:13" ht="12.75">
      <c r="A1455" s="17"/>
      <c r="B1455" s="345">
        <v>2500</v>
      </c>
      <c r="C1455" s="1" t="s">
        <v>35</v>
      </c>
      <c r="D1455" s="1" t="s">
        <v>22</v>
      </c>
      <c r="E1455" s="1" t="s">
        <v>755</v>
      </c>
      <c r="F1455" s="86" t="s">
        <v>765</v>
      </c>
      <c r="G1455" s="32" t="s">
        <v>158</v>
      </c>
      <c r="H1455" s="6">
        <f t="shared" si="94"/>
        <v>-25000</v>
      </c>
      <c r="I1455" s="27">
        <f t="shared" si="91"/>
        <v>5.9523809523809526</v>
      </c>
      <c r="K1455" t="s">
        <v>0</v>
      </c>
      <c r="M1455" s="2">
        <v>420</v>
      </c>
    </row>
    <row r="1456" spans="1:13" ht="12.75">
      <c r="A1456" s="17"/>
      <c r="B1456" s="345">
        <v>2500</v>
      </c>
      <c r="C1456" s="1" t="s">
        <v>35</v>
      </c>
      <c r="D1456" s="1" t="s">
        <v>22</v>
      </c>
      <c r="E1456" s="1" t="s">
        <v>755</v>
      </c>
      <c r="F1456" s="86" t="s">
        <v>766</v>
      </c>
      <c r="G1456" s="32" t="s">
        <v>160</v>
      </c>
      <c r="H1456" s="6">
        <f t="shared" si="94"/>
        <v>-27500</v>
      </c>
      <c r="I1456" s="27">
        <f t="shared" si="91"/>
        <v>5.9523809523809526</v>
      </c>
      <c r="K1456" t="s">
        <v>0</v>
      </c>
      <c r="M1456" s="2">
        <v>420</v>
      </c>
    </row>
    <row r="1457" spans="1:13" ht="12.75">
      <c r="A1457" s="17"/>
      <c r="B1457" s="345">
        <v>2500</v>
      </c>
      <c r="C1457" s="1" t="s">
        <v>35</v>
      </c>
      <c r="D1457" s="1" t="s">
        <v>22</v>
      </c>
      <c r="E1457" s="1" t="s">
        <v>755</v>
      </c>
      <c r="F1457" s="86" t="s">
        <v>767</v>
      </c>
      <c r="G1457" s="32" t="s">
        <v>182</v>
      </c>
      <c r="H1457" s="6">
        <f t="shared" si="94"/>
        <v>-30000</v>
      </c>
      <c r="I1457" s="27">
        <f t="shared" si="91"/>
        <v>5.9523809523809526</v>
      </c>
      <c r="K1457" t="s">
        <v>0</v>
      </c>
      <c r="M1457" s="2">
        <v>420</v>
      </c>
    </row>
    <row r="1458" spans="1:13" ht="12.75">
      <c r="A1458" s="17"/>
      <c r="B1458" s="345">
        <v>2500</v>
      </c>
      <c r="C1458" s="1" t="s">
        <v>35</v>
      </c>
      <c r="D1458" s="1" t="s">
        <v>22</v>
      </c>
      <c r="E1458" s="1" t="s">
        <v>755</v>
      </c>
      <c r="F1458" s="86" t="s">
        <v>768</v>
      </c>
      <c r="G1458" s="32" t="s">
        <v>182</v>
      </c>
      <c r="H1458" s="6">
        <f t="shared" si="94"/>
        <v>-32500</v>
      </c>
      <c r="I1458" s="27">
        <f t="shared" si="91"/>
        <v>5.9523809523809526</v>
      </c>
      <c r="K1458" t="s">
        <v>0</v>
      </c>
      <c r="M1458" s="2">
        <v>420</v>
      </c>
    </row>
    <row r="1459" spans="1:13" ht="12.75">
      <c r="A1459" s="17"/>
      <c r="B1459" s="345">
        <v>2500</v>
      </c>
      <c r="C1459" s="1" t="s">
        <v>35</v>
      </c>
      <c r="D1459" s="1" t="s">
        <v>22</v>
      </c>
      <c r="E1459" s="1" t="s">
        <v>755</v>
      </c>
      <c r="F1459" s="86" t="s">
        <v>769</v>
      </c>
      <c r="G1459" s="32" t="s">
        <v>195</v>
      </c>
      <c r="H1459" s="6">
        <f t="shared" si="94"/>
        <v>-35000</v>
      </c>
      <c r="I1459" s="27">
        <f t="shared" si="91"/>
        <v>5.9523809523809526</v>
      </c>
      <c r="K1459" t="s">
        <v>0</v>
      </c>
      <c r="M1459" s="2">
        <v>420</v>
      </c>
    </row>
    <row r="1460" spans="1:13" ht="12.75">
      <c r="A1460" s="17"/>
      <c r="B1460" s="348">
        <v>2500</v>
      </c>
      <c r="C1460" s="1" t="s">
        <v>35</v>
      </c>
      <c r="D1460" s="1" t="s">
        <v>22</v>
      </c>
      <c r="E1460" s="1" t="s">
        <v>755</v>
      </c>
      <c r="F1460" s="86" t="s">
        <v>770</v>
      </c>
      <c r="G1460" s="32" t="s">
        <v>551</v>
      </c>
      <c r="H1460" s="6">
        <f t="shared" si="94"/>
        <v>-37500</v>
      </c>
      <c r="I1460" s="27">
        <f t="shared" si="91"/>
        <v>5.9523809523809526</v>
      </c>
      <c r="K1460" t="s">
        <v>0</v>
      </c>
      <c r="M1460" s="2">
        <v>420</v>
      </c>
    </row>
    <row r="1461" spans="1:13" ht="12.75">
      <c r="A1461" s="17"/>
      <c r="B1461" s="345">
        <v>2500</v>
      </c>
      <c r="C1461" s="1" t="s">
        <v>35</v>
      </c>
      <c r="D1461" s="1" t="s">
        <v>22</v>
      </c>
      <c r="E1461" s="1" t="s">
        <v>755</v>
      </c>
      <c r="F1461" s="86" t="s">
        <v>771</v>
      </c>
      <c r="G1461" s="32" t="s">
        <v>334</v>
      </c>
      <c r="H1461" s="6">
        <f t="shared" si="94"/>
        <v>-40000</v>
      </c>
      <c r="I1461" s="27">
        <f t="shared" si="91"/>
        <v>5.9523809523809526</v>
      </c>
      <c r="K1461" t="s">
        <v>0</v>
      </c>
      <c r="M1461" s="2">
        <v>420</v>
      </c>
    </row>
    <row r="1462" spans="1:13" ht="12.75">
      <c r="A1462" s="17"/>
      <c r="B1462" s="345">
        <v>2500</v>
      </c>
      <c r="C1462" s="1" t="s">
        <v>35</v>
      </c>
      <c r="D1462" s="1" t="s">
        <v>22</v>
      </c>
      <c r="E1462" s="1" t="s">
        <v>755</v>
      </c>
      <c r="F1462" s="86" t="s">
        <v>772</v>
      </c>
      <c r="G1462" s="32" t="s">
        <v>184</v>
      </c>
      <c r="H1462" s="6">
        <f t="shared" si="94"/>
        <v>-42500</v>
      </c>
      <c r="I1462" s="27">
        <f t="shared" si="91"/>
        <v>5.9523809523809526</v>
      </c>
      <c r="K1462" t="s">
        <v>0</v>
      </c>
      <c r="M1462" s="2">
        <v>420</v>
      </c>
    </row>
    <row r="1463" spans="1:13" ht="12.75">
      <c r="A1463" s="17"/>
      <c r="B1463" s="345">
        <v>2500</v>
      </c>
      <c r="C1463" s="1" t="s">
        <v>35</v>
      </c>
      <c r="D1463" s="1" t="s">
        <v>22</v>
      </c>
      <c r="E1463" s="1" t="s">
        <v>755</v>
      </c>
      <c r="F1463" s="86" t="s">
        <v>773</v>
      </c>
      <c r="G1463" s="32" t="s">
        <v>186</v>
      </c>
      <c r="H1463" s="6">
        <f t="shared" si="94"/>
        <v>-45000</v>
      </c>
      <c r="I1463" s="27">
        <f t="shared" si="91"/>
        <v>5.9523809523809526</v>
      </c>
      <c r="K1463" t="s">
        <v>0</v>
      </c>
      <c r="M1463" s="2">
        <v>420</v>
      </c>
    </row>
    <row r="1464" spans="1:13" ht="12.75">
      <c r="A1464" s="17"/>
      <c r="B1464" s="345">
        <v>2500</v>
      </c>
      <c r="C1464" s="1" t="s">
        <v>35</v>
      </c>
      <c r="D1464" s="1" t="s">
        <v>22</v>
      </c>
      <c r="E1464" s="1" t="s">
        <v>755</v>
      </c>
      <c r="F1464" s="86" t="s">
        <v>774</v>
      </c>
      <c r="G1464" s="32" t="s">
        <v>210</v>
      </c>
      <c r="H1464" s="6">
        <f t="shared" si="94"/>
        <v>-47500</v>
      </c>
      <c r="I1464" s="27">
        <f t="shared" si="91"/>
        <v>5.9523809523809526</v>
      </c>
      <c r="K1464" t="s">
        <v>0</v>
      </c>
      <c r="M1464" s="2">
        <v>420</v>
      </c>
    </row>
    <row r="1465" spans="1:13" ht="12.75">
      <c r="A1465" s="17"/>
      <c r="B1465" s="345">
        <v>2500</v>
      </c>
      <c r="C1465" s="1" t="s">
        <v>35</v>
      </c>
      <c r="D1465" s="1" t="s">
        <v>22</v>
      </c>
      <c r="E1465" s="1" t="s">
        <v>755</v>
      </c>
      <c r="F1465" s="86" t="s">
        <v>775</v>
      </c>
      <c r="G1465" s="32" t="s">
        <v>262</v>
      </c>
      <c r="H1465" s="6">
        <f t="shared" si="94"/>
        <v>-50000</v>
      </c>
      <c r="I1465" s="27">
        <f t="shared" si="91"/>
        <v>5.9523809523809526</v>
      </c>
      <c r="K1465" t="s">
        <v>0</v>
      </c>
      <c r="M1465" s="2">
        <v>420</v>
      </c>
    </row>
    <row r="1466" spans="1:13" ht="12.75">
      <c r="A1466" s="17"/>
      <c r="B1466" s="345">
        <v>2500</v>
      </c>
      <c r="C1466" s="1" t="s">
        <v>35</v>
      </c>
      <c r="D1466" s="1" t="s">
        <v>22</v>
      </c>
      <c r="E1466" s="1" t="s">
        <v>755</v>
      </c>
      <c r="F1466" s="86" t="s">
        <v>776</v>
      </c>
      <c r="G1466" s="32" t="s">
        <v>264</v>
      </c>
      <c r="H1466" s="6">
        <f t="shared" si="94"/>
        <v>-52500</v>
      </c>
      <c r="I1466" s="27">
        <f t="shared" si="91"/>
        <v>5.9523809523809526</v>
      </c>
      <c r="K1466" t="s">
        <v>0</v>
      </c>
      <c r="M1466" s="2">
        <v>420</v>
      </c>
    </row>
    <row r="1467" spans="1:13" ht="12.75">
      <c r="A1467" s="17"/>
      <c r="B1467" s="345">
        <v>2500</v>
      </c>
      <c r="C1467" s="1" t="s">
        <v>35</v>
      </c>
      <c r="D1467" s="1" t="s">
        <v>22</v>
      </c>
      <c r="E1467" s="1" t="s">
        <v>755</v>
      </c>
      <c r="F1467" s="86" t="s">
        <v>777</v>
      </c>
      <c r="G1467" s="32" t="s">
        <v>269</v>
      </c>
      <c r="H1467" s="6">
        <f t="shared" si="94"/>
        <v>-55000</v>
      </c>
      <c r="I1467" s="27">
        <f t="shared" si="91"/>
        <v>5.9523809523809526</v>
      </c>
      <c r="K1467" t="s">
        <v>0</v>
      </c>
      <c r="M1467" s="2">
        <v>420</v>
      </c>
    </row>
    <row r="1468" spans="1:13" ht="12.75">
      <c r="A1468" s="17"/>
      <c r="B1468" s="345">
        <v>2500</v>
      </c>
      <c r="C1468" s="1" t="s">
        <v>35</v>
      </c>
      <c r="D1468" s="1" t="s">
        <v>22</v>
      </c>
      <c r="E1468" s="1" t="s">
        <v>755</v>
      </c>
      <c r="F1468" s="86" t="s">
        <v>778</v>
      </c>
      <c r="G1468" s="32" t="s">
        <v>288</v>
      </c>
      <c r="H1468" s="6">
        <f t="shared" si="94"/>
        <v>-57500</v>
      </c>
      <c r="I1468" s="27">
        <f t="shared" si="91"/>
        <v>5.9523809523809526</v>
      </c>
      <c r="K1468" t="s">
        <v>0</v>
      </c>
      <c r="M1468" s="2">
        <v>420</v>
      </c>
    </row>
    <row r="1469" spans="1:13" ht="12.75">
      <c r="A1469" s="17"/>
      <c r="B1469" s="345">
        <v>2500</v>
      </c>
      <c r="C1469" s="1" t="s">
        <v>35</v>
      </c>
      <c r="D1469" s="1" t="s">
        <v>22</v>
      </c>
      <c r="E1469" s="1" t="s">
        <v>755</v>
      </c>
      <c r="F1469" s="86" t="s">
        <v>779</v>
      </c>
      <c r="G1469" s="32" t="s">
        <v>280</v>
      </c>
      <c r="H1469" s="6">
        <f t="shared" si="94"/>
        <v>-60000</v>
      </c>
      <c r="I1469" s="27">
        <f aca="true" t="shared" si="95" ref="I1469:I1532">+B1469/M1469</f>
        <v>5.9523809523809526</v>
      </c>
      <c r="K1469" t="s">
        <v>0</v>
      </c>
      <c r="M1469" s="2">
        <v>420</v>
      </c>
    </row>
    <row r="1470" spans="1:13" ht="12.75">
      <c r="A1470" s="17"/>
      <c r="B1470" s="345">
        <v>2500</v>
      </c>
      <c r="C1470" s="1" t="s">
        <v>35</v>
      </c>
      <c r="D1470" s="1" t="s">
        <v>22</v>
      </c>
      <c r="E1470" s="1" t="s">
        <v>755</v>
      </c>
      <c r="F1470" s="86" t="s">
        <v>780</v>
      </c>
      <c r="G1470" s="32" t="s">
        <v>303</v>
      </c>
      <c r="H1470" s="6">
        <f t="shared" si="94"/>
        <v>-62500</v>
      </c>
      <c r="I1470" s="27">
        <f t="shared" si="95"/>
        <v>5.9523809523809526</v>
      </c>
      <c r="K1470" t="s">
        <v>0</v>
      </c>
      <c r="M1470" s="2">
        <v>420</v>
      </c>
    </row>
    <row r="1471" spans="1:13" ht="12.75">
      <c r="A1471" s="17"/>
      <c r="B1471" s="345">
        <v>2500</v>
      </c>
      <c r="C1471" s="1" t="s">
        <v>35</v>
      </c>
      <c r="D1471" s="1" t="s">
        <v>22</v>
      </c>
      <c r="E1471" s="1" t="s">
        <v>755</v>
      </c>
      <c r="F1471" s="86" t="s">
        <v>781</v>
      </c>
      <c r="G1471" s="32" t="s">
        <v>303</v>
      </c>
      <c r="H1471" s="6">
        <f t="shared" si="94"/>
        <v>-65000</v>
      </c>
      <c r="I1471" s="27">
        <f t="shared" si="95"/>
        <v>5.9523809523809526</v>
      </c>
      <c r="K1471" t="s">
        <v>0</v>
      </c>
      <c r="M1471" s="2">
        <v>420</v>
      </c>
    </row>
    <row r="1472" spans="1:13" ht="12.75">
      <c r="A1472" s="17"/>
      <c r="B1472" s="345">
        <v>5000</v>
      </c>
      <c r="C1472" s="1" t="s">
        <v>35</v>
      </c>
      <c r="D1472" s="1" t="s">
        <v>22</v>
      </c>
      <c r="E1472" s="1" t="s">
        <v>755</v>
      </c>
      <c r="F1472" s="86" t="s">
        <v>782</v>
      </c>
      <c r="G1472" s="32" t="s">
        <v>339</v>
      </c>
      <c r="H1472" s="6">
        <f t="shared" si="94"/>
        <v>-70000</v>
      </c>
      <c r="I1472" s="27">
        <f t="shared" si="95"/>
        <v>11.904761904761905</v>
      </c>
      <c r="K1472" t="s">
        <v>0</v>
      </c>
      <c r="M1472" s="2">
        <v>420</v>
      </c>
    </row>
    <row r="1473" spans="1:13" ht="12.75">
      <c r="A1473" s="17"/>
      <c r="B1473" s="345">
        <v>2500</v>
      </c>
      <c r="C1473" s="1" t="s">
        <v>35</v>
      </c>
      <c r="D1473" s="17" t="s">
        <v>22</v>
      </c>
      <c r="E1473" s="1" t="s">
        <v>783</v>
      </c>
      <c r="F1473" s="86" t="s">
        <v>784</v>
      </c>
      <c r="G1473" s="32" t="s">
        <v>39</v>
      </c>
      <c r="H1473" s="6">
        <f t="shared" si="94"/>
        <v>-72500</v>
      </c>
      <c r="I1473" s="27">
        <f t="shared" si="95"/>
        <v>5.9523809523809526</v>
      </c>
      <c r="K1473" t="s">
        <v>0</v>
      </c>
      <c r="M1473" s="2">
        <v>420</v>
      </c>
    </row>
    <row r="1474" spans="1:13" ht="12.75">
      <c r="A1474" s="17"/>
      <c r="B1474" s="345">
        <v>2500</v>
      </c>
      <c r="C1474" s="1" t="s">
        <v>35</v>
      </c>
      <c r="D1474" s="1" t="s">
        <v>22</v>
      </c>
      <c r="E1474" s="1" t="s">
        <v>783</v>
      </c>
      <c r="F1474" s="86" t="s">
        <v>785</v>
      </c>
      <c r="G1474" s="32" t="s">
        <v>41</v>
      </c>
      <c r="H1474" s="6">
        <f t="shared" si="94"/>
        <v>-75000</v>
      </c>
      <c r="I1474" s="27">
        <f t="shared" si="95"/>
        <v>5.9523809523809526</v>
      </c>
      <c r="K1474" t="s">
        <v>0</v>
      </c>
      <c r="M1474" s="2">
        <v>420</v>
      </c>
    </row>
    <row r="1475" spans="1:13" ht="12.75">
      <c r="A1475" s="17"/>
      <c r="B1475" s="345">
        <v>2500</v>
      </c>
      <c r="C1475" s="1" t="s">
        <v>35</v>
      </c>
      <c r="D1475" s="1" t="s">
        <v>22</v>
      </c>
      <c r="E1475" s="1" t="s">
        <v>783</v>
      </c>
      <c r="F1475" s="86" t="s">
        <v>786</v>
      </c>
      <c r="G1475" s="32" t="s">
        <v>43</v>
      </c>
      <c r="H1475" s="6">
        <f t="shared" si="94"/>
        <v>-77500</v>
      </c>
      <c r="I1475" s="27">
        <f t="shared" si="95"/>
        <v>5.9523809523809526</v>
      </c>
      <c r="K1475" t="s">
        <v>0</v>
      </c>
      <c r="M1475" s="2">
        <v>420</v>
      </c>
    </row>
    <row r="1476" spans="1:13" ht="12.75">
      <c r="A1476" s="17"/>
      <c r="B1476" s="345">
        <v>2500</v>
      </c>
      <c r="C1476" s="1" t="s">
        <v>35</v>
      </c>
      <c r="D1476" s="1" t="s">
        <v>22</v>
      </c>
      <c r="E1476" s="1" t="s">
        <v>783</v>
      </c>
      <c r="F1476" s="86" t="s">
        <v>787</v>
      </c>
      <c r="G1476" s="32" t="s">
        <v>45</v>
      </c>
      <c r="H1476" s="6">
        <f t="shared" si="94"/>
        <v>-80000</v>
      </c>
      <c r="I1476" s="27">
        <f t="shared" si="95"/>
        <v>5.9523809523809526</v>
      </c>
      <c r="K1476" t="s">
        <v>0</v>
      </c>
      <c r="M1476" s="2">
        <v>420</v>
      </c>
    </row>
    <row r="1477" spans="1:13" ht="12.75">
      <c r="A1477" s="17"/>
      <c r="B1477" s="345">
        <v>2500</v>
      </c>
      <c r="C1477" s="1" t="s">
        <v>35</v>
      </c>
      <c r="D1477" s="1" t="s">
        <v>22</v>
      </c>
      <c r="E1477" s="1" t="s">
        <v>783</v>
      </c>
      <c r="F1477" s="86" t="s">
        <v>788</v>
      </c>
      <c r="G1477" s="32" t="s">
        <v>82</v>
      </c>
      <c r="H1477" s="6">
        <f aca="true" t="shared" si="96" ref="H1477:H1508">H1476-B1477</f>
        <v>-82500</v>
      </c>
      <c r="I1477" s="27">
        <f t="shared" si="95"/>
        <v>5.9523809523809526</v>
      </c>
      <c r="K1477" t="s">
        <v>0</v>
      </c>
      <c r="M1477" s="2">
        <v>420</v>
      </c>
    </row>
    <row r="1478" spans="1:13" ht="12.75">
      <c r="A1478" s="17"/>
      <c r="B1478" s="345">
        <v>2500</v>
      </c>
      <c r="C1478" s="1" t="s">
        <v>35</v>
      </c>
      <c r="D1478" s="1" t="s">
        <v>22</v>
      </c>
      <c r="E1478" s="1" t="s">
        <v>783</v>
      </c>
      <c r="F1478" s="86" t="s">
        <v>789</v>
      </c>
      <c r="G1478" s="32" t="s">
        <v>154</v>
      </c>
      <c r="H1478" s="6">
        <f t="shared" si="96"/>
        <v>-85000</v>
      </c>
      <c r="I1478" s="27">
        <f t="shared" si="95"/>
        <v>5.9523809523809526</v>
      </c>
      <c r="K1478" t="s">
        <v>0</v>
      </c>
      <c r="M1478" s="2">
        <v>420</v>
      </c>
    </row>
    <row r="1479" spans="1:13" ht="12.75">
      <c r="A1479" s="17"/>
      <c r="B1479" s="345">
        <v>2500</v>
      </c>
      <c r="C1479" s="1" t="s">
        <v>35</v>
      </c>
      <c r="D1479" s="1" t="s">
        <v>22</v>
      </c>
      <c r="E1479" s="1" t="s">
        <v>783</v>
      </c>
      <c r="F1479" s="86" t="s">
        <v>790</v>
      </c>
      <c r="G1479" s="32" t="s">
        <v>156</v>
      </c>
      <c r="H1479" s="6">
        <f t="shared" si="96"/>
        <v>-87500</v>
      </c>
      <c r="I1479" s="27">
        <f t="shared" si="95"/>
        <v>5.9523809523809526</v>
      </c>
      <c r="K1479" t="s">
        <v>0</v>
      </c>
      <c r="M1479" s="2">
        <v>420</v>
      </c>
    </row>
    <row r="1480" spans="1:13" ht="12.75">
      <c r="A1480" s="17"/>
      <c r="B1480" s="345">
        <v>2500</v>
      </c>
      <c r="C1480" s="1" t="s">
        <v>35</v>
      </c>
      <c r="D1480" s="1" t="s">
        <v>22</v>
      </c>
      <c r="E1480" s="1" t="s">
        <v>783</v>
      </c>
      <c r="F1480" s="86" t="s">
        <v>791</v>
      </c>
      <c r="G1480" s="32" t="s">
        <v>158</v>
      </c>
      <c r="H1480" s="6">
        <f t="shared" si="96"/>
        <v>-90000</v>
      </c>
      <c r="I1480" s="27">
        <f t="shared" si="95"/>
        <v>5.9523809523809526</v>
      </c>
      <c r="K1480" t="s">
        <v>0</v>
      </c>
      <c r="M1480" s="2">
        <v>420</v>
      </c>
    </row>
    <row r="1481" spans="1:13" ht="12.75">
      <c r="A1481" s="17"/>
      <c r="B1481" s="345">
        <v>2500</v>
      </c>
      <c r="C1481" s="1" t="s">
        <v>35</v>
      </c>
      <c r="D1481" s="1" t="s">
        <v>22</v>
      </c>
      <c r="E1481" s="1" t="s">
        <v>783</v>
      </c>
      <c r="F1481" s="86" t="s">
        <v>792</v>
      </c>
      <c r="G1481" s="32" t="s">
        <v>160</v>
      </c>
      <c r="H1481" s="6">
        <f t="shared" si="96"/>
        <v>-92500</v>
      </c>
      <c r="I1481" s="27">
        <f t="shared" si="95"/>
        <v>5.9523809523809526</v>
      </c>
      <c r="K1481" t="s">
        <v>0</v>
      </c>
      <c r="M1481" s="2">
        <v>420</v>
      </c>
    </row>
    <row r="1482" spans="1:13" ht="12.75">
      <c r="A1482" s="17"/>
      <c r="B1482" s="345">
        <v>2500</v>
      </c>
      <c r="C1482" s="1" t="s">
        <v>35</v>
      </c>
      <c r="D1482" s="1" t="s">
        <v>22</v>
      </c>
      <c r="E1482" s="1" t="s">
        <v>783</v>
      </c>
      <c r="F1482" s="86" t="s">
        <v>793</v>
      </c>
      <c r="G1482" s="32" t="s">
        <v>182</v>
      </c>
      <c r="H1482" s="6">
        <f t="shared" si="96"/>
        <v>-95000</v>
      </c>
      <c r="I1482" s="27">
        <f t="shared" si="95"/>
        <v>5.9523809523809526</v>
      </c>
      <c r="K1482" t="s">
        <v>0</v>
      </c>
      <c r="M1482" s="2">
        <v>420</v>
      </c>
    </row>
    <row r="1483" spans="1:13" ht="12.75">
      <c r="A1483" s="17"/>
      <c r="B1483" s="345">
        <v>2500</v>
      </c>
      <c r="C1483" s="1" t="s">
        <v>35</v>
      </c>
      <c r="D1483" s="1" t="s">
        <v>22</v>
      </c>
      <c r="E1483" s="1" t="s">
        <v>783</v>
      </c>
      <c r="F1483" s="86" t="s">
        <v>794</v>
      </c>
      <c r="G1483" s="32" t="s">
        <v>334</v>
      </c>
      <c r="H1483" s="6">
        <f t="shared" si="96"/>
        <v>-97500</v>
      </c>
      <c r="I1483" s="27">
        <f t="shared" si="95"/>
        <v>5.9523809523809526</v>
      </c>
      <c r="K1483" t="s">
        <v>0</v>
      </c>
      <c r="M1483" s="2">
        <v>420</v>
      </c>
    </row>
    <row r="1484" spans="1:13" ht="12.75">
      <c r="A1484" s="17"/>
      <c r="B1484" s="345">
        <v>1000</v>
      </c>
      <c r="C1484" s="1" t="s">
        <v>35</v>
      </c>
      <c r="D1484" s="1" t="s">
        <v>22</v>
      </c>
      <c r="E1484" s="1" t="s">
        <v>783</v>
      </c>
      <c r="F1484" s="86" t="s">
        <v>795</v>
      </c>
      <c r="G1484" s="32" t="s">
        <v>210</v>
      </c>
      <c r="H1484" s="6">
        <f t="shared" si="96"/>
        <v>-98500</v>
      </c>
      <c r="I1484" s="27">
        <f t="shared" si="95"/>
        <v>2.380952380952381</v>
      </c>
      <c r="K1484" t="s">
        <v>0</v>
      </c>
      <c r="M1484" s="2">
        <v>420</v>
      </c>
    </row>
    <row r="1485" spans="1:13" ht="12.75">
      <c r="A1485" s="17"/>
      <c r="B1485" s="345">
        <v>1000</v>
      </c>
      <c r="C1485" s="1" t="s">
        <v>35</v>
      </c>
      <c r="D1485" s="1" t="s">
        <v>432</v>
      </c>
      <c r="E1485" s="1" t="s">
        <v>580</v>
      </c>
      <c r="F1485" s="86" t="s">
        <v>796</v>
      </c>
      <c r="G1485" s="32" t="s">
        <v>210</v>
      </c>
      <c r="H1485" s="6">
        <f t="shared" si="96"/>
        <v>-99500</v>
      </c>
      <c r="I1485" s="27">
        <f t="shared" si="95"/>
        <v>2.380952380952381</v>
      </c>
      <c r="K1485" t="s">
        <v>783</v>
      </c>
      <c r="M1485" s="2">
        <v>420</v>
      </c>
    </row>
    <row r="1486" spans="1:13" ht="12.75">
      <c r="A1486" s="17"/>
      <c r="B1486" s="345">
        <v>2500</v>
      </c>
      <c r="C1486" s="1" t="s">
        <v>35</v>
      </c>
      <c r="D1486" s="1" t="s">
        <v>22</v>
      </c>
      <c r="E1486" s="1" t="s">
        <v>783</v>
      </c>
      <c r="F1486" s="86" t="s">
        <v>797</v>
      </c>
      <c r="G1486" s="32" t="s">
        <v>262</v>
      </c>
      <c r="H1486" s="6">
        <f t="shared" si="96"/>
        <v>-102000</v>
      </c>
      <c r="I1486" s="27">
        <f t="shared" si="95"/>
        <v>5.9523809523809526</v>
      </c>
      <c r="K1486" t="s">
        <v>0</v>
      </c>
      <c r="M1486" s="2">
        <v>420</v>
      </c>
    </row>
    <row r="1487" spans="1:13" ht="12.75">
      <c r="A1487" s="17"/>
      <c r="B1487" s="345">
        <v>2500</v>
      </c>
      <c r="C1487" s="1" t="s">
        <v>35</v>
      </c>
      <c r="D1487" s="1" t="s">
        <v>22</v>
      </c>
      <c r="E1487" s="1" t="s">
        <v>783</v>
      </c>
      <c r="F1487" s="86" t="s">
        <v>798</v>
      </c>
      <c r="G1487" s="32" t="s">
        <v>288</v>
      </c>
      <c r="H1487" s="6">
        <f t="shared" si="96"/>
        <v>-104500</v>
      </c>
      <c r="I1487" s="27">
        <f t="shared" si="95"/>
        <v>5.9523809523809526</v>
      </c>
      <c r="K1487" t="s">
        <v>0</v>
      </c>
      <c r="M1487" s="2">
        <v>420</v>
      </c>
    </row>
    <row r="1488" spans="1:13" ht="12.75">
      <c r="A1488" s="17"/>
      <c r="B1488" s="345">
        <v>2500</v>
      </c>
      <c r="C1488" s="1" t="s">
        <v>35</v>
      </c>
      <c r="D1488" s="1" t="s">
        <v>22</v>
      </c>
      <c r="E1488" s="1" t="s">
        <v>783</v>
      </c>
      <c r="F1488" s="86" t="s">
        <v>799</v>
      </c>
      <c r="G1488" s="32" t="s">
        <v>280</v>
      </c>
      <c r="H1488" s="6">
        <f t="shared" si="96"/>
        <v>-107000</v>
      </c>
      <c r="I1488" s="27">
        <f t="shared" si="95"/>
        <v>5.9523809523809526</v>
      </c>
      <c r="K1488" t="s">
        <v>0</v>
      </c>
      <c r="M1488" s="2">
        <v>420</v>
      </c>
    </row>
    <row r="1489" spans="1:13" ht="12.75">
      <c r="A1489" s="17"/>
      <c r="B1489" s="345">
        <v>2500</v>
      </c>
      <c r="C1489" s="1" t="s">
        <v>35</v>
      </c>
      <c r="D1489" s="1" t="s">
        <v>22</v>
      </c>
      <c r="E1489" s="1" t="s">
        <v>783</v>
      </c>
      <c r="F1489" s="86" t="s">
        <v>800</v>
      </c>
      <c r="G1489" s="32" t="s">
        <v>303</v>
      </c>
      <c r="H1489" s="6">
        <f t="shared" si="96"/>
        <v>-109500</v>
      </c>
      <c r="I1489" s="27">
        <f t="shared" si="95"/>
        <v>5.9523809523809526</v>
      </c>
      <c r="K1489" t="s">
        <v>0</v>
      </c>
      <c r="M1489" s="2">
        <v>420</v>
      </c>
    </row>
    <row r="1490" spans="1:13" ht="12.75">
      <c r="A1490" s="17"/>
      <c r="B1490" s="345">
        <v>2500</v>
      </c>
      <c r="C1490" s="1" t="s">
        <v>35</v>
      </c>
      <c r="D1490" s="1" t="s">
        <v>22</v>
      </c>
      <c r="E1490" s="1" t="s">
        <v>783</v>
      </c>
      <c r="F1490" s="86" t="s">
        <v>801</v>
      </c>
      <c r="G1490" s="32" t="s">
        <v>339</v>
      </c>
      <c r="H1490" s="6">
        <f t="shared" si="96"/>
        <v>-112000</v>
      </c>
      <c r="I1490" s="27">
        <f t="shared" si="95"/>
        <v>5.9523809523809526</v>
      </c>
      <c r="K1490" t="s">
        <v>0</v>
      </c>
      <c r="M1490" s="2">
        <v>420</v>
      </c>
    </row>
    <row r="1491" spans="1:13" ht="12.75">
      <c r="A1491" s="17"/>
      <c r="B1491" s="345">
        <v>5000</v>
      </c>
      <c r="C1491" s="1" t="s">
        <v>35</v>
      </c>
      <c r="D1491" s="17" t="s">
        <v>22</v>
      </c>
      <c r="E1491" s="1" t="s">
        <v>802</v>
      </c>
      <c r="F1491" s="86" t="s">
        <v>803</v>
      </c>
      <c r="G1491" s="32" t="s">
        <v>39</v>
      </c>
      <c r="H1491" s="6">
        <f t="shared" si="96"/>
        <v>-117000</v>
      </c>
      <c r="I1491" s="27">
        <f t="shared" si="95"/>
        <v>11.904761904761905</v>
      </c>
      <c r="K1491" t="s">
        <v>0</v>
      </c>
      <c r="M1491" s="2">
        <v>420</v>
      </c>
    </row>
    <row r="1492" spans="1:13" ht="12.75">
      <c r="A1492" s="17"/>
      <c r="B1492" s="345">
        <v>2500</v>
      </c>
      <c r="C1492" s="1" t="s">
        <v>35</v>
      </c>
      <c r="D1492" s="1" t="s">
        <v>22</v>
      </c>
      <c r="E1492" s="1" t="s">
        <v>802</v>
      </c>
      <c r="F1492" s="86" t="s">
        <v>804</v>
      </c>
      <c r="G1492" s="32" t="s">
        <v>41</v>
      </c>
      <c r="H1492" s="6">
        <f t="shared" si="96"/>
        <v>-119500</v>
      </c>
      <c r="I1492" s="27">
        <f t="shared" si="95"/>
        <v>5.9523809523809526</v>
      </c>
      <c r="K1492" t="s">
        <v>0</v>
      </c>
      <c r="M1492" s="2">
        <v>420</v>
      </c>
    </row>
    <row r="1493" spans="1:13" ht="12.75">
      <c r="A1493" s="17"/>
      <c r="B1493" s="345">
        <v>2500</v>
      </c>
      <c r="C1493" s="1" t="s">
        <v>35</v>
      </c>
      <c r="D1493" s="1" t="s">
        <v>22</v>
      </c>
      <c r="E1493" s="1" t="s">
        <v>802</v>
      </c>
      <c r="F1493" s="86" t="s">
        <v>805</v>
      </c>
      <c r="G1493" s="32" t="s">
        <v>43</v>
      </c>
      <c r="H1493" s="6">
        <f t="shared" si="96"/>
        <v>-122000</v>
      </c>
      <c r="I1493" s="27">
        <f t="shared" si="95"/>
        <v>5.9523809523809526</v>
      </c>
      <c r="K1493" t="s">
        <v>0</v>
      </c>
      <c r="M1493" s="2">
        <v>420</v>
      </c>
    </row>
    <row r="1494" spans="1:13" ht="12.75">
      <c r="A1494" s="17"/>
      <c r="B1494" s="345">
        <v>2500</v>
      </c>
      <c r="C1494" s="1" t="s">
        <v>35</v>
      </c>
      <c r="D1494" s="1" t="s">
        <v>22</v>
      </c>
      <c r="E1494" s="1" t="s">
        <v>802</v>
      </c>
      <c r="F1494" s="86" t="s">
        <v>806</v>
      </c>
      <c r="G1494" s="32" t="s">
        <v>45</v>
      </c>
      <c r="H1494" s="6">
        <f t="shared" si="96"/>
        <v>-124500</v>
      </c>
      <c r="I1494" s="27">
        <f t="shared" si="95"/>
        <v>5.9523809523809526</v>
      </c>
      <c r="K1494" t="s">
        <v>0</v>
      </c>
      <c r="M1494" s="2">
        <v>420</v>
      </c>
    </row>
    <row r="1495" spans="1:13" ht="12.75">
      <c r="A1495" s="17"/>
      <c r="B1495" s="345">
        <v>2500</v>
      </c>
      <c r="C1495" s="1" t="s">
        <v>35</v>
      </c>
      <c r="D1495" s="1" t="s">
        <v>22</v>
      </c>
      <c r="E1495" s="1" t="s">
        <v>802</v>
      </c>
      <c r="F1495" s="86" t="s">
        <v>807</v>
      </c>
      <c r="G1495" s="32" t="s">
        <v>82</v>
      </c>
      <c r="H1495" s="6">
        <f t="shared" si="96"/>
        <v>-127000</v>
      </c>
      <c r="I1495" s="27">
        <f t="shared" si="95"/>
        <v>5.9523809523809526</v>
      </c>
      <c r="K1495" t="s">
        <v>0</v>
      </c>
      <c r="M1495" s="2">
        <v>420</v>
      </c>
    </row>
    <row r="1496" spans="1:13" ht="12.75">
      <c r="A1496" s="17"/>
      <c r="B1496" s="345">
        <v>2500</v>
      </c>
      <c r="C1496" s="1" t="s">
        <v>35</v>
      </c>
      <c r="D1496" s="1" t="s">
        <v>22</v>
      </c>
      <c r="E1496" s="1" t="s">
        <v>802</v>
      </c>
      <c r="F1496" s="86" t="s">
        <v>808</v>
      </c>
      <c r="G1496" s="32" t="s">
        <v>154</v>
      </c>
      <c r="H1496" s="6">
        <f t="shared" si="96"/>
        <v>-129500</v>
      </c>
      <c r="I1496" s="27">
        <f t="shared" si="95"/>
        <v>5.9523809523809526</v>
      </c>
      <c r="K1496" t="s">
        <v>0</v>
      </c>
      <c r="M1496" s="2">
        <v>420</v>
      </c>
    </row>
    <row r="1497" spans="1:13" ht="12.75">
      <c r="A1497" s="17"/>
      <c r="B1497" s="345">
        <v>2500</v>
      </c>
      <c r="C1497" s="1" t="s">
        <v>35</v>
      </c>
      <c r="D1497" s="1" t="s">
        <v>22</v>
      </c>
      <c r="E1497" s="1" t="s">
        <v>802</v>
      </c>
      <c r="F1497" s="86" t="s">
        <v>809</v>
      </c>
      <c r="G1497" s="32" t="s">
        <v>156</v>
      </c>
      <c r="H1497" s="6">
        <f t="shared" si="96"/>
        <v>-132000</v>
      </c>
      <c r="I1497" s="27">
        <f t="shared" si="95"/>
        <v>5.9523809523809526</v>
      </c>
      <c r="K1497" t="s">
        <v>0</v>
      </c>
      <c r="M1497" s="2">
        <v>420</v>
      </c>
    </row>
    <row r="1498" spans="1:13" ht="12.75">
      <c r="A1498" s="17"/>
      <c r="B1498" s="345">
        <v>2500</v>
      </c>
      <c r="C1498" s="1" t="s">
        <v>35</v>
      </c>
      <c r="D1498" s="1" t="s">
        <v>22</v>
      </c>
      <c r="E1498" s="1" t="s">
        <v>802</v>
      </c>
      <c r="F1498" s="86" t="s">
        <v>810</v>
      </c>
      <c r="G1498" s="32" t="s">
        <v>158</v>
      </c>
      <c r="H1498" s="6">
        <f t="shared" si="96"/>
        <v>-134500</v>
      </c>
      <c r="I1498" s="27">
        <f t="shared" si="95"/>
        <v>5.9523809523809526</v>
      </c>
      <c r="K1498" t="s">
        <v>0</v>
      </c>
      <c r="M1498" s="2">
        <v>420</v>
      </c>
    </row>
    <row r="1499" spans="1:13" ht="12.75">
      <c r="A1499" s="17"/>
      <c r="B1499" s="345">
        <v>2500</v>
      </c>
      <c r="C1499" s="1" t="s">
        <v>35</v>
      </c>
      <c r="D1499" s="1" t="s">
        <v>22</v>
      </c>
      <c r="E1499" s="1" t="s">
        <v>802</v>
      </c>
      <c r="F1499" s="86" t="s">
        <v>811</v>
      </c>
      <c r="G1499" s="32" t="s">
        <v>160</v>
      </c>
      <c r="H1499" s="6">
        <f t="shared" si="96"/>
        <v>-137000</v>
      </c>
      <c r="I1499" s="27">
        <f t="shared" si="95"/>
        <v>5.9523809523809526</v>
      </c>
      <c r="K1499" t="s">
        <v>0</v>
      </c>
      <c r="M1499" s="2">
        <v>420</v>
      </c>
    </row>
    <row r="1500" spans="1:13" ht="12.75">
      <c r="A1500" s="17"/>
      <c r="B1500" s="345">
        <v>2500</v>
      </c>
      <c r="C1500" s="1" t="s">
        <v>35</v>
      </c>
      <c r="D1500" s="1" t="s">
        <v>22</v>
      </c>
      <c r="E1500" s="1" t="s">
        <v>802</v>
      </c>
      <c r="F1500" s="86" t="s">
        <v>812</v>
      </c>
      <c r="G1500" s="32" t="s">
        <v>182</v>
      </c>
      <c r="H1500" s="6">
        <f t="shared" si="96"/>
        <v>-139500</v>
      </c>
      <c r="I1500" s="27">
        <f t="shared" si="95"/>
        <v>5.9523809523809526</v>
      </c>
      <c r="K1500" t="s">
        <v>0</v>
      </c>
      <c r="M1500" s="2">
        <v>420</v>
      </c>
    </row>
    <row r="1501" spans="1:13" ht="12.75">
      <c r="A1501" s="17"/>
      <c r="B1501" s="345">
        <v>2500</v>
      </c>
      <c r="C1501" s="1" t="s">
        <v>35</v>
      </c>
      <c r="D1501" s="1" t="s">
        <v>22</v>
      </c>
      <c r="E1501" s="1" t="s">
        <v>802</v>
      </c>
      <c r="F1501" s="86" t="s">
        <v>813</v>
      </c>
      <c r="G1501" s="32" t="s">
        <v>195</v>
      </c>
      <c r="H1501" s="6">
        <f t="shared" si="96"/>
        <v>-142000</v>
      </c>
      <c r="I1501" s="27">
        <f t="shared" si="95"/>
        <v>5.9523809523809526</v>
      </c>
      <c r="K1501" t="s">
        <v>0</v>
      </c>
      <c r="M1501" s="2">
        <v>420</v>
      </c>
    </row>
    <row r="1502" spans="1:13" ht="12.75">
      <c r="A1502" s="17"/>
      <c r="B1502" s="345">
        <v>2500</v>
      </c>
      <c r="C1502" s="1" t="s">
        <v>35</v>
      </c>
      <c r="D1502" s="1" t="s">
        <v>22</v>
      </c>
      <c r="E1502" s="1" t="s">
        <v>802</v>
      </c>
      <c r="F1502" s="86" t="s">
        <v>814</v>
      </c>
      <c r="G1502" s="32" t="s">
        <v>334</v>
      </c>
      <c r="H1502" s="6">
        <f t="shared" si="96"/>
        <v>-144500</v>
      </c>
      <c r="I1502" s="27">
        <f t="shared" si="95"/>
        <v>5.9523809523809526</v>
      </c>
      <c r="K1502" t="s">
        <v>0</v>
      </c>
      <c r="M1502" s="2">
        <v>420</v>
      </c>
    </row>
    <row r="1503" spans="1:13" ht="12.75">
      <c r="A1503" s="17"/>
      <c r="B1503" s="345">
        <v>2500</v>
      </c>
      <c r="C1503" s="1" t="s">
        <v>35</v>
      </c>
      <c r="D1503" s="1" t="s">
        <v>22</v>
      </c>
      <c r="E1503" s="1" t="s">
        <v>802</v>
      </c>
      <c r="F1503" s="86" t="s">
        <v>815</v>
      </c>
      <c r="G1503" s="32" t="s">
        <v>184</v>
      </c>
      <c r="H1503" s="6">
        <f t="shared" si="96"/>
        <v>-147000</v>
      </c>
      <c r="I1503" s="27">
        <f t="shared" si="95"/>
        <v>5.9523809523809526</v>
      </c>
      <c r="K1503" t="s">
        <v>0</v>
      </c>
      <c r="M1503" s="2">
        <v>420</v>
      </c>
    </row>
    <row r="1504" spans="1:13" ht="12.75">
      <c r="A1504" s="17"/>
      <c r="B1504" s="345">
        <v>1000</v>
      </c>
      <c r="C1504" s="1" t="s">
        <v>35</v>
      </c>
      <c r="D1504" s="1" t="s">
        <v>22</v>
      </c>
      <c r="E1504" s="1" t="s">
        <v>802</v>
      </c>
      <c r="F1504" s="86" t="s">
        <v>816</v>
      </c>
      <c r="G1504" s="32" t="s">
        <v>210</v>
      </c>
      <c r="H1504" s="6">
        <f t="shared" si="96"/>
        <v>-148000</v>
      </c>
      <c r="I1504" s="27">
        <f t="shared" si="95"/>
        <v>2.380952380952381</v>
      </c>
      <c r="K1504" t="s">
        <v>0</v>
      </c>
      <c r="M1504" s="2">
        <v>420</v>
      </c>
    </row>
    <row r="1505" spans="1:13" ht="12.75">
      <c r="A1505" s="17"/>
      <c r="B1505" s="345">
        <v>2500</v>
      </c>
      <c r="C1505" s="1" t="s">
        <v>35</v>
      </c>
      <c r="D1505" s="1" t="s">
        <v>22</v>
      </c>
      <c r="E1505" s="1" t="s">
        <v>802</v>
      </c>
      <c r="F1505" s="86" t="s">
        <v>817</v>
      </c>
      <c r="G1505" s="32" t="s">
        <v>262</v>
      </c>
      <c r="H1505" s="6">
        <f t="shared" si="96"/>
        <v>-150500</v>
      </c>
      <c r="I1505" s="27">
        <f t="shared" si="95"/>
        <v>5.9523809523809526</v>
      </c>
      <c r="K1505" t="s">
        <v>0</v>
      </c>
      <c r="M1505" s="2">
        <v>420</v>
      </c>
    </row>
    <row r="1506" spans="1:13" ht="12.75">
      <c r="A1506" s="17"/>
      <c r="B1506" s="345">
        <v>2500</v>
      </c>
      <c r="C1506" s="1" t="s">
        <v>35</v>
      </c>
      <c r="D1506" s="1" t="s">
        <v>22</v>
      </c>
      <c r="E1506" s="1" t="s">
        <v>802</v>
      </c>
      <c r="F1506" s="86" t="s">
        <v>818</v>
      </c>
      <c r="G1506" s="32" t="s">
        <v>264</v>
      </c>
      <c r="H1506" s="6">
        <f t="shared" si="96"/>
        <v>-153000</v>
      </c>
      <c r="I1506" s="27">
        <f t="shared" si="95"/>
        <v>5.9523809523809526</v>
      </c>
      <c r="K1506" t="s">
        <v>0</v>
      </c>
      <c r="M1506" s="2">
        <v>420</v>
      </c>
    </row>
    <row r="1507" spans="1:13" ht="12.75">
      <c r="A1507" s="17"/>
      <c r="B1507" s="345">
        <v>2500</v>
      </c>
      <c r="C1507" s="1" t="s">
        <v>35</v>
      </c>
      <c r="D1507" s="1" t="s">
        <v>22</v>
      </c>
      <c r="E1507" s="1" t="s">
        <v>802</v>
      </c>
      <c r="F1507" s="86" t="s">
        <v>819</v>
      </c>
      <c r="G1507" s="32" t="s">
        <v>280</v>
      </c>
      <c r="H1507" s="6">
        <f t="shared" si="96"/>
        <v>-155500</v>
      </c>
      <c r="I1507" s="27">
        <f t="shared" si="95"/>
        <v>5.9523809523809526</v>
      </c>
      <c r="K1507" t="s">
        <v>0</v>
      </c>
      <c r="M1507" s="2">
        <v>420</v>
      </c>
    </row>
    <row r="1508" spans="1:13" ht="12.75">
      <c r="A1508" s="17"/>
      <c r="B1508" s="345">
        <v>2500</v>
      </c>
      <c r="C1508" s="1" t="s">
        <v>35</v>
      </c>
      <c r="D1508" s="1" t="s">
        <v>22</v>
      </c>
      <c r="E1508" s="1" t="s">
        <v>802</v>
      </c>
      <c r="F1508" s="86" t="s">
        <v>820</v>
      </c>
      <c r="G1508" s="32" t="s">
        <v>339</v>
      </c>
      <c r="H1508" s="6">
        <f t="shared" si="96"/>
        <v>-158000</v>
      </c>
      <c r="I1508" s="27">
        <f t="shared" si="95"/>
        <v>5.9523809523809526</v>
      </c>
      <c r="K1508" t="s">
        <v>0</v>
      </c>
      <c r="M1508" s="2">
        <v>420</v>
      </c>
    </row>
    <row r="1509" spans="1:13" ht="12.75">
      <c r="A1509" s="17"/>
      <c r="B1509" s="345">
        <v>2500</v>
      </c>
      <c r="C1509" s="1" t="s">
        <v>35</v>
      </c>
      <c r="D1509" s="17" t="s">
        <v>22</v>
      </c>
      <c r="E1509" s="1" t="s">
        <v>821</v>
      </c>
      <c r="F1509" s="86" t="s">
        <v>822</v>
      </c>
      <c r="G1509" s="32" t="s">
        <v>39</v>
      </c>
      <c r="H1509" s="6">
        <f aca="true" t="shared" si="97" ref="H1509:H1515">H1508-B1509</f>
        <v>-160500</v>
      </c>
      <c r="I1509" s="27">
        <f t="shared" si="95"/>
        <v>5.9523809523809526</v>
      </c>
      <c r="K1509" t="s">
        <v>0</v>
      </c>
      <c r="M1509" s="2">
        <v>420</v>
      </c>
    </row>
    <row r="1510" spans="1:13" ht="12.75">
      <c r="A1510" s="17"/>
      <c r="B1510" s="345">
        <v>2500</v>
      </c>
      <c r="C1510" s="1" t="s">
        <v>35</v>
      </c>
      <c r="D1510" s="1" t="s">
        <v>22</v>
      </c>
      <c r="E1510" s="1" t="s">
        <v>823</v>
      </c>
      <c r="F1510" s="86" t="s">
        <v>824</v>
      </c>
      <c r="G1510" s="32" t="s">
        <v>82</v>
      </c>
      <c r="H1510" s="6">
        <f t="shared" si="97"/>
        <v>-163000</v>
      </c>
      <c r="I1510" s="27">
        <f t="shared" si="95"/>
        <v>5.9523809523809526</v>
      </c>
      <c r="K1510" t="s">
        <v>0</v>
      </c>
      <c r="M1510" s="2">
        <v>420</v>
      </c>
    </row>
    <row r="1511" spans="1:13" ht="12.75">
      <c r="A1511" s="17"/>
      <c r="B1511" s="345">
        <v>2500</v>
      </c>
      <c r="C1511" s="1" t="s">
        <v>35</v>
      </c>
      <c r="D1511" s="1" t="s">
        <v>22</v>
      </c>
      <c r="E1511" s="1" t="s">
        <v>823</v>
      </c>
      <c r="F1511" s="86" t="s">
        <v>825</v>
      </c>
      <c r="G1511" s="32" t="s">
        <v>156</v>
      </c>
      <c r="H1511" s="6">
        <f t="shared" si="97"/>
        <v>-165500</v>
      </c>
      <c r="I1511" s="27">
        <f t="shared" si="95"/>
        <v>5.9523809523809526</v>
      </c>
      <c r="K1511" t="s">
        <v>0</v>
      </c>
      <c r="M1511" s="2">
        <v>420</v>
      </c>
    </row>
    <row r="1512" spans="1:13" ht="12.75">
      <c r="A1512" s="17"/>
      <c r="B1512" s="345">
        <v>2500</v>
      </c>
      <c r="C1512" s="1" t="s">
        <v>35</v>
      </c>
      <c r="D1512" s="1" t="s">
        <v>22</v>
      </c>
      <c r="E1512" s="1" t="s">
        <v>823</v>
      </c>
      <c r="F1512" s="86" t="s">
        <v>826</v>
      </c>
      <c r="G1512" s="32" t="s">
        <v>160</v>
      </c>
      <c r="H1512" s="6">
        <f t="shared" si="97"/>
        <v>-168000</v>
      </c>
      <c r="I1512" s="27">
        <f t="shared" si="95"/>
        <v>5.9523809523809526</v>
      </c>
      <c r="K1512" t="s">
        <v>0</v>
      </c>
      <c r="M1512" s="2">
        <v>420</v>
      </c>
    </row>
    <row r="1513" spans="1:13" ht="12.75">
      <c r="A1513" s="17"/>
      <c r="B1513" s="345">
        <v>2500</v>
      </c>
      <c r="C1513" s="1" t="s">
        <v>35</v>
      </c>
      <c r="D1513" s="1" t="s">
        <v>22</v>
      </c>
      <c r="E1513" s="1" t="s">
        <v>823</v>
      </c>
      <c r="F1513" s="86" t="s">
        <v>827</v>
      </c>
      <c r="G1513" s="32" t="s">
        <v>334</v>
      </c>
      <c r="H1513" s="6">
        <f t="shared" si="97"/>
        <v>-170500</v>
      </c>
      <c r="I1513" s="27">
        <f t="shared" si="95"/>
        <v>5.9523809523809526</v>
      </c>
      <c r="K1513" t="s">
        <v>0</v>
      </c>
      <c r="M1513" s="2">
        <v>420</v>
      </c>
    </row>
    <row r="1514" spans="1:13" ht="12.75">
      <c r="A1514" s="17"/>
      <c r="B1514" s="345">
        <v>2500</v>
      </c>
      <c r="C1514" s="1" t="s">
        <v>35</v>
      </c>
      <c r="D1514" s="1" t="s">
        <v>22</v>
      </c>
      <c r="E1514" s="1" t="s">
        <v>823</v>
      </c>
      <c r="F1514" s="86" t="s">
        <v>828</v>
      </c>
      <c r="G1514" s="32" t="s">
        <v>262</v>
      </c>
      <c r="H1514" s="6">
        <f t="shared" si="97"/>
        <v>-173000</v>
      </c>
      <c r="I1514" s="27">
        <f t="shared" si="95"/>
        <v>5.9523809523809526</v>
      </c>
      <c r="K1514" t="s">
        <v>0</v>
      </c>
      <c r="M1514" s="2">
        <v>420</v>
      </c>
    </row>
    <row r="1515" spans="1:13" ht="12.75">
      <c r="A1515" s="17"/>
      <c r="B1515" s="345">
        <v>2500</v>
      </c>
      <c r="C1515" s="1" t="s">
        <v>35</v>
      </c>
      <c r="D1515" s="1" t="s">
        <v>22</v>
      </c>
      <c r="E1515" s="1" t="s">
        <v>823</v>
      </c>
      <c r="F1515" s="86" t="s">
        <v>829</v>
      </c>
      <c r="G1515" s="32" t="s">
        <v>303</v>
      </c>
      <c r="H1515" s="6">
        <f t="shared" si="97"/>
        <v>-175500</v>
      </c>
      <c r="I1515" s="27">
        <f t="shared" si="95"/>
        <v>5.9523809523809526</v>
      </c>
      <c r="K1515" t="s">
        <v>0</v>
      </c>
      <c r="M1515" s="2">
        <v>420</v>
      </c>
    </row>
    <row r="1516" spans="1:13" s="85" customFormat="1" ht="12.75">
      <c r="A1516" s="16"/>
      <c r="B1516" s="347">
        <f>SUM(B1446:B1515)</f>
        <v>175500</v>
      </c>
      <c r="C1516" s="16" t="s">
        <v>35</v>
      </c>
      <c r="D1516" s="16"/>
      <c r="E1516" s="16"/>
      <c r="F1516" s="96"/>
      <c r="G1516" s="23"/>
      <c r="H1516" s="83">
        <v>0</v>
      </c>
      <c r="I1516" s="84">
        <f t="shared" si="95"/>
        <v>417.85714285714283</v>
      </c>
      <c r="M1516" s="2">
        <v>420</v>
      </c>
    </row>
    <row r="1517" spans="1:13" ht="12.75">
      <c r="A1517" s="17"/>
      <c r="B1517" s="345"/>
      <c r="H1517" s="6">
        <f aca="true" t="shared" si="98" ref="H1517:H1526">H1516-B1517</f>
        <v>0</v>
      </c>
      <c r="I1517" s="27">
        <f t="shared" si="95"/>
        <v>0</v>
      </c>
      <c r="M1517" s="2">
        <v>420</v>
      </c>
    </row>
    <row r="1518" spans="1:13" ht="12.75">
      <c r="A1518" s="17"/>
      <c r="B1518" s="345"/>
      <c r="H1518" s="6">
        <f t="shared" si="98"/>
        <v>0</v>
      </c>
      <c r="I1518" s="27">
        <f t="shared" si="95"/>
        <v>0</v>
      </c>
      <c r="M1518" s="2">
        <v>420</v>
      </c>
    </row>
    <row r="1519" spans="1:13" ht="12.75">
      <c r="A1519" s="17"/>
      <c r="B1519" s="345">
        <v>500</v>
      </c>
      <c r="C1519" s="1" t="s">
        <v>830</v>
      </c>
      <c r="D1519" s="1" t="s">
        <v>432</v>
      </c>
      <c r="E1519" s="1" t="s">
        <v>1</v>
      </c>
      <c r="F1519" s="86" t="s">
        <v>831</v>
      </c>
      <c r="G1519" s="32" t="s">
        <v>186</v>
      </c>
      <c r="H1519" s="6">
        <f t="shared" si="98"/>
        <v>-500</v>
      </c>
      <c r="I1519" s="27">
        <f t="shared" si="95"/>
        <v>1.1904761904761905</v>
      </c>
      <c r="K1519" t="s">
        <v>802</v>
      </c>
      <c r="M1519" s="2">
        <v>420</v>
      </c>
    </row>
    <row r="1520" spans="1:13" ht="12.75">
      <c r="A1520" s="17"/>
      <c r="B1520" s="345">
        <v>550</v>
      </c>
      <c r="C1520" s="1" t="s">
        <v>830</v>
      </c>
      <c r="D1520" s="1" t="s">
        <v>432</v>
      </c>
      <c r="E1520" s="1" t="s">
        <v>1</v>
      </c>
      <c r="F1520" s="86" t="s">
        <v>832</v>
      </c>
      <c r="G1520" s="32" t="s">
        <v>280</v>
      </c>
      <c r="H1520" s="6">
        <f t="shared" si="98"/>
        <v>-1050</v>
      </c>
      <c r="I1520" s="27">
        <f t="shared" si="95"/>
        <v>1.3095238095238095</v>
      </c>
      <c r="K1520" t="s">
        <v>802</v>
      </c>
      <c r="M1520" s="2">
        <v>420</v>
      </c>
    </row>
    <row r="1521" spans="1:13" ht="12.75">
      <c r="A1521" s="17"/>
      <c r="B1521" s="345">
        <v>1200</v>
      </c>
      <c r="C1521" s="17" t="s">
        <v>124</v>
      </c>
      <c r="D1521" s="17" t="s">
        <v>432</v>
      </c>
      <c r="E1521" s="1" t="s">
        <v>1</v>
      </c>
      <c r="F1521" s="86" t="s">
        <v>833</v>
      </c>
      <c r="G1521" s="32" t="s">
        <v>43</v>
      </c>
      <c r="H1521" s="6">
        <f t="shared" si="98"/>
        <v>-2250</v>
      </c>
      <c r="I1521" s="27">
        <f t="shared" si="95"/>
        <v>2.857142857142857</v>
      </c>
      <c r="K1521" t="s">
        <v>783</v>
      </c>
      <c r="M1521" s="2">
        <v>420</v>
      </c>
    </row>
    <row r="1522" spans="1:13" ht="12.75">
      <c r="A1522" s="17"/>
      <c r="B1522" s="345">
        <v>500</v>
      </c>
      <c r="C1522" s="17" t="s">
        <v>1227</v>
      </c>
      <c r="D1522" s="17" t="s">
        <v>432</v>
      </c>
      <c r="E1522" s="1" t="s">
        <v>1</v>
      </c>
      <c r="F1522" s="86" t="s">
        <v>834</v>
      </c>
      <c r="G1522" s="32" t="s">
        <v>45</v>
      </c>
      <c r="H1522" s="6">
        <f t="shared" si="98"/>
        <v>-2750</v>
      </c>
      <c r="I1522" s="27">
        <f t="shared" si="95"/>
        <v>1.1904761904761905</v>
      </c>
      <c r="K1522" t="s">
        <v>783</v>
      </c>
      <c r="M1522" s="2">
        <v>420</v>
      </c>
    </row>
    <row r="1523" spans="1:13" ht="12.75">
      <c r="A1523" s="17"/>
      <c r="B1523" s="345">
        <v>750</v>
      </c>
      <c r="C1523" s="17" t="s">
        <v>1228</v>
      </c>
      <c r="D1523" s="1" t="s">
        <v>432</v>
      </c>
      <c r="E1523" s="1" t="s">
        <v>1</v>
      </c>
      <c r="F1523" s="86" t="s">
        <v>835</v>
      </c>
      <c r="G1523" s="32" t="s">
        <v>156</v>
      </c>
      <c r="H1523" s="6">
        <f t="shared" si="98"/>
        <v>-3500</v>
      </c>
      <c r="I1523" s="27">
        <f t="shared" si="95"/>
        <v>1.7857142857142858</v>
      </c>
      <c r="K1523" t="s">
        <v>783</v>
      </c>
      <c r="M1523" s="2">
        <v>420</v>
      </c>
    </row>
    <row r="1524" spans="1:13" ht="12.75">
      <c r="A1524" s="17"/>
      <c r="B1524" s="345">
        <v>500</v>
      </c>
      <c r="C1524" s="17" t="s">
        <v>1227</v>
      </c>
      <c r="D1524" s="1" t="s">
        <v>432</v>
      </c>
      <c r="E1524" s="1" t="s">
        <v>1</v>
      </c>
      <c r="F1524" s="86" t="s">
        <v>836</v>
      </c>
      <c r="G1524" s="32" t="s">
        <v>186</v>
      </c>
      <c r="H1524" s="6">
        <f t="shared" si="98"/>
        <v>-4000</v>
      </c>
      <c r="I1524" s="27">
        <f t="shared" si="95"/>
        <v>1.1904761904761905</v>
      </c>
      <c r="K1524" t="s">
        <v>783</v>
      </c>
      <c r="M1524" s="2">
        <v>420</v>
      </c>
    </row>
    <row r="1525" spans="1:13" ht="12.75">
      <c r="A1525" s="17"/>
      <c r="B1525" s="345">
        <v>250</v>
      </c>
      <c r="C1525" s="1" t="s">
        <v>1229</v>
      </c>
      <c r="D1525" s="1" t="s">
        <v>432</v>
      </c>
      <c r="E1525" s="1" t="s">
        <v>1</v>
      </c>
      <c r="F1525" s="86" t="s">
        <v>837</v>
      </c>
      <c r="G1525" s="32" t="s">
        <v>334</v>
      </c>
      <c r="H1525" s="6">
        <f t="shared" si="98"/>
        <v>-4250</v>
      </c>
      <c r="I1525" s="27">
        <f t="shared" si="95"/>
        <v>0.5952380952380952</v>
      </c>
      <c r="K1525" t="s">
        <v>821</v>
      </c>
      <c r="M1525" s="2">
        <v>420</v>
      </c>
    </row>
    <row r="1526" spans="1:13" ht="12.75">
      <c r="A1526" s="17"/>
      <c r="B1526" s="345">
        <v>250</v>
      </c>
      <c r="C1526" s="17" t="s">
        <v>838</v>
      </c>
      <c r="D1526" s="1" t="s">
        <v>432</v>
      </c>
      <c r="E1526" s="1" t="s">
        <v>1</v>
      </c>
      <c r="F1526" s="86" t="s">
        <v>839</v>
      </c>
      <c r="G1526" s="32" t="s">
        <v>217</v>
      </c>
      <c r="H1526" s="6">
        <f t="shared" si="98"/>
        <v>-4500</v>
      </c>
      <c r="I1526" s="27">
        <f t="shared" si="95"/>
        <v>0.5952380952380952</v>
      </c>
      <c r="K1526" t="s">
        <v>821</v>
      </c>
      <c r="M1526" s="2">
        <v>420</v>
      </c>
    </row>
    <row r="1527" spans="1:13" s="85" customFormat="1" ht="12.75">
      <c r="A1527" s="16"/>
      <c r="B1527" s="347">
        <f>SUM(B1519:B1526)</f>
        <v>4500</v>
      </c>
      <c r="C1527" s="16" t="s">
        <v>1</v>
      </c>
      <c r="D1527" s="16"/>
      <c r="E1527" s="16"/>
      <c r="F1527" s="96"/>
      <c r="G1527" s="23"/>
      <c r="H1527" s="83">
        <v>0</v>
      </c>
      <c r="I1527" s="84">
        <f t="shared" si="95"/>
        <v>10.714285714285714</v>
      </c>
      <c r="M1527" s="2">
        <v>420</v>
      </c>
    </row>
    <row r="1528" spans="1:13" ht="12.75">
      <c r="A1528" s="17"/>
      <c r="B1528" s="345"/>
      <c r="H1528" s="6">
        <f aca="true" t="shared" si="99" ref="H1528:H1559">H1527-B1528</f>
        <v>0</v>
      </c>
      <c r="I1528" s="27">
        <f t="shared" si="95"/>
        <v>0</v>
      </c>
      <c r="M1528" s="2">
        <v>420</v>
      </c>
    </row>
    <row r="1529" spans="1:13" ht="12.75">
      <c r="A1529" s="17"/>
      <c r="B1529" s="345"/>
      <c r="H1529" s="6">
        <f t="shared" si="99"/>
        <v>0</v>
      </c>
      <c r="I1529" s="27">
        <f t="shared" si="95"/>
        <v>0</v>
      </c>
      <c r="M1529" s="2">
        <v>420</v>
      </c>
    </row>
    <row r="1530" spans="1:13" ht="12.75">
      <c r="A1530" s="17"/>
      <c r="B1530" s="345">
        <v>1000</v>
      </c>
      <c r="C1530" s="1" t="s">
        <v>678</v>
      </c>
      <c r="D1530" s="1" t="s">
        <v>432</v>
      </c>
      <c r="E1530" s="1" t="s">
        <v>679</v>
      </c>
      <c r="F1530" s="86" t="s">
        <v>840</v>
      </c>
      <c r="G1530" s="32" t="s">
        <v>39</v>
      </c>
      <c r="H1530" s="6">
        <f t="shared" si="99"/>
        <v>-1000</v>
      </c>
      <c r="I1530" s="27">
        <f t="shared" si="95"/>
        <v>2.380952380952381</v>
      </c>
      <c r="K1530" t="s">
        <v>802</v>
      </c>
      <c r="M1530" s="2">
        <v>420</v>
      </c>
    </row>
    <row r="1531" spans="1:13" ht="12.75">
      <c r="A1531" s="17"/>
      <c r="B1531" s="345">
        <v>1900</v>
      </c>
      <c r="C1531" s="1" t="s">
        <v>678</v>
      </c>
      <c r="D1531" s="1" t="s">
        <v>432</v>
      </c>
      <c r="E1531" s="1" t="s">
        <v>679</v>
      </c>
      <c r="F1531" s="86" t="s">
        <v>840</v>
      </c>
      <c r="G1531" s="32" t="s">
        <v>41</v>
      </c>
      <c r="H1531" s="6">
        <f t="shared" si="99"/>
        <v>-2900</v>
      </c>
      <c r="I1531" s="27">
        <f t="shared" si="95"/>
        <v>4.523809523809524</v>
      </c>
      <c r="K1531" t="s">
        <v>802</v>
      </c>
      <c r="M1531" s="2">
        <v>420</v>
      </c>
    </row>
    <row r="1532" spans="1:13" ht="12.75">
      <c r="A1532" s="17"/>
      <c r="B1532" s="345">
        <v>1600</v>
      </c>
      <c r="C1532" s="1" t="s">
        <v>678</v>
      </c>
      <c r="D1532" s="1" t="s">
        <v>432</v>
      </c>
      <c r="E1532" s="1" t="s">
        <v>679</v>
      </c>
      <c r="F1532" s="86" t="s">
        <v>840</v>
      </c>
      <c r="G1532" s="32" t="s">
        <v>43</v>
      </c>
      <c r="H1532" s="6">
        <f t="shared" si="99"/>
        <v>-4500</v>
      </c>
      <c r="I1532" s="27">
        <f t="shared" si="95"/>
        <v>3.8095238095238093</v>
      </c>
      <c r="K1532" t="s">
        <v>802</v>
      </c>
      <c r="M1532" s="2">
        <v>420</v>
      </c>
    </row>
    <row r="1533" spans="1:13" ht="12.75">
      <c r="A1533" s="17"/>
      <c r="B1533" s="345">
        <v>1000</v>
      </c>
      <c r="C1533" s="1" t="s">
        <v>678</v>
      </c>
      <c r="D1533" s="1" t="s">
        <v>432</v>
      </c>
      <c r="E1533" s="1" t="s">
        <v>679</v>
      </c>
      <c r="F1533" s="86" t="s">
        <v>840</v>
      </c>
      <c r="G1533" s="32" t="s">
        <v>45</v>
      </c>
      <c r="H1533" s="6">
        <f t="shared" si="99"/>
        <v>-5500</v>
      </c>
      <c r="I1533" s="27">
        <f aca="true" t="shared" si="100" ref="I1533:I1596">+B1533/M1533</f>
        <v>2.380952380952381</v>
      </c>
      <c r="K1533" t="s">
        <v>802</v>
      </c>
      <c r="M1533" s="2">
        <v>420</v>
      </c>
    </row>
    <row r="1534" spans="1:13" ht="12.75">
      <c r="A1534" s="17"/>
      <c r="B1534" s="345">
        <v>800</v>
      </c>
      <c r="C1534" s="1" t="s">
        <v>678</v>
      </c>
      <c r="D1534" s="1" t="s">
        <v>432</v>
      </c>
      <c r="E1534" s="1" t="s">
        <v>679</v>
      </c>
      <c r="F1534" s="86" t="s">
        <v>840</v>
      </c>
      <c r="G1534" s="32" t="s">
        <v>82</v>
      </c>
      <c r="H1534" s="6">
        <f t="shared" si="99"/>
        <v>-6300</v>
      </c>
      <c r="I1534" s="27">
        <f t="shared" si="100"/>
        <v>1.9047619047619047</v>
      </c>
      <c r="K1534" t="s">
        <v>802</v>
      </c>
      <c r="M1534" s="2">
        <v>420</v>
      </c>
    </row>
    <row r="1535" spans="1:13" ht="12.75">
      <c r="A1535" s="17"/>
      <c r="B1535" s="345">
        <v>800</v>
      </c>
      <c r="C1535" s="1" t="s">
        <v>678</v>
      </c>
      <c r="D1535" s="1" t="s">
        <v>432</v>
      </c>
      <c r="E1535" s="1" t="s">
        <v>679</v>
      </c>
      <c r="F1535" s="86" t="s">
        <v>840</v>
      </c>
      <c r="G1535" s="32" t="s">
        <v>121</v>
      </c>
      <c r="H1535" s="6">
        <f t="shared" si="99"/>
        <v>-7100</v>
      </c>
      <c r="I1535" s="27">
        <f t="shared" si="100"/>
        <v>1.9047619047619047</v>
      </c>
      <c r="K1535" t="s">
        <v>802</v>
      </c>
      <c r="M1535" s="2">
        <v>420</v>
      </c>
    </row>
    <row r="1536" spans="1:13" ht="12.75">
      <c r="A1536" s="17"/>
      <c r="B1536" s="345">
        <v>800</v>
      </c>
      <c r="C1536" s="1" t="s">
        <v>678</v>
      </c>
      <c r="D1536" s="1" t="s">
        <v>432</v>
      </c>
      <c r="E1536" s="1" t="s">
        <v>679</v>
      </c>
      <c r="F1536" s="86" t="s">
        <v>840</v>
      </c>
      <c r="G1536" s="32" t="s">
        <v>154</v>
      </c>
      <c r="H1536" s="6">
        <f t="shared" si="99"/>
        <v>-7900</v>
      </c>
      <c r="I1536" s="27">
        <f t="shared" si="100"/>
        <v>1.9047619047619047</v>
      </c>
      <c r="K1536" t="s">
        <v>802</v>
      </c>
      <c r="M1536" s="2">
        <v>420</v>
      </c>
    </row>
    <row r="1537" spans="1:13" ht="12.75">
      <c r="A1537" s="17"/>
      <c r="B1537" s="345">
        <v>800</v>
      </c>
      <c r="C1537" s="1" t="s">
        <v>678</v>
      </c>
      <c r="D1537" s="1" t="s">
        <v>432</v>
      </c>
      <c r="E1537" s="1" t="s">
        <v>679</v>
      </c>
      <c r="F1537" s="86" t="s">
        <v>840</v>
      </c>
      <c r="G1537" s="32" t="s">
        <v>156</v>
      </c>
      <c r="H1537" s="6">
        <f t="shared" si="99"/>
        <v>-8700</v>
      </c>
      <c r="I1537" s="27">
        <f t="shared" si="100"/>
        <v>1.9047619047619047</v>
      </c>
      <c r="K1537" t="s">
        <v>802</v>
      </c>
      <c r="M1537" s="2">
        <v>420</v>
      </c>
    </row>
    <row r="1538" spans="1:13" ht="12.75">
      <c r="A1538" s="17"/>
      <c r="B1538" s="345">
        <v>800</v>
      </c>
      <c r="C1538" s="1" t="s">
        <v>678</v>
      </c>
      <c r="D1538" s="1" t="s">
        <v>432</v>
      </c>
      <c r="E1538" s="1" t="s">
        <v>679</v>
      </c>
      <c r="F1538" s="86" t="s">
        <v>840</v>
      </c>
      <c r="G1538" s="32" t="s">
        <v>158</v>
      </c>
      <c r="H1538" s="6">
        <f t="shared" si="99"/>
        <v>-9500</v>
      </c>
      <c r="I1538" s="27">
        <f t="shared" si="100"/>
        <v>1.9047619047619047</v>
      </c>
      <c r="K1538" t="s">
        <v>802</v>
      </c>
      <c r="M1538" s="2">
        <v>420</v>
      </c>
    </row>
    <row r="1539" spans="1:13" ht="12.75">
      <c r="A1539" s="17"/>
      <c r="B1539" s="345">
        <v>950</v>
      </c>
      <c r="C1539" s="1" t="s">
        <v>678</v>
      </c>
      <c r="D1539" s="1" t="s">
        <v>432</v>
      </c>
      <c r="E1539" s="1" t="s">
        <v>679</v>
      </c>
      <c r="F1539" s="86" t="s">
        <v>840</v>
      </c>
      <c r="G1539" s="32" t="s">
        <v>160</v>
      </c>
      <c r="H1539" s="6">
        <f t="shared" si="99"/>
        <v>-10450</v>
      </c>
      <c r="I1539" s="27">
        <f t="shared" si="100"/>
        <v>2.261904761904762</v>
      </c>
      <c r="K1539" t="s">
        <v>802</v>
      </c>
      <c r="M1539" s="2">
        <v>420</v>
      </c>
    </row>
    <row r="1540" spans="1:13" ht="12.75">
      <c r="A1540" s="17"/>
      <c r="B1540" s="345">
        <v>1050</v>
      </c>
      <c r="C1540" s="1" t="s">
        <v>678</v>
      </c>
      <c r="D1540" s="1" t="s">
        <v>432</v>
      </c>
      <c r="E1540" s="1" t="s">
        <v>679</v>
      </c>
      <c r="F1540" s="86" t="s">
        <v>840</v>
      </c>
      <c r="G1540" s="32" t="s">
        <v>182</v>
      </c>
      <c r="H1540" s="6">
        <f t="shared" si="99"/>
        <v>-11500</v>
      </c>
      <c r="I1540" s="27">
        <f t="shared" si="100"/>
        <v>2.5</v>
      </c>
      <c r="K1540" t="s">
        <v>802</v>
      </c>
      <c r="M1540" s="2">
        <v>420</v>
      </c>
    </row>
    <row r="1541" spans="1:13" ht="12.75">
      <c r="A1541" s="17"/>
      <c r="B1541" s="345">
        <v>800</v>
      </c>
      <c r="C1541" s="1" t="s">
        <v>678</v>
      </c>
      <c r="D1541" s="1" t="s">
        <v>432</v>
      </c>
      <c r="E1541" s="1" t="s">
        <v>679</v>
      </c>
      <c r="F1541" s="86" t="s">
        <v>840</v>
      </c>
      <c r="G1541" s="32" t="s">
        <v>195</v>
      </c>
      <c r="H1541" s="6">
        <f t="shared" si="99"/>
        <v>-12300</v>
      </c>
      <c r="I1541" s="27">
        <f t="shared" si="100"/>
        <v>1.9047619047619047</v>
      </c>
      <c r="K1541" t="s">
        <v>802</v>
      </c>
      <c r="M1541" s="2">
        <v>420</v>
      </c>
    </row>
    <row r="1542" spans="1:13" ht="12.75">
      <c r="A1542" s="17"/>
      <c r="B1542" s="345">
        <v>900</v>
      </c>
      <c r="C1542" s="1" t="s">
        <v>678</v>
      </c>
      <c r="D1542" s="1" t="s">
        <v>432</v>
      </c>
      <c r="E1542" s="1" t="s">
        <v>679</v>
      </c>
      <c r="F1542" s="86" t="s">
        <v>840</v>
      </c>
      <c r="G1542" s="32" t="s">
        <v>334</v>
      </c>
      <c r="H1542" s="6">
        <f t="shared" si="99"/>
        <v>-13200</v>
      </c>
      <c r="I1542" s="27">
        <f t="shared" si="100"/>
        <v>2.142857142857143</v>
      </c>
      <c r="K1542" t="s">
        <v>802</v>
      </c>
      <c r="M1542" s="2">
        <v>420</v>
      </c>
    </row>
    <row r="1543" spans="1:13" ht="12.75">
      <c r="A1543" s="17"/>
      <c r="B1543" s="345">
        <v>800</v>
      </c>
      <c r="C1543" s="1" t="s">
        <v>678</v>
      </c>
      <c r="D1543" s="1" t="s">
        <v>432</v>
      </c>
      <c r="E1543" s="1" t="s">
        <v>679</v>
      </c>
      <c r="F1543" s="86" t="s">
        <v>840</v>
      </c>
      <c r="G1543" s="32" t="s">
        <v>184</v>
      </c>
      <c r="H1543" s="6">
        <f t="shared" si="99"/>
        <v>-14000</v>
      </c>
      <c r="I1543" s="27">
        <f t="shared" si="100"/>
        <v>1.9047619047619047</v>
      </c>
      <c r="K1543" t="s">
        <v>802</v>
      </c>
      <c r="M1543" s="2">
        <v>420</v>
      </c>
    </row>
    <row r="1544" spans="1:13" ht="12.75">
      <c r="A1544" s="17"/>
      <c r="B1544" s="345">
        <v>1000</v>
      </c>
      <c r="C1544" s="1" t="s">
        <v>678</v>
      </c>
      <c r="D1544" s="1" t="s">
        <v>432</v>
      </c>
      <c r="E1544" s="1" t="s">
        <v>679</v>
      </c>
      <c r="F1544" s="86" t="s">
        <v>840</v>
      </c>
      <c r="G1544" s="32" t="s">
        <v>186</v>
      </c>
      <c r="H1544" s="6">
        <f t="shared" si="99"/>
        <v>-15000</v>
      </c>
      <c r="I1544" s="27">
        <f t="shared" si="100"/>
        <v>2.380952380952381</v>
      </c>
      <c r="K1544" t="s">
        <v>802</v>
      </c>
      <c r="M1544" s="2">
        <v>420</v>
      </c>
    </row>
    <row r="1545" spans="1:13" ht="12.75">
      <c r="A1545" s="17"/>
      <c r="B1545" s="345">
        <v>1200</v>
      </c>
      <c r="C1545" s="1" t="s">
        <v>678</v>
      </c>
      <c r="D1545" s="1" t="s">
        <v>432</v>
      </c>
      <c r="E1545" s="1" t="s">
        <v>679</v>
      </c>
      <c r="F1545" s="86" t="s">
        <v>840</v>
      </c>
      <c r="G1545" s="32" t="s">
        <v>210</v>
      </c>
      <c r="H1545" s="6">
        <f t="shared" si="99"/>
        <v>-16200</v>
      </c>
      <c r="I1545" s="27">
        <f t="shared" si="100"/>
        <v>2.857142857142857</v>
      </c>
      <c r="K1545" t="s">
        <v>802</v>
      </c>
      <c r="M1545" s="2">
        <v>420</v>
      </c>
    </row>
    <row r="1546" spans="1:13" ht="12.75">
      <c r="A1546" s="17"/>
      <c r="B1546" s="345">
        <v>1100</v>
      </c>
      <c r="C1546" s="1" t="s">
        <v>678</v>
      </c>
      <c r="D1546" s="1" t="s">
        <v>432</v>
      </c>
      <c r="E1546" s="1" t="s">
        <v>679</v>
      </c>
      <c r="F1546" s="86" t="s">
        <v>840</v>
      </c>
      <c r="G1546" s="32" t="s">
        <v>217</v>
      </c>
      <c r="H1546" s="6">
        <f t="shared" si="99"/>
        <v>-17300</v>
      </c>
      <c r="I1546" s="27">
        <f t="shared" si="100"/>
        <v>2.619047619047619</v>
      </c>
      <c r="K1546" t="s">
        <v>802</v>
      </c>
      <c r="M1546" s="2">
        <v>420</v>
      </c>
    </row>
    <row r="1547" spans="1:13" ht="12.75">
      <c r="A1547" s="17"/>
      <c r="B1547" s="345">
        <v>1100</v>
      </c>
      <c r="C1547" s="1" t="s">
        <v>678</v>
      </c>
      <c r="D1547" s="1" t="s">
        <v>432</v>
      </c>
      <c r="E1547" s="1" t="s">
        <v>679</v>
      </c>
      <c r="F1547" s="86" t="s">
        <v>840</v>
      </c>
      <c r="G1547" s="32" t="s">
        <v>227</v>
      </c>
      <c r="H1547" s="6">
        <f t="shared" si="99"/>
        <v>-18400</v>
      </c>
      <c r="I1547" s="27">
        <f t="shared" si="100"/>
        <v>2.619047619047619</v>
      </c>
      <c r="K1547" t="s">
        <v>802</v>
      </c>
      <c r="M1547" s="2">
        <v>420</v>
      </c>
    </row>
    <row r="1548" spans="1:13" ht="12.75">
      <c r="A1548" s="17"/>
      <c r="B1548" s="345">
        <v>800</v>
      </c>
      <c r="C1548" s="1" t="s">
        <v>678</v>
      </c>
      <c r="D1548" s="1" t="s">
        <v>432</v>
      </c>
      <c r="E1548" s="1" t="s">
        <v>679</v>
      </c>
      <c r="F1548" s="86" t="s">
        <v>840</v>
      </c>
      <c r="G1548" s="32" t="s">
        <v>262</v>
      </c>
      <c r="H1548" s="6">
        <f t="shared" si="99"/>
        <v>-19200</v>
      </c>
      <c r="I1548" s="27">
        <f t="shared" si="100"/>
        <v>1.9047619047619047</v>
      </c>
      <c r="K1548" t="s">
        <v>802</v>
      </c>
      <c r="M1548" s="2">
        <v>420</v>
      </c>
    </row>
    <row r="1549" spans="1:13" ht="12.75">
      <c r="A1549" s="17"/>
      <c r="B1549" s="345">
        <v>1400</v>
      </c>
      <c r="C1549" s="1" t="s">
        <v>678</v>
      </c>
      <c r="D1549" s="1" t="s">
        <v>432</v>
      </c>
      <c r="E1549" s="1" t="s">
        <v>679</v>
      </c>
      <c r="F1549" s="86" t="s">
        <v>840</v>
      </c>
      <c r="G1549" s="32" t="s">
        <v>264</v>
      </c>
      <c r="H1549" s="6">
        <f t="shared" si="99"/>
        <v>-20600</v>
      </c>
      <c r="I1549" s="27">
        <f t="shared" si="100"/>
        <v>3.3333333333333335</v>
      </c>
      <c r="K1549" t="s">
        <v>802</v>
      </c>
      <c r="M1549" s="2">
        <v>420</v>
      </c>
    </row>
    <row r="1550" spans="1:13" ht="12.75">
      <c r="A1550" s="17"/>
      <c r="B1550" s="345">
        <v>1600</v>
      </c>
      <c r="C1550" s="1" t="s">
        <v>678</v>
      </c>
      <c r="D1550" s="1" t="s">
        <v>432</v>
      </c>
      <c r="E1550" s="1" t="s">
        <v>679</v>
      </c>
      <c r="F1550" s="86" t="s">
        <v>840</v>
      </c>
      <c r="G1550" s="32" t="s">
        <v>269</v>
      </c>
      <c r="H1550" s="6">
        <f t="shared" si="99"/>
        <v>-22200</v>
      </c>
      <c r="I1550" s="27">
        <f t="shared" si="100"/>
        <v>3.8095238095238093</v>
      </c>
      <c r="K1550" t="s">
        <v>802</v>
      </c>
      <c r="M1550" s="2">
        <v>420</v>
      </c>
    </row>
    <row r="1551" spans="1:13" ht="12.75">
      <c r="A1551" s="17"/>
      <c r="B1551" s="345">
        <v>1000</v>
      </c>
      <c r="C1551" s="1" t="s">
        <v>678</v>
      </c>
      <c r="D1551" s="1" t="s">
        <v>432</v>
      </c>
      <c r="E1551" s="1" t="s">
        <v>679</v>
      </c>
      <c r="F1551" s="86" t="s">
        <v>840</v>
      </c>
      <c r="G1551" s="32" t="s">
        <v>288</v>
      </c>
      <c r="H1551" s="6">
        <f t="shared" si="99"/>
        <v>-23200</v>
      </c>
      <c r="I1551" s="27">
        <f t="shared" si="100"/>
        <v>2.380952380952381</v>
      </c>
      <c r="K1551" t="s">
        <v>802</v>
      </c>
      <c r="M1551" s="2">
        <v>420</v>
      </c>
    </row>
    <row r="1552" spans="1:13" ht="12.75">
      <c r="A1552" s="17"/>
      <c r="B1552" s="345">
        <v>1350</v>
      </c>
      <c r="C1552" s="1" t="s">
        <v>678</v>
      </c>
      <c r="D1552" s="1" t="s">
        <v>432</v>
      </c>
      <c r="E1552" s="1" t="s">
        <v>679</v>
      </c>
      <c r="F1552" s="86" t="s">
        <v>840</v>
      </c>
      <c r="G1552" s="32" t="s">
        <v>280</v>
      </c>
      <c r="H1552" s="6">
        <f t="shared" si="99"/>
        <v>-24550</v>
      </c>
      <c r="I1552" s="27">
        <f t="shared" si="100"/>
        <v>3.2142857142857144</v>
      </c>
      <c r="K1552" t="s">
        <v>802</v>
      </c>
      <c r="M1552" s="2">
        <v>420</v>
      </c>
    </row>
    <row r="1553" spans="1:13" ht="12.75">
      <c r="A1553" s="17"/>
      <c r="B1553" s="345">
        <v>950</v>
      </c>
      <c r="C1553" s="1" t="s">
        <v>678</v>
      </c>
      <c r="D1553" s="1" t="s">
        <v>432</v>
      </c>
      <c r="E1553" s="1" t="s">
        <v>679</v>
      </c>
      <c r="F1553" s="86" t="s">
        <v>840</v>
      </c>
      <c r="G1553" s="32" t="s">
        <v>303</v>
      </c>
      <c r="H1553" s="6">
        <f t="shared" si="99"/>
        <v>-25500</v>
      </c>
      <c r="I1553" s="27">
        <f t="shared" si="100"/>
        <v>2.261904761904762</v>
      </c>
      <c r="K1553" t="s">
        <v>802</v>
      </c>
      <c r="M1553" s="2">
        <v>420</v>
      </c>
    </row>
    <row r="1554" spans="1:13" ht="12.75">
      <c r="A1554" s="17"/>
      <c r="B1554" s="345">
        <v>700</v>
      </c>
      <c r="C1554" s="1" t="s">
        <v>678</v>
      </c>
      <c r="D1554" s="1" t="s">
        <v>432</v>
      </c>
      <c r="E1554" s="1" t="s">
        <v>679</v>
      </c>
      <c r="F1554" s="86" t="s">
        <v>840</v>
      </c>
      <c r="G1554" s="32" t="s">
        <v>339</v>
      </c>
      <c r="H1554" s="6">
        <f t="shared" si="99"/>
        <v>-26200</v>
      </c>
      <c r="I1554" s="27">
        <f t="shared" si="100"/>
        <v>1.6666666666666667</v>
      </c>
      <c r="K1554" t="s">
        <v>802</v>
      </c>
      <c r="M1554" s="2">
        <v>420</v>
      </c>
    </row>
    <row r="1555" spans="1:13" ht="12.75">
      <c r="A1555" s="17"/>
      <c r="B1555" s="345">
        <v>800</v>
      </c>
      <c r="C1555" s="17" t="s">
        <v>678</v>
      </c>
      <c r="D1555" s="17" t="s">
        <v>432</v>
      </c>
      <c r="E1555" s="17" t="s">
        <v>679</v>
      </c>
      <c r="F1555" s="86" t="s">
        <v>841</v>
      </c>
      <c r="G1555" s="34" t="s">
        <v>39</v>
      </c>
      <c r="H1555" s="6">
        <f t="shared" si="99"/>
        <v>-27000</v>
      </c>
      <c r="I1555" s="27">
        <f t="shared" si="100"/>
        <v>1.9047619047619047</v>
      </c>
      <c r="K1555" t="s">
        <v>783</v>
      </c>
      <c r="M1555" s="2">
        <v>420</v>
      </c>
    </row>
    <row r="1556" spans="1:13" ht="12.75">
      <c r="A1556" s="17"/>
      <c r="B1556" s="345">
        <v>1200</v>
      </c>
      <c r="C1556" s="17" t="s">
        <v>678</v>
      </c>
      <c r="D1556" s="17" t="s">
        <v>432</v>
      </c>
      <c r="E1556" s="17" t="s">
        <v>679</v>
      </c>
      <c r="F1556" s="86" t="s">
        <v>841</v>
      </c>
      <c r="G1556" s="34" t="s">
        <v>41</v>
      </c>
      <c r="H1556" s="6">
        <f t="shared" si="99"/>
        <v>-28200</v>
      </c>
      <c r="I1556" s="27">
        <f t="shared" si="100"/>
        <v>2.857142857142857</v>
      </c>
      <c r="J1556" s="20"/>
      <c r="K1556" t="s">
        <v>783</v>
      </c>
      <c r="L1556" s="20"/>
      <c r="M1556" s="2">
        <v>420</v>
      </c>
    </row>
    <row r="1557" spans="1:13" ht="12.75">
      <c r="A1557" s="17"/>
      <c r="B1557" s="345">
        <v>1300</v>
      </c>
      <c r="C1557" s="17" t="s">
        <v>678</v>
      </c>
      <c r="D1557" s="17" t="s">
        <v>432</v>
      </c>
      <c r="E1557" s="1" t="s">
        <v>679</v>
      </c>
      <c r="F1557" s="86" t="s">
        <v>841</v>
      </c>
      <c r="G1557" s="32" t="s">
        <v>43</v>
      </c>
      <c r="H1557" s="6">
        <f t="shared" si="99"/>
        <v>-29500</v>
      </c>
      <c r="I1557" s="27">
        <f t="shared" si="100"/>
        <v>3.0952380952380953</v>
      </c>
      <c r="K1557" t="s">
        <v>783</v>
      </c>
      <c r="M1557" s="2">
        <v>420</v>
      </c>
    </row>
    <row r="1558" spans="1:13" ht="12.75">
      <c r="A1558" s="17"/>
      <c r="B1558" s="345">
        <v>1000</v>
      </c>
      <c r="C1558" s="1" t="s">
        <v>678</v>
      </c>
      <c r="D1558" s="17" t="s">
        <v>432</v>
      </c>
      <c r="E1558" s="1" t="s">
        <v>679</v>
      </c>
      <c r="F1558" s="86" t="s">
        <v>841</v>
      </c>
      <c r="G1558" s="32" t="s">
        <v>45</v>
      </c>
      <c r="H1558" s="6">
        <f t="shared" si="99"/>
        <v>-30500</v>
      </c>
      <c r="I1558" s="27">
        <f t="shared" si="100"/>
        <v>2.380952380952381</v>
      </c>
      <c r="K1558" t="s">
        <v>783</v>
      </c>
      <c r="M1558" s="2">
        <v>420</v>
      </c>
    </row>
    <row r="1559" spans="1:13" ht="12.75">
      <c r="A1559" s="17"/>
      <c r="B1559" s="345">
        <v>400</v>
      </c>
      <c r="C1559" s="1" t="s">
        <v>678</v>
      </c>
      <c r="D1559" s="17" t="s">
        <v>432</v>
      </c>
      <c r="E1559" s="1" t="s">
        <v>679</v>
      </c>
      <c r="F1559" s="86" t="s">
        <v>841</v>
      </c>
      <c r="G1559" s="32" t="s">
        <v>82</v>
      </c>
      <c r="H1559" s="6">
        <f t="shared" si="99"/>
        <v>-30900</v>
      </c>
      <c r="I1559" s="27">
        <f t="shared" si="100"/>
        <v>0.9523809523809523</v>
      </c>
      <c r="K1559" t="s">
        <v>783</v>
      </c>
      <c r="M1559" s="2">
        <v>420</v>
      </c>
    </row>
    <row r="1560" spans="1:13" ht="12.75">
      <c r="A1560" s="17"/>
      <c r="B1560" s="345">
        <v>1600</v>
      </c>
      <c r="C1560" s="1" t="s">
        <v>678</v>
      </c>
      <c r="D1560" s="17" t="s">
        <v>432</v>
      </c>
      <c r="E1560" s="1" t="s">
        <v>679</v>
      </c>
      <c r="F1560" s="86" t="s">
        <v>841</v>
      </c>
      <c r="G1560" s="32" t="s">
        <v>121</v>
      </c>
      <c r="H1560" s="6">
        <f aca="true" t="shared" si="101" ref="H1560:H1591">H1559-B1560</f>
        <v>-32500</v>
      </c>
      <c r="I1560" s="27">
        <f t="shared" si="100"/>
        <v>3.8095238095238093</v>
      </c>
      <c r="K1560" t="s">
        <v>783</v>
      </c>
      <c r="M1560" s="2">
        <v>420</v>
      </c>
    </row>
    <row r="1561" spans="1:13" ht="12.75">
      <c r="A1561" s="17"/>
      <c r="B1561" s="345">
        <v>800</v>
      </c>
      <c r="C1561" s="1" t="s">
        <v>678</v>
      </c>
      <c r="D1561" s="17" t="s">
        <v>432</v>
      </c>
      <c r="E1561" s="1" t="s">
        <v>679</v>
      </c>
      <c r="F1561" s="86" t="s">
        <v>841</v>
      </c>
      <c r="G1561" s="32" t="s">
        <v>154</v>
      </c>
      <c r="H1561" s="6">
        <f t="shared" si="101"/>
        <v>-33300</v>
      </c>
      <c r="I1561" s="27">
        <f t="shared" si="100"/>
        <v>1.9047619047619047</v>
      </c>
      <c r="K1561" t="s">
        <v>783</v>
      </c>
      <c r="M1561" s="2">
        <v>420</v>
      </c>
    </row>
    <row r="1562" spans="1:13" ht="12.75">
      <c r="A1562" s="17"/>
      <c r="B1562" s="345">
        <v>800</v>
      </c>
      <c r="C1562" s="1" t="s">
        <v>678</v>
      </c>
      <c r="D1562" s="1" t="s">
        <v>432</v>
      </c>
      <c r="E1562" s="1" t="s">
        <v>679</v>
      </c>
      <c r="F1562" s="86" t="s">
        <v>841</v>
      </c>
      <c r="G1562" s="32" t="s">
        <v>156</v>
      </c>
      <c r="H1562" s="6">
        <f t="shared" si="101"/>
        <v>-34100</v>
      </c>
      <c r="I1562" s="27">
        <f t="shared" si="100"/>
        <v>1.9047619047619047</v>
      </c>
      <c r="K1562" t="s">
        <v>783</v>
      </c>
      <c r="M1562" s="2">
        <v>420</v>
      </c>
    </row>
    <row r="1563" spans="1:13" ht="12.75">
      <c r="A1563" s="17"/>
      <c r="B1563" s="345">
        <v>1100</v>
      </c>
      <c r="C1563" s="1" t="s">
        <v>678</v>
      </c>
      <c r="D1563" s="1" t="s">
        <v>432</v>
      </c>
      <c r="E1563" s="1" t="s">
        <v>679</v>
      </c>
      <c r="F1563" s="86" t="s">
        <v>841</v>
      </c>
      <c r="G1563" s="32" t="s">
        <v>158</v>
      </c>
      <c r="H1563" s="6">
        <f t="shared" si="101"/>
        <v>-35200</v>
      </c>
      <c r="I1563" s="27">
        <f t="shared" si="100"/>
        <v>2.619047619047619</v>
      </c>
      <c r="K1563" t="s">
        <v>783</v>
      </c>
      <c r="M1563" s="2">
        <v>420</v>
      </c>
    </row>
    <row r="1564" spans="1:13" ht="12.75">
      <c r="A1564" s="17"/>
      <c r="B1564" s="345">
        <v>800</v>
      </c>
      <c r="C1564" s="1" t="s">
        <v>678</v>
      </c>
      <c r="D1564" s="1" t="s">
        <v>432</v>
      </c>
      <c r="E1564" s="1" t="s">
        <v>679</v>
      </c>
      <c r="F1564" s="86" t="s">
        <v>841</v>
      </c>
      <c r="G1564" s="32" t="s">
        <v>182</v>
      </c>
      <c r="H1564" s="6">
        <f t="shared" si="101"/>
        <v>-36000</v>
      </c>
      <c r="I1564" s="27">
        <f t="shared" si="100"/>
        <v>1.9047619047619047</v>
      </c>
      <c r="K1564" t="s">
        <v>783</v>
      </c>
      <c r="M1564" s="2">
        <v>420</v>
      </c>
    </row>
    <row r="1565" spans="1:13" ht="12.75">
      <c r="A1565" s="17"/>
      <c r="B1565" s="345">
        <v>1600</v>
      </c>
      <c r="C1565" s="1" t="s">
        <v>678</v>
      </c>
      <c r="D1565" s="1" t="s">
        <v>432</v>
      </c>
      <c r="E1565" s="1" t="s">
        <v>679</v>
      </c>
      <c r="F1565" s="86" t="s">
        <v>841</v>
      </c>
      <c r="G1565" s="32" t="s">
        <v>195</v>
      </c>
      <c r="H1565" s="6">
        <f t="shared" si="101"/>
        <v>-37600</v>
      </c>
      <c r="I1565" s="27">
        <f t="shared" si="100"/>
        <v>3.8095238095238093</v>
      </c>
      <c r="K1565" t="s">
        <v>783</v>
      </c>
      <c r="M1565" s="2">
        <v>420</v>
      </c>
    </row>
    <row r="1566" spans="1:13" ht="12.75">
      <c r="A1566" s="17"/>
      <c r="B1566" s="345">
        <v>1200</v>
      </c>
      <c r="C1566" s="1" t="s">
        <v>678</v>
      </c>
      <c r="D1566" s="1" t="s">
        <v>432</v>
      </c>
      <c r="E1566" s="1" t="s">
        <v>679</v>
      </c>
      <c r="F1566" s="86" t="s">
        <v>841</v>
      </c>
      <c r="G1566" s="32" t="s">
        <v>334</v>
      </c>
      <c r="H1566" s="6">
        <f t="shared" si="101"/>
        <v>-38800</v>
      </c>
      <c r="I1566" s="27">
        <f t="shared" si="100"/>
        <v>2.857142857142857</v>
      </c>
      <c r="K1566" t="s">
        <v>783</v>
      </c>
      <c r="M1566" s="2">
        <v>420</v>
      </c>
    </row>
    <row r="1567" spans="1:13" ht="12.75">
      <c r="A1567" s="17"/>
      <c r="B1567" s="345">
        <v>1200</v>
      </c>
      <c r="C1567" s="1" t="s">
        <v>678</v>
      </c>
      <c r="D1567" s="1" t="s">
        <v>432</v>
      </c>
      <c r="E1567" s="1" t="s">
        <v>679</v>
      </c>
      <c r="F1567" s="86" t="s">
        <v>841</v>
      </c>
      <c r="G1567" s="32" t="s">
        <v>184</v>
      </c>
      <c r="H1567" s="6">
        <f t="shared" si="101"/>
        <v>-40000</v>
      </c>
      <c r="I1567" s="27">
        <f t="shared" si="100"/>
        <v>2.857142857142857</v>
      </c>
      <c r="K1567" t="s">
        <v>783</v>
      </c>
      <c r="M1567" s="2">
        <v>420</v>
      </c>
    </row>
    <row r="1568" spans="1:13" ht="12.75">
      <c r="A1568" s="17"/>
      <c r="B1568" s="345">
        <v>500</v>
      </c>
      <c r="C1568" s="1" t="s">
        <v>678</v>
      </c>
      <c r="D1568" s="1" t="s">
        <v>432</v>
      </c>
      <c r="E1568" s="1" t="s">
        <v>679</v>
      </c>
      <c r="F1568" s="86" t="s">
        <v>841</v>
      </c>
      <c r="G1568" s="32" t="s">
        <v>186</v>
      </c>
      <c r="H1568" s="6">
        <f t="shared" si="101"/>
        <v>-40500</v>
      </c>
      <c r="I1568" s="27">
        <f t="shared" si="100"/>
        <v>1.1904761904761905</v>
      </c>
      <c r="K1568" t="s">
        <v>783</v>
      </c>
      <c r="M1568" s="2">
        <v>420</v>
      </c>
    </row>
    <row r="1569" spans="1:13" ht="12.75">
      <c r="A1569" s="17"/>
      <c r="B1569" s="345">
        <v>1800</v>
      </c>
      <c r="C1569" s="1" t="s">
        <v>678</v>
      </c>
      <c r="D1569" s="1" t="s">
        <v>432</v>
      </c>
      <c r="E1569" s="1" t="s">
        <v>679</v>
      </c>
      <c r="F1569" s="86" t="s">
        <v>841</v>
      </c>
      <c r="G1569" s="32" t="s">
        <v>210</v>
      </c>
      <c r="H1569" s="6">
        <f t="shared" si="101"/>
        <v>-42300</v>
      </c>
      <c r="I1569" s="27">
        <f t="shared" si="100"/>
        <v>4.285714285714286</v>
      </c>
      <c r="K1569" t="s">
        <v>783</v>
      </c>
      <c r="M1569" s="2">
        <v>420</v>
      </c>
    </row>
    <row r="1570" spans="1:13" ht="12.75">
      <c r="A1570" s="17"/>
      <c r="B1570" s="345">
        <v>400</v>
      </c>
      <c r="C1570" s="1" t="s">
        <v>678</v>
      </c>
      <c r="D1570" s="1" t="s">
        <v>432</v>
      </c>
      <c r="E1570" s="1" t="s">
        <v>679</v>
      </c>
      <c r="F1570" s="86" t="s">
        <v>841</v>
      </c>
      <c r="G1570" s="32" t="s">
        <v>217</v>
      </c>
      <c r="H1570" s="6">
        <f t="shared" si="101"/>
        <v>-42700</v>
      </c>
      <c r="I1570" s="27">
        <f t="shared" si="100"/>
        <v>0.9523809523809523</v>
      </c>
      <c r="K1570" t="s">
        <v>783</v>
      </c>
      <c r="M1570" s="2">
        <v>420</v>
      </c>
    </row>
    <row r="1571" spans="1:13" ht="12.75">
      <c r="A1571" s="17"/>
      <c r="B1571" s="345">
        <v>800</v>
      </c>
      <c r="C1571" s="1" t="s">
        <v>678</v>
      </c>
      <c r="D1571" s="1" t="s">
        <v>432</v>
      </c>
      <c r="E1571" s="1" t="s">
        <v>679</v>
      </c>
      <c r="F1571" s="86" t="s">
        <v>841</v>
      </c>
      <c r="G1571" s="32" t="s">
        <v>227</v>
      </c>
      <c r="H1571" s="6">
        <f t="shared" si="101"/>
        <v>-43500</v>
      </c>
      <c r="I1571" s="27">
        <f t="shared" si="100"/>
        <v>1.9047619047619047</v>
      </c>
      <c r="K1571" t="s">
        <v>783</v>
      </c>
      <c r="M1571" s="2">
        <v>420</v>
      </c>
    </row>
    <row r="1572" spans="1:13" ht="12.75">
      <c r="A1572" s="17"/>
      <c r="B1572" s="345">
        <v>400</v>
      </c>
      <c r="C1572" s="1" t="s">
        <v>678</v>
      </c>
      <c r="D1572" s="1" t="s">
        <v>432</v>
      </c>
      <c r="E1572" s="1" t="s">
        <v>679</v>
      </c>
      <c r="F1572" s="86" t="s">
        <v>841</v>
      </c>
      <c r="G1572" s="32" t="s">
        <v>264</v>
      </c>
      <c r="H1572" s="6">
        <f t="shared" si="101"/>
        <v>-43900</v>
      </c>
      <c r="I1572" s="27">
        <f t="shared" si="100"/>
        <v>0.9523809523809523</v>
      </c>
      <c r="K1572" t="s">
        <v>783</v>
      </c>
      <c r="M1572" s="2">
        <v>420</v>
      </c>
    </row>
    <row r="1573" spans="1:13" ht="12.75">
      <c r="A1573" s="17"/>
      <c r="B1573" s="345">
        <v>400</v>
      </c>
      <c r="C1573" s="1" t="s">
        <v>678</v>
      </c>
      <c r="D1573" s="1" t="s">
        <v>432</v>
      </c>
      <c r="E1573" s="1" t="s">
        <v>679</v>
      </c>
      <c r="F1573" s="86" t="s">
        <v>841</v>
      </c>
      <c r="G1573" s="32" t="s">
        <v>269</v>
      </c>
      <c r="H1573" s="6">
        <f t="shared" si="101"/>
        <v>-44300</v>
      </c>
      <c r="I1573" s="27">
        <f t="shared" si="100"/>
        <v>0.9523809523809523</v>
      </c>
      <c r="K1573" t="s">
        <v>783</v>
      </c>
      <c r="M1573" s="2">
        <v>420</v>
      </c>
    </row>
    <row r="1574" spans="1:13" ht="12.75">
      <c r="A1574" s="17"/>
      <c r="B1574" s="345">
        <v>1200</v>
      </c>
      <c r="C1574" s="1" t="s">
        <v>678</v>
      </c>
      <c r="D1574" s="1" t="s">
        <v>432</v>
      </c>
      <c r="E1574" s="1" t="s">
        <v>679</v>
      </c>
      <c r="F1574" s="86" t="s">
        <v>841</v>
      </c>
      <c r="G1574" s="32" t="s">
        <v>288</v>
      </c>
      <c r="H1574" s="6">
        <f t="shared" si="101"/>
        <v>-45500</v>
      </c>
      <c r="I1574" s="27">
        <f t="shared" si="100"/>
        <v>2.857142857142857</v>
      </c>
      <c r="K1574" t="s">
        <v>783</v>
      </c>
      <c r="M1574" s="2">
        <v>420</v>
      </c>
    </row>
    <row r="1575" spans="1:13" ht="12.75">
      <c r="A1575" s="17"/>
      <c r="B1575" s="345">
        <v>1000</v>
      </c>
      <c r="C1575" s="1" t="s">
        <v>678</v>
      </c>
      <c r="D1575" s="1" t="s">
        <v>432</v>
      </c>
      <c r="E1575" s="1" t="s">
        <v>679</v>
      </c>
      <c r="F1575" s="86" t="s">
        <v>841</v>
      </c>
      <c r="G1575" s="32" t="s">
        <v>280</v>
      </c>
      <c r="H1575" s="6">
        <f t="shared" si="101"/>
        <v>-46500</v>
      </c>
      <c r="I1575" s="27">
        <f t="shared" si="100"/>
        <v>2.380952380952381</v>
      </c>
      <c r="K1575" t="s">
        <v>783</v>
      </c>
      <c r="M1575" s="2">
        <v>420</v>
      </c>
    </row>
    <row r="1576" spans="1:13" ht="12.75">
      <c r="A1576" s="17"/>
      <c r="B1576" s="345">
        <v>400</v>
      </c>
      <c r="C1576" s="1" t="s">
        <v>678</v>
      </c>
      <c r="D1576" s="1" t="s">
        <v>432</v>
      </c>
      <c r="E1576" s="1" t="s">
        <v>679</v>
      </c>
      <c r="F1576" s="86" t="s">
        <v>841</v>
      </c>
      <c r="G1576" s="32" t="s">
        <v>303</v>
      </c>
      <c r="H1576" s="6">
        <f t="shared" si="101"/>
        <v>-46900</v>
      </c>
      <c r="I1576" s="27">
        <f t="shared" si="100"/>
        <v>0.9523809523809523</v>
      </c>
      <c r="K1576" t="s">
        <v>783</v>
      </c>
      <c r="M1576" s="2">
        <v>420</v>
      </c>
    </row>
    <row r="1577" spans="1:13" ht="12.75">
      <c r="A1577" s="17"/>
      <c r="B1577" s="345">
        <v>1100</v>
      </c>
      <c r="C1577" s="1" t="s">
        <v>678</v>
      </c>
      <c r="D1577" s="1" t="s">
        <v>432</v>
      </c>
      <c r="E1577" s="1" t="s">
        <v>679</v>
      </c>
      <c r="F1577" s="86" t="s">
        <v>841</v>
      </c>
      <c r="G1577" s="32" t="s">
        <v>339</v>
      </c>
      <c r="H1577" s="6">
        <f t="shared" si="101"/>
        <v>-48000</v>
      </c>
      <c r="I1577" s="27">
        <f t="shared" si="100"/>
        <v>2.619047619047619</v>
      </c>
      <c r="K1577" t="s">
        <v>783</v>
      </c>
      <c r="M1577" s="2">
        <v>420</v>
      </c>
    </row>
    <row r="1578" spans="1:13" ht="12.75">
      <c r="A1578" s="17"/>
      <c r="B1578" s="345">
        <v>1400</v>
      </c>
      <c r="C1578" s="1" t="s">
        <v>678</v>
      </c>
      <c r="D1578" s="1" t="s">
        <v>432</v>
      </c>
      <c r="E1578" s="1" t="s">
        <v>679</v>
      </c>
      <c r="F1578" s="86" t="s">
        <v>842</v>
      </c>
      <c r="G1578" s="32" t="s">
        <v>39</v>
      </c>
      <c r="H1578" s="6">
        <f t="shared" si="101"/>
        <v>-49400</v>
      </c>
      <c r="I1578" s="27">
        <f t="shared" si="100"/>
        <v>3.3333333333333335</v>
      </c>
      <c r="K1578" t="s">
        <v>821</v>
      </c>
      <c r="M1578" s="2">
        <v>420</v>
      </c>
    </row>
    <row r="1579" spans="1:13" ht="12.75">
      <c r="A1579" s="17"/>
      <c r="B1579" s="345">
        <v>1600</v>
      </c>
      <c r="C1579" s="1" t="s">
        <v>678</v>
      </c>
      <c r="D1579" s="1" t="s">
        <v>432</v>
      </c>
      <c r="E1579" s="1" t="s">
        <v>679</v>
      </c>
      <c r="F1579" s="86" t="s">
        <v>842</v>
      </c>
      <c r="G1579" s="32" t="s">
        <v>41</v>
      </c>
      <c r="H1579" s="6">
        <f t="shared" si="101"/>
        <v>-51000</v>
      </c>
      <c r="I1579" s="27">
        <f t="shared" si="100"/>
        <v>3.8095238095238093</v>
      </c>
      <c r="K1579" t="s">
        <v>821</v>
      </c>
      <c r="M1579" s="2">
        <v>420</v>
      </c>
    </row>
    <row r="1580" spans="1:13" ht="12.75">
      <c r="A1580" s="17"/>
      <c r="B1580" s="345">
        <v>800</v>
      </c>
      <c r="C1580" s="1" t="s">
        <v>678</v>
      </c>
      <c r="D1580" s="1" t="s">
        <v>432</v>
      </c>
      <c r="E1580" s="1" t="s">
        <v>679</v>
      </c>
      <c r="F1580" s="86" t="s">
        <v>842</v>
      </c>
      <c r="G1580" s="32" t="s">
        <v>43</v>
      </c>
      <c r="H1580" s="6">
        <f t="shared" si="101"/>
        <v>-51800</v>
      </c>
      <c r="I1580" s="27">
        <f t="shared" si="100"/>
        <v>1.9047619047619047</v>
      </c>
      <c r="K1580" t="s">
        <v>821</v>
      </c>
      <c r="M1580" s="2">
        <v>420</v>
      </c>
    </row>
    <row r="1581" spans="1:13" ht="12.75">
      <c r="A1581" s="17"/>
      <c r="B1581" s="345">
        <v>1100</v>
      </c>
      <c r="C1581" s="1" t="s">
        <v>678</v>
      </c>
      <c r="D1581" s="1" t="s">
        <v>432</v>
      </c>
      <c r="E1581" s="1" t="s">
        <v>679</v>
      </c>
      <c r="F1581" s="86" t="s">
        <v>842</v>
      </c>
      <c r="G1581" s="32" t="s">
        <v>45</v>
      </c>
      <c r="H1581" s="6">
        <f t="shared" si="101"/>
        <v>-52900</v>
      </c>
      <c r="I1581" s="27">
        <f t="shared" si="100"/>
        <v>2.619047619047619</v>
      </c>
      <c r="K1581" t="s">
        <v>821</v>
      </c>
      <c r="M1581" s="2">
        <v>420</v>
      </c>
    </row>
    <row r="1582" spans="1:13" ht="12.75">
      <c r="A1582" s="17"/>
      <c r="B1582" s="345">
        <v>1000</v>
      </c>
      <c r="C1582" s="1" t="s">
        <v>678</v>
      </c>
      <c r="D1582" s="1" t="s">
        <v>432</v>
      </c>
      <c r="E1582" s="1" t="s">
        <v>679</v>
      </c>
      <c r="F1582" s="86" t="s">
        <v>842</v>
      </c>
      <c r="G1582" s="32" t="s">
        <v>82</v>
      </c>
      <c r="H1582" s="6">
        <f t="shared" si="101"/>
        <v>-53900</v>
      </c>
      <c r="I1582" s="27">
        <f t="shared" si="100"/>
        <v>2.380952380952381</v>
      </c>
      <c r="K1582" t="s">
        <v>821</v>
      </c>
      <c r="M1582" s="2">
        <v>420</v>
      </c>
    </row>
    <row r="1583" spans="1:13" ht="12.75">
      <c r="A1583" s="17"/>
      <c r="B1583" s="345">
        <v>1000</v>
      </c>
      <c r="C1583" s="1" t="s">
        <v>678</v>
      </c>
      <c r="D1583" s="1" t="s">
        <v>432</v>
      </c>
      <c r="E1583" s="1" t="s">
        <v>679</v>
      </c>
      <c r="F1583" s="86" t="s">
        <v>842</v>
      </c>
      <c r="G1583" s="32" t="s">
        <v>121</v>
      </c>
      <c r="H1583" s="6">
        <f t="shared" si="101"/>
        <v>-54900</v>
      </c>
      <c r="I1583" s="27">
        <f t="shared" si="100"/>
        <v>2.380952380952381</v>
      </c>
      <c r="K1583" t="s">
        <v>821</v>
      </c>
      <c r="M1583" s="2">
        <v>420</v>
      </c>
    </row>
    <row r="1584" spans="1:13" ht="12.75">
      <c r="A1584" s="17"/>
      <c r="B1584" s="345">
        <v>1500</v>
      </c>
      <c r="C1584" s="1" t="s">
        <v>678</v>
      </c>
      <c r="D1584" s="1" t="s">
        <v>432</v>
      </c>
      <c r="E1584" s="1" t="s">
        <v>679</v>
      </c>
      <c r="F1584" s="86" t="s">
        <v>842</v>
      </c>
      <c r="G1584" s="32" t="s">
        <v>154</v>
      </c>
      <c r="H1584" s="6">
        <f t="shared" si="101"/>
        <v>-56400</v>
      </c>
      <c r="I1584" s="27">
        <f t="shared" si="100"/>
        <v>3.5714285714285716</v>
      </c>
      <c r="K1584" t="s">
        <v>821</v>
      </c>
      <c r="M1584" s="2">
        <v>420</v>
      </c>
    </row>
    <row r="1585" spans="1:13" ht="12.75">
      <c r="A1585" s="17"/>
      <c r="B1585" s="345">
        <v>1000</v>
      </c>
      <c r="C1585" s="1" t="s">
        <v>678</v>
      </c>
      <c r="D1585" s="1" t="s">
        <v>432</v>
      </c>
      <c r="E1585" s="1" t="s">
        <v>679</v>
      </c>
      <c r="F1585" s="86" t="s">
        <v>842</v>
      </c>
      <c r="G1585" s="32" t="s">
        <v>156</v>
      </c>
      <c r="H1585" s="6">
        <f t="shared" si="101"/>
        <v>-57400</v>
      </c>
      <c r="I1585" s="27">
        <f t="shared" si="100"/>
        <v>2.380952380952381</v>
      </c>
      <c r="K1585" t="s">
        <v>821</v>
      </c>
      <c r="M1585" s="2">
        <v>420</v>
      </c>
    </row>
    <row r="1586" spans="1:13" ht="12.75">
      <c r="A1586" s="17"/>
      <c r="B1586" s="345">
        <v>1000</v>
      </c>
      <c r="C1586" s="1" t="s">
        <v>678</v>
      </c>
      <c r="D1586" s="1" t="s">
        <v>432</v>
      </c>
      <c r="E1586" s="1" t="s">
        <v>679</v>
      </c>
      <c r="F1586" s="86" t="s">
        <v>842</v>
      </c>
      <c r="G1586" s="32" t="s">
        <v>158</v>
      </c>
      <c r="H1586" s="6">
        <f t="shared" si="101"/>
        <v>-58400</v>
      </c>
      <c r="I1586" s="27">
        <f t="shared" si="100"/>
        <v>2.380952380952381</v>
      </c>
      <c r="K1586" t="s">
        <v>821</v>
      </c>
      <c r="M1586" s="2">
        <v>420</v>
      </c>
    </row>
    <row r="1587" spans="1:13" ht="12.75">
      <c r="A1587" s="17"/>
      <c r="B1587" s="345">
        <v>1200</v>
      </c>
      <c r="C1587" s="1" t="s">
        <v>678</v>
      </c>
      <c r="D1587" s="1" t="s">
        <v>432</v>
      </c>
      <c r="E1587" s="1" t="s">
        <v>679</v>
      </c>
      <c r="F1587" s="86" t="s">
        <v>842</v>
      </c>
      <c r="G1587" s="32" t="s">
        <v>160</v>
      </c>
      <c r="H1587" s="6">
        <f t="shared" si="101"/>
        <v>-59600</v>
      </c>
      <c r="I1587" s="27">
        <f t="shared" si="100"/>
        <v>2.857142857142857</v>
      </c>
      <c r="K1587" t="s">
        <v>821</v>
      </c>
      <c r="M1587" s="2">
        <v>420</v>
      </c>
    </row>
    <row r="1588" spans="1:13" ht="12.75">
      <c r="A1588" s="17"/>
      <c r="B1588" s="345">
        <v>1100</v>
      </c>
      <c r="C1588" s="1" t="s">
        <v>678</v>
      </c>
      <c r="D1588" s="1" t="s">
        <v>432</v>
      </c>
      <c r="E1588" s="1" t="s">
        <v>679</v>
      </c>
      <c r="F1588" s="86" t="s">
        <v>842</v>
      </c>
      <c r="G1588" s="32" t="s">
        <v>182</v>
      </c>
      <c r="H1588" s="6">
        <f t="shared" si="101"/>
        <v>-60700</v>
      </c>
      <c r="I1588" s="27">
        <f t="shared" si="100"/>
        <v>2.619047619047619</v>
      </c>
      <c r="K1588" t="s">
        <v>821</v>
      </c>
      <c r="M1588" s="2">
        <v>420</v>
      </c>
    </row>
    <row r="1589" spans="1:13" ht="12.75">
      <c r="A1589" s="17"/>
      <c r="B1589" s="345">
        <v>800</v>
      </c>
      <c r="C1589" s="1" t="s">
        <v>678</v>
      </c>
      <c r="D1589" s="1" t="s">
        <v>432</v>
      </c>
      <c r="E1589" s="1" t="s">
        <v>679</v>
      </c>
      <c r="F1589" s="86" t="s">
        <v>842</v>
      </c>
      <c r="G1589" s="32" t="s">
        <v>195</v>
      </c>
      <c r="H1589" s="6">
        <f t="shared" si="101"/>
        <v>-61500</v>
      </c>
      <c r="I1589" s="27">
        <f t="shared" si="100"/>
        <v>1.9047619047619047</v>
      </c>
      <c r="K1589" t="s">
        <v>821</v>
      </c>
      <c r="M1589" s="2">
        <v>420</v>
      </c>
    </row>
    <row r="1590" spans="1:13" ht="12.75">
      <c r="A1590" s="17"/>
      <c r="B1590" s="345">
        <v>1200</v>
      </c>
      <c r="C1590" s="1" t="s">
        <v>678</v>
      </c>
      <c r="D1590" s="1" t="s">
        <v>432</v>
      </c>
      <c r="E1590" s="1" t="s">
        <v>679</v>
      </c>
      <c r="F1590" s="86" t="s">
        <v>842</v>
      </c>
      <c r="G1590" s="32" t="s">
        <v>334</v>
      </c>
      <c r="H1590" s="6">
        <f t="shared" si="101"/>
        <v>-62700</v>
      </c>
      <c r="I1590" s="27">
        <f t="shared" si="100"/>
        <v>2.857142857142857</v>
      </c>
      <c r="K1590" t="s">
        <v>821</v>
      </c>
      <c r="M1590" s="2">
        <v>420</v>
      </c>
    </row>
    <row r="1591" spans="1:13" ht="12.75">
      <c r="A1591" s="17"/>
      <c r="B1591" s="345">
        <v>1625</v>
      </c>
      <c r="C1591" s="1" t="s">
        <v>678</v>
      </c>
      <c r="D1591" s="1" t="s">
        <v>432</v>
      </c>
      <c r="E1591" s="1" t="s">
        <v>679</v>
      </c>
      <c r="F1591" s="86" t="s">
        <v>842</v>
      </c>
      <c r="G1591" s="32" t="s">
        <v>184</v>
      </c>
      <c r="H1591" s="6">
        <f t="shared" si="101"/>
        <v>-64325</v>
      </c>
      <c r="I1591" s="27">
        <f t="shared" si="100"/>
        <v>3.869047619047619</v>
      </c>
      <c r="K1591" t="s">
        <v>821</v>
      </c>
      <c r="M1591" s="2">
        <v>420</v>
      </c>
    </row>
    <row r="1592" spans="1:13" ht="12.75">
      <c r="A1592" s="17"/>
      <c r="B1592" s="345">
        <v>1400</v>
      </c>
      <c r="C1592" s="1" t="s">
        <v>678</v>
      </c>
      <c r="D1592" s="1" t="s">
        <v>432</v>
      </c>
      <c r="E1592" s="1" t="s">
        <v>679</v>
      </c>
      <c r="F1592" s="86" t="s">
        <v>842</v>
      </c>
      <c r="G1592" s="32" t="s">
        <v>186</v>
      </c>
      <c r="H1592" s="6">
        <f aca="true" t="shared" si="102" ref="H1592:H1623">H1591-B1592</f>
        <v>-65725</v>
      </c>
      <c r="I1592" s="27">
        <f t="shared" si="100"/>
        <v>3.3333333333333335</v>
      </c>
      <c r="K1592" t="s">
        <v>821</v>
      </c>
      <c r="M1592" s="2">
        <v>420</v>
      </c>
    </row>
    <row r="1593" spans="1:13" ht="12.75">
      <c r="A1593" s="17"/>
      <c r="B1593" s="345">
        <v>1400</v>
      </c>
      <c r="C1593" s="1" t="s">
        <v>678</v>
      </c>
      <c r="D1593" s="1" t="s">
        <v>432</v>
      </c>
      <c r="E1593" s="1" t="s">
        <v>679</v>
      </c>
      <c r="F1593" s="86" t="s">
        <v>842</v>
      </c>
      <c r="G1593" s="32" t="s">
        <v>210</v>
      </c>
      <c r="H1593" s="6">
        <f t="shared" si="102"/>
        <v>-67125</v>
      </c>
      <c r="I1593" s="27">
        <f t="shared" si="100"/>
        <v>3.3333333333333335</v>
      </c>
      <c r="K1593" t="s">
        <v>821</v>
      </c>
      <c r="M1593" s="2">
        <v>420</v>
      </c>
    </row>
    <row r="1594" spans="1:13" ht="12.75">
      <c r="A1594" s="17"/>
      <c r="B1594" s="345">
        <v>800</v>
      </c>
      <c r="C1594" s="1" t="s">
        <v>678</v>
      </c>
      <c r="D1594" s="1" t="s">
        <v>432</v>
      </c>
      <c r="E1594" s="1" t="s">
        <v>679</v>
      </c>
      <c r="F1594" s="86" t="s">
        <v>842</v>
      </c>
      <c r="G1594" s="32" t="s">
        <v>217</v>
      </c>
      <c r="H1594" s="6">
        <f t="shared" si="102"/>
        <v>-67925</v>
      </c>
      <c r="I1594" s="27">
        <f t="shared" si="100"/>
        <v>1.9047619047619047</v>
      </c>
      <c r="K1594" t="s">
        <v>821</v>
      </c>
      <c r="M1594" s="2">
        <v>420</v>
      </c>
    </row>
    <row r="1595" spans="1:13" ht="12.75">
      <c r="A1595" s="17"/>
      <c r="B1595" s="345">
        <v>1000</v>
      </c>
      <c r="C1595" s="1" t="s">
        <v>678</v>
      </c>
      <c r="D1595" s="1" t="s">
        <v>432</v>
      </c>
      <c r="E1595" s="1" t="s">
        <v>679</v>
      </c>
      <c r="F1595" s="86" t="s">
        <v>842</v>
      </c>
      <c r="G1595" s="32" t="s">
        <v>227</v>
      </c>
      <c r="H1595" s="6">
        <f t="shared" si="102"/>
        <v>-68925</v>
      </c>
      <c r="I1595" s="27">
        <f t="shared" si="100"/>
        <v>2.380952380952381</v>
      </c>
      <c r="K1595" t="s">
        <v>821</v>
      </c>
      <c r="M1595" s="2">
        <v>420</v>
      </c>
    </row>
    <row r="1596" spans="1:13" ht="12.75">
      <c r="A1596" s="17"/>
      <c r="B1596" s="345">
        <v>1100</v>
      </c>
      <c r="C1596" s="1" t="s">
        <v>678</v>
      </c>
      <c r="D1596" s="1" t="s">
        <v>432</v>
      </c>
      <c r="E1596" s="1" t="s">
        <v>679</v>
      </c>
      <c r="F1596" s="86" t="s">
        <v>842</v>
      </c>
      <c r="G1596" s="32" t="s">
        <v>262</v>
      </c>
      <c r="H1596" s="6">
        <f t="shared" si="102"/>
        <v>-70025</v>
      </c>
      <c r="I1596" s="27">
        <f t="shared" si="100"/>
        <v>2.619047619047619</v>
      </c>
      <c r="K1596" t="s">
        <v>821</v>
      </c>
      <c r="M1596" s="2">
        <v>420</v>
      </c>
    </row>
    <row r="1597" spans="1:13" ht="12.75">
      <c r="A1597" s="17"/>
      <c r="B1597" s="345">
        <v>800</v>
      </c>
      <c r="C1597" s="1" t="s">
        <v>678</v>
      </c>
      <c r="D1597" s="1" t="s">
        <v>432</v>
      </c>
      <c r="E1597" s="1" t="s">
        <v>679</v>
      </c>
      <c r="F1597" s="86" t="s">
        <v>842</v>
      </c>
      <c r="G1597" s="32" t="s">
        <v>264</v>
      </c>
      <c r="H1597" s="6">
        <f t="shared" si="102"/>
        <v>-70825</v>
      </c>
      <c r="I1597" s="27">
        <f aca="true" t="shared" si="103" ref="I1597:I1661">+B1597/M1597</f>
        <v>1.9047619047619047</v>
      </c>
      <c r="K1597" t="s">
        <v>821</v>
      </c>
      <c r="M1597" s="2">
        <v>420</v>
      </c>
    </row>
    <row r="1598" spans="1:13" ht="12.75">
      <c r="A1598" s="17"/>
      <c r="B1598" s="345">
        <v>1050</v>
      </c>
      <c r="C1598" s="1" t="s">
        <v>678</v>
      </c>
      <c r="D1598" s="1" t="s">
        <v>432</v>
      </c>
      <c r="E1598" s="1" t="s">
        <v>679</v>
      </c>
      <c r="F1598" s="86" t="s">
        <v>842</v>
      </c>
      <c r="G1598" s="32" t="s">
        <v>269</v>
      </c>
      <c r="H1598" s="6">
        <f t="shared" si="102"/>
        <v>-71875</v>
      </c>
      <c r="I1598" s="27">
        <f t="shared" si="103"/>
        <v>2.5</v>
      </c>
      <c r="K1598" t="s">
        <v>821</v>
      </c>
      <c r="M1598" s="2">
        <v>420</v>
      </c>
    </row>
    <row r="1599" spans="1:13" ht="12.75">
      <c r="A1599" s="17"/>
      <c r="B1599" s="345">
        <v>800</v>
      </c>
      <c r="C1599" s="1" t="s">
        <v>678</v>
      </c>
      <c r="D1599" s="1" t="s">
        <v>432</v>
      </c>
      <c r="E1599" s="1" t="s">
        <v>679</v>
      </c>
      <c r="F1599" s="86" t="s">
        <v>842</v>
      </c>
      <c r="G1599" s="32" t="s">
        <v>288</v>
      </c>
      <c r="H1599" s="6">
        <f t="shared" si="102"/>
        <v>-72675</v>
      </c>
      <c r="I1599" s="27">
        <f t="shared" si="103"/>
        <v>1.9047619047619047</v>
      </c>
      <c r="K1599" t="s">
        <v>821</v>
      </c>
      <c r="M1599" s="2">
        <v>420</v>
      </c>
    </row>
    <row r="1600" spans="1:13" ht="12.75">
      <c r="A1600" s="17"/>
      <c r="B1600" s="345">
        <v>1000</v>
      </c>
      <c r="C1600" s="1" t="s">
        <v>678</v>
      </c>
      <c r="D1600" s="1" t="s">
        <v>432</v>
      </c>
      <c r="E1600" s="1" t="s">
        <v>679</v>
      </c>
      <c r="F1600" s="86" t="s">
        <v>842</v>
      </c>
      <c r="G1600" s="32" t="s">
        <v>280</v>
      </c>
      <c r="H1600" s="6">
        <f t="shared" si="102"/>
        <v>-73675</v>
      </c>
      <c r="I1600" s="27">
        <f t="shared" si="103"/>
        <v>2.380952380952381</v>
      </c>
      <c r="K1600" t="s">
        <v>821</v>
      </c>
      <c r="M1600" s="2">
        <v>420</v>
      </c>
    </row>
    <row r="1601" spans="1:13" ht="12.75">
      <c r="A1601" s="17"/>
      <c r="B1601" s="345">
        <v>800</v>
      </c>
      <c r="C1601" s="1" t="s">
        <v>678</v>
      </c>
      <c r="D1601" s="1" t="s">
        <v>432</v>
      </c>
      <c r="E1601" s="1" t="s">
        <v>679</v>
      </c>
      <c r="F1601" s="86" t="s">
        <v>842</v>
      </c>
      <c r="G1601" s="32" t="s">
        <v>303</v>
      </c>
      <c r="H1601" s="6">
        <f t="shared" si="102"/>
        <v>-74475</v>
      </c>
      <c r="I1601" s="27">
        <f t="shared" si="103"/>
        <v>1.9047619047619047</v>
      </c>
      <c r="K1601" t="s">
        <v>821</v>
      </c>
      <c r="M1601" s="2">
        <v>420</v>
      </c>
    </row>
    <row r="1602" spans="1:13" ht="12.75">
      <c r="A1602" s="17"/>
      <c r="B1602" s="345">
        <v>1500</v>
      </c>
      <c r="C1602" s="1" t="s">
        <v>678</v>
      </c>
      <c r="D1602" s="1" t="s">
        <v>432</v>
      </c>
      <c r="E1602" s="1" t="s">
        <v>679</v>
      </c>
      <c r="F1602" s="86" t="s">
        <v>842</v>
      </c>
      <c r="G1602" s="32" t="s">
        <v>339</v>
      </c>
      <c r="H1602" s="6">
        <f t="shared" si="102"/>
        <v>-75975</v>
      </c>
      <c r="I1602" s="27">
        <f t="shared" si="103"/>
        <v>3.5714285714285716</v>
      </c>
      <c r="K1602" t="s">
        <v>821</v>
      </c>
      <c r="M1602" s="2">
        <v>420</v>
      </c>
    </row>
    <row r="1603" spans="1:13" ht="12.75">
      <c r="A1603" s="17"/>
      <c r="B1603" s="345">
        <v>1900</v>
      </c>
      <c r="C1603" s="1" t="s">
        <v>678</v>
      </c>
      <c r="D1603" s="1" t="s">
        <v>432</v>
      </c>
      <c r="E1603" s="1" t="s">
        <v>679</v>
      </c>
      <c r="F1603" s="86" t="s">
        <v>843</v>
      </c>
      <c r="G1603" s="32" t="s">
        <v>536</v>
      </c>
      <c r="H1603" s="6">
        <f t="shared" si="102"/>
        <v>-77875</v>
      </c>
      <c r="I1603" s="27">
        <f t="shared" si="103"/>
        <v>4.523809523809524</v>
      </c>
      <c r="K1603" t="s">
        <v>755</v>
      </c>
      <c r="M1603" s="2">
        <v>420</v>
      </c>
    </row>
    <row r="1604" spans="1:13" ht="12.75">
      <c r="A1604" s="17"/>
      <c r="B1604" s="345">
        <v>1800</v>
      </c>
      <c r="C1604" s="1" t="s">
        <v>678</v>
      </c>
      <c r="D1604" s="1" t="s">
        <v>432</v>
      </c>
      <c r="E1604" s="1" t="s">
        <v>679</v>
      </c>
      <c r="F1604" s="86" t="s">
        <v>843</v>
      </c>
      <c r="G1604" s="32" t="s">
        <v>39</v>
      </c>
      <c r="H1604" s="6">
        <f t="shared" si="102"/>
        <v>-79675</v>
      </c>
      <c r="I1604" s="27">
        <f t="shared" si="103"/>
        <v>4.285714285714286</v>
      </c>
      <c r="K1604" t="s">
        <v>755</v>
      </c>
      <c r="M1604" s="2">
        <v>420</v>
      </c>
    </row>
    <row r="1605" spans="1:13" ht="12.75">
      <c r="A1605" s="17"/>
      <c r="B1605" s="345">
        <v>1700</v>
      </c>
      <c r="C1605" s="1" t="s">
        <v>678</v>
      </c>
      <c r="D1605" s="1" t="s">
        <v>432</v>
      </c>
      <c r="E1605" s="1" t="s">
        <v>679</v>
      </c>
      <c r="F1605" s="86" t="s">
        <v>843</v>
      </c>
      <c r="G1605" s="32" t="s">
        <v>41</v>
      </c>
      <c r="H1605" s="6">
        <f t="shared" si="102"/>
        <v>-81375</v>
      </c>
      <c r="I1605" s="27">
        <f t="shared" si="103"/>
        <v>4.0476190476190474</v>
      </c>
      <c r="K1605" t="s">
        <v>755</v>
      </c>
      <c r="M1605" s="2">
        <v>420</v>
      </c>
    </row>
    <row r="1606" spans="1:13" ht="12.75">
      <c r="A1606" s="17"/>
      <c r="B1606" s="345">
        <v>1950</v>
      </c>
      <c r="C1606" s="1" t="s">
        <v>678</v>
      </c>
      <c r="D1606" s="1" t="s">
        <v>432</v>
      </c>
      <c r="E1606" s="1" t="s">
        <v>679</v>
      </c>
      <c r="F1606" s="86" t="s">
        <v>843</v>
      </c>
      <c r="G1606" s="32" t="s">
        <v>43</v>
      </c>
      <c r="H1606" s="6">
        <f t="shared" si="102"/>
        <v>-83325</v>
      </c>
      <c r="I1606" s="27">
        <f t="shared" si="103"/>
        <v>4.642857142857143</v>
      </c>
      <c r="K1606" t="s">
        <v>755</v>
      </c>
      <c r="M1606" s="2">
        <v>420</v>
      </c>
    </row>
    <row r="1607" spans="1:13" ht="12.75">
      <c r="A1607" s="17"/>
      <c r="B1607" s="345">
        <v>1500</v>
      </c>
      <c r="C1607" s="1" t="s">
        <v>844</v>
      </c>
      <c r="D1607" s="1" t="s">
        <v>432</v>
      </c>
      <c r="E1607" s="1" t="s">
        <v>679</v>
      </c>
      <c r="F1607" s="86" t="s">
        <v>843</v>
      </c>
      <c r="G1607" s="32" t="s">
        <v>43</v>
      </c>
      <c r="H1607" s="6">
        <f t="shared" si="102"/>
        <v>-84825</v>
      </c>
      <c r="I1607" s="27">
        <f t="shared" si="103"/>
        <v>3.5714285714285716</v>
      </c>
      <c r="K1607" t="s">
        <v>755</v>
      </c>
      <c r="M1607" s="2">
        <v>420</v>
      </c>
    </row>
    <row r="1608" spans="1:13" ht="12.75">
      <c r="A1608" s="17"/>
      <c r="B1608" s="345">
        <v>1500</v>
      </c>
      <c r="C1608" s="1" t="s">
        <v>844</v>
      </c>
      <c r="D1608" s="1" t="s">
        <v>432</v>
      </c>
      <c r="E1608" s="1" t="s">
        <v>679</v>
      </c>
      <c r="F1608" s="86" t="s">
        <v>843</v>
      </c>
      <c r="G1608" s="32" t="s">
        <v>43</v>
      </c>
      <c r="H1608" s="6">
        <f t="shared" si="102"/>
        <v>-86325</v>
      </c>
      <c r="I1608" s="27">
        <f t="shared" si="103"/>
        <v>3.5714285714285716</v>
      </c>
      <c r="K1608" t="s">
        <v>755</v>
      </c>
      <c r="M1608" s="2">
        <v>420</v>
      </c>
    </row>
    <row r="1609" spans="1:13" ht="12.75">
      <c r="A1609" s="17"/>
      <c r="B1609" s="345">
        <v>1800</v>
      </c>
      <c r="C1609" s="1" t="s">
        <v>678</v>
      </c>
      <c r="D1609" s="1" t="s">
        <v>432</v>
      </c>
      <c r="E1609" s="1" t="s">
        <v>679</v>
      </c>
      <c r="F1609" s="86" t="s">
        <v>843</v>
      </c>
      <c r="G1609" s="32" t="s">
        <v>45</v>
      </c>
      <c r="H1609" s="6">
        <f t="shared" si="102"/>
        <v>-88125</v>
      </c>
      <c r="I1609" s="27">
        <f t="shared" si="103"/>
        <v>4.285714285714286</v>
      </c>
      <c r="K1609" t="s">
        <v>755</v>
      </c>
      <c r="M1609" s="2">
        <v>420</v>
      </c>
    </row>
    <row r="1610" spans="1:13" ht="12.75">
      <c r="A1610" s="17"/>
      <c r="B1610" s="345">
        <v>1700</v>
      </c>
      <c r="C1610" s="1" t="s">
        <v>678</v>
      </c>
      <c r="D1610" s="1" t="s">
        <v>432</v>
      </c>
      <c r="E1610" s="1" t="s">
        <v>679</v>
      </c>
      <c r="F1610" s="86" t="s">
        <v>843</v>
      </c>
      <c r="G1610" s="32" t="s">
        <v>82</v>
      </c>
      <c r="H1610" s="6">
        <f t="shared" si="102"/>
        <v>-89825</v>
      </c>
      <c r="I1610" s="27">
        <f t="shared" si="103"/>
        <v>4.0476190476190474</v>
      </c>
      <c r="K1610" t="s">
        <v>755</v>
      </c>
      <c r="M1610" s="2">
        <v>420</v>
      </c>
    </row>
    <row r="1611" spans="1:13" ht="12.75">
      <c r="A1611" s="17"/>
      <c r="B1611" s="345">
        <v>1500</v>
      </c>
      <c r="C1611" s="1" t="s">
        <v>844</v>
      </c>
      <c r="D1611" s="1" t="s">
        <v>432</v>
      </c>
      <c r="E1611" s="1" t="s">
        <v>679</v>
      </c>
      <c r="F1611" s="86" t="s">
        <v>843</v>
      </c>
      <c r="G1611" s="32" t="s">
        <v>82</v>
      </c>
      <c r="H1611" s="6">
        <f t="shared" si="102"/>
        <v>-91325</v>
      </c>
      <c r="I1611" s="27">
        <f t="shared" si="103"/>
        <v>3.5714285714285716</v>
      </c>
      <c r="K1611" t="s">
        <v>755</v>
      </c>
      <c r="M1611" s="2">
        <v>420</v>
      </c>
    </row>
    <row r="1612" spans="1:13" ht="12.75">
      <c r="A1612" s="17"/>
      <c r="B1612" s="345">
        <v>1900</v>
      </c>
      <c r="C1612" s="1" t="s">
        <v>678</v>
      </c>
      <c r="D1612" s="1" t="s">
        <v>432</v>
      </c>
      <c r="E1612" s="1" t="s">
        <v>679</v>
      </c>
      <c r="F1612" s="86" t="s">
        <v>843</v>
      </c>
      <c r="G1612" s="32" t="s">
        <v>121</v>
      </c>
      <c r="H1612" s="6">
        <f t="shared" si="102"/>
        <v>-93225</v>
      </c>
      <c r="I1612" s="27">
        <f t="shared" si="103"/>
        <v>4.523809523809524</v>
      </c>
      <c r="K1612" t="s">
        <v>755</v>
      </c>
      <c r="M1612" s="2">
        <v>420</v>
      </c>
    </row>
    <row r="1613" spans="1:13" ht="12.75">
      <c r="A1613" s="17"/>
      <c r="B1613" s="345">
        <v>1800</v>
      </c>
      <c r="C1613" s="1" t="s">
        <v>678</v>
      </c>
      <c r="D1613" s="1" t="s">
        <v>432</v>
      </c>
      <c r="E1613" s="1" t="s">
        <v>679</v>
      </c>
      <c r="F1613" s="86" t="s">
        <v>843</v>
      </c>
      <c r="G1613" s="32" t="s">
        <v>123</v>
      </c>
      <c r="H1613" s="6">
        <f t="shared" si="102"/>
        <v>-95025</v>
      </c>
      <c r="I1613" s="27">
        <f t="shared" si="103"/>
        <v>4.285714285714286</v>
      </c>
      <c r="K1613" t="s">
        <v>755</v>
      </c>
      <c r="M1613" s="2">
        <v>420</v>
      </c>
    </row>
    <row r="1614" spans="1:13" ht="12.75">
      <c r="A1614" s="17"/>
      <c r="B1614" s="345">
        <v>1900</v>
      </c>
      <c r="C1614" s="1" t="s">
        <v>678</v>
      </c>
      <c r="D1614" s="1" t="s">
        <v>432</v>
      </c>
      <c r="E1614" s="1" t="s">
        <v>679</v>
      </c>
      <c r="F1614" s="86" t="s">
        <v>843</v>
      </c>
      <c r="G1614" s="32" t="s">
        <v>154</v>
      </c>
      <c r="H1614" s="6">
        <f t="shared" si="102"/>
        <v>-96925</v>
      </c>
      <c r="I1614" s="27">
        <f t="shared" si="103"/>
        <v>4.523809523809524</v>
      </c>
      <c r="K1614" t="s">
        <v>755</v>
      </c>
      <c r="M1614" s="2">
        <v>420</v>
      </c>
    </row>
    <row r="1615" spans="1:13" ht="12.75">
      <c r="A1615" s="17"/>
      <c r="B1615" s="345">
        <v>1500</v>
      </c>
      <c r="C1615" s="1" t="s">
        <v>678</v>
      </c>
      <c r="D1615" s="1" t="s">
        <v>432</v>
      </c>
      <c r="E1615" s="1" t="s">
        <v>679</v>
      </c>
      <c r="F1615" s="86" t="s">
        <v>843</v>
      </c>
      <c r="G1615" s="32" t="s">
        <v>156</v>
      </c>
      <c r="H1615" s="6">
        <f t="shared" si="102"/>
        <v>-98425</v>
      </c>
      <c r="I1615" s="27">
        <f t="shared" si="103"/>
        <v>3.5714285714285716</v>
      </c>
      <c r="K1615" t="s">
        <v>755</v>
      </c>
      <c r="M1615" s="2">
        <v>420</v>
      </c>
    </row>
    <row r="1616" spans="1:13" ht="12.75">
      <c r="A1616" s="17"/>
      <c r="B1616" s="345">
        <v>1500</v>
      </c>
      <c r="C1616" s="1" t="s">
        <v>678</v>
      </c>
      <c r="D1616" s="1" t="s">
        <v>432</v>
      </c>
      <c r="E1616" s="1" t="s">
        <v>679</v>
      </c>
      <c r="F1616" s="86" t="s">
        <v>843</v>
      </c>
      <c r="G1616" s="32" t="s">
        <v>158</v>
      </c>
      <c r="H1616" s="6">
        <f t="shared" si="102"/>
        <v>-99925</v>
      </c>
      <c r="I1616" s="27">
        <f t="shared" si="103"/>
        <v>3.5714285714285716</v>
      </c>
      <c r="K1616" t="s">
        <v>755</v>
      </c>
      <c r="M1616" s="2">
        <v>420</v>
      </c>
    </row>
    <row r="1617" spans="1:13" ht="12.75">
      <c r="A1617" s="17"/>
      <c r="B1617" s="345">
        <v>1900</v>
      </c>
      <c r="C1617" s="1" t="s">
        <v>678</v>
      </c>
      <c r="D1617" s="1" t="s">
        <v>432</v>
      </c>
      <c r="E1617" s="1" t="s">
        <v>679</v>
      </c>
      <c r="F1617" s="86" t="s">
        <v>843</v>
      </c>
      <c r="G1617" s="32" t="s">
        <v>160</v>
      </c>
      <c r="H1617" s="6">
        <f t="shared" si="102"/>
        <v>-101825</v>
      </c>
      <c r="I1617" s="27">
        <f t="shared" si="103"/>
        <v>4.523809523809524</v>
      </c>
      <c r="K1617" t="s">
        <v>755</v>
      </c>
      <c r="M1617" s="2">
        <v>420</v>
      </c>
    </row>
    <row r="1618" spans="1:13" ht="12.75">
      <c r="A1618" s="17"/>
      <c r="B1618" s="345">
        <v>1800</v>
      </c>
      <c r="C1618" s="1" t="s">
        <v>678</v>
      </c>
      <c r="D1618" s="1" t="s">
        <v>432</v>
      </c>
      <c r="E1618" s="1" t="s">
        <v>679</v>
      </c>
      <c r="F1618" s="86" t="s">
        <v>843</v>
      </c>
      <c r="G1618" s="32" t="s">
        <v>182</v>
      </c>
      <c r="H1618" s="6">
        <f t="shared" si="102"/>
        <v>-103625</v>
      </c>
      <c r="I1618" s="27">
        <f t="shared" si="103"/>
        <v>4.285714285714286</v>
      </c>
      <c r="K1618" t="s">
        <v>755</v>
      </c>
      <c r="M1618" s="2">
        <v>420</v>
      </c>
    </row>
    <row r="1619" spans="1:13" ht="12.75">
      <c r="A1619" s="17"/>
      <c r="B1619" s="345">
        <v>1500</v>
      </c>
      <c r="C1619" s="1" t="s">
        <v>844</v>
      </c>
      <c r="D1619" s="1" t="s">
        <v>432</v>
      </c>
      <c r="E1619" s="1" t="s">
        <v>679</v>
      </c>
      <c r="F1619" s="86" t="s">
        <v>843</v>
      </c>
      <c r="G1619" s="32" t="s">
        <v>182</v>
      </c>
      <c r="H1619" s="6">
        <f t="shared" si="102"/>
        <v>-105125</v>
      </c>
      <c r="I1619" s="27">
        <f t="shared" si="103"/>
        <v>3.5714285714285716</v>
      </c>
      <c r="K1619" t="s">
        <v>755</v>
      </c>
      <c r="M1619" s="2">
        <v>420</v>
      </c>
    </row>
    <row r="1620" spans="1:13" ht="12.75">
      <c r="A1620" s="17"/>
      <c r="B1620" s="345">
        <v>1900</v>
      </c>
      <c r="C1620" s="1" t="s">
        <v>678</v>
      </c>
      <c r="D1620" s="1" t="s">
        <v>432</v>
      </c>
      <c r="E1620" s="1" t="s">
        <v>679</v>
      </c>
      <c r="F1620" s="86" t="s">
        <v>843</v>
      </c>
      <c r="G1620" s="32" t="s">
        <v>195</v>
      </c>
      <c r="H1620" s="6">
        <f t="shared" si="102"/>
        <v>-107025</v>
      </c>
      <c r="I1620" s="27">
        <f t="shared" si="103"/>
        <v>4.523809523809524</v>
      </c>
      <c r="K1620" t="s">
        <v>755</v>
      </c>
      <c r="M1620" s="2">
        <v>420</v>
      </c>
    </row>
    <row r="1621" spans="1:13" ht="12.75">
      <c r="A1621" s="17"/>
      <c r="B1621" s="345">
        <v>1300</v>
      </c>
      <c r="C1621" s="1" t="s">
        <v>678</v>
      </c>
      <c r="D1621" s="1" t="s">
        <v>432</v>
      </c>
      <c r="E1621" s="1" t="s">
        <v>679</v>
      </c>
      <c r="F1621" s="86" t="s">
        <v>843</v>
      </c>
      <c r="G1621" s="32" t="s">
        <v>551</v>
      </c>
      <c r="H1621" s="6">
        <f t="shared" si="102"/>
        <v>-108325</v>
      </c>
      <c r="I1621" s="27">
        <f t="shared" si="103"/>
        <v>3.0952380952380953</v>
      </c>
      <c r="K1621" t="s">
        <v>755</v>
      </c>
      <c r="M1621" s="2">
        <v>420</v>
      </c>
    </row>
    <row r="1622" spans="1:13" ht="12.75">
      <c r="A1622" s="17"/>
      <c r="B1622" s="345">
        <v>1900</v>
      </c>
      <c r="C1622" s="1" t="s">
        <v>678</v>
      </c>
      <c r="D1622" s="1" t="s">
        <v>432</v>
      </c>
      <c r="E1622" s="1" t="s">
        <v>679</v>
      </c>
      <c r="F1622" s="86" t="s">
        <v>843</v>
      </c>
      <c r="G1622" s="32" t="s">
        <v>334</v>
      </c>
      <c r="H1622" s="6">
        <f t="shared" si="102"/>
        <v>-110225</v>
      </c>
      <c r="I1622" s="27">
        <f t="shared" si="103"/>
        <v>4.523809523809524</v>
      </c>
      <c r="K1622" t="s">
        <v>755</v>
      </c>
      <c r="M1622" s="2">
        <v>420</v>
      </c>
    </row>
    <row r="1623" spans="1:13" ht="12.75">
      <c r="A1623" s="17"/>
      <c r="B1623" s="345">
        <v>1800</v>
      </c>
      <c r="C1623" s="1" t="s">
        <v>678</v>
      </c>
      <c r="D1623" s="1" t="s">
        <v>432</v>
      </c>
      <c r="E1623" s="1" t="s">
        <v>679</v>
      </c>
      <c r="F1623" s="86" t="s">
        <v>843</v>
      </c>
      <c r="G1623" s="32" t="s">
        <v>184</v>
      </c>
      <c r="H1623" s="6">
        <f t="shared" si="102"/>
        <v>-112025</v>
      </c>
      <c r="I1623" s="27">
        <f t="shared" si="103"/>
        <v>4.285714285714286</v>
      </c>
      <c r="K1623" t="s">
        <v>755</v>
      </c>
      <c r="M1623" s="2">
        <v>420</v>
      </c>
    </row>
    <row r="1624" spans="1:13" ht="12.75">
      <c r="A1624" s="17"/>
      <c r="B1624" s="345">
        <v>1700</v>
      </c>
      <c r="C1624" s="1" t="s">
        <v>678</v>
      </c>
      <c r="D1624" s="1" t="s">
        <v>432</v>
      </c>
      <c r="E1624" s="1" t="s">
        <v>679</v>
      </c>
      <c r="F1624" s="86" t="s">
        <v>843</v>
      </c>
      <c r="G1624" s="32" t="s">
        <v>186</v>
      </c>
      <c r="H1624" s="6">
        <f aca="true" t="shared" si="104" ref="H1624:H1638">H1623-B1624</f>
        <v>-113725</v>
      </c>
      <c r="I1624" s="27">
        <f t="shared" si="103"/>
        <v>4.0476190476190474</v>
      </c>
      <c r="K1624" t="s">
        <v>755</v>
      </c>
      <c r="M1624" s="2">
        <v>420</v>
      </c>
    </row>
    <row r="1625" spans="1:13" ht="12.75">
      <c r="A1625" s="17"/>
      <c r="B1625" s="345">
        <v>1500</v>
      </c>
      <c r="C1625" s="1" t="s">
        <v>678</v>
      </c>
      <c r="D1625" s="1" t="s">
        <v>432</v>
      </c>
      <c r="E1625" s="1" t="s">
        <v>679</v>
      </c>
      <c r="F1625" s="86" t="s">
        <v>843</v>
      </c>
      <c r="G1625" s="32" t="s">
        <v>210</v>
      </c>
      <c r="H1625" s="6">
        <f t="shared" si="104"/>
        <v>-115225</v>
      </c>
      <c r="I1625" s="27">
        <f t="shared" si="103"/>
        <v>3.5714285714285716</v>
      </c>
      <c r="K1625" t="s">
        <v>755</v>
      </c>
      <c r="M1625" s="2">
        <v>420</v>
      </c>
    </row>
    <row r="1626" spans="1:13" ht="12.75">
      <c r="A1626" s="17"/>
      <c r="B1626" s="345">
        <v>1900</v>
      </c>
      <c r="C1626" s="1" t="s">
        <v>678</v>
      </c>
      <c r="D1626" s="1" t="s">
        <v>432</v>
      </c>
      <c r="E1626" s="1" t="s">
        <v>679</v>
      </c>
      <c r="F1626" s="86" t="s">
        <v>843</v>
      </c>
      <c r="G1626" s="32" t="s">
        <v>217</v>
      </c>
      <c r="H1626" s="6">
        <f t="shared" si="104"/>
        <v>-117125</v>
      </c>
      <c r="I1626" s="27">
        <f t="shared" si="103"/>
        <v>4.523809523809524</v>
      </c>
      <c r="K1626" t="s">
        <v>755</v>
      </c>
      <c r="M1626" s="2">
        <v>420</v>
      </c>
    </row>
    <row r="1627" spans="1:13" ht="12.75">
      <c r="A1627" s="17"/>
      <c r="B1627" s="345">
        <v>1500</v>
      </c>
      <c r="C1627" s="1" t="s">
        <v>844</v>
      </c>
      <c r="D1627" s="1" t="s">
        <v>432</v>
      </c>
      <c r="E1627" s="1" t="s">
        <v>679</v>
      </c>
      <c r="F1627" s="86" t="s">
        <v>843</v>
      </c>
      <c r="G1627" s="32" t="s">
        <v>217</v>
      </c>
      <c r="H1627" s="6">
        <f t="shared" si="104"/>
        <v>-118625</v>
      </c>
      <c r="I1627" s="27">
        <f t="shared" si="103"/>
        <v>3.5714285714285716</v>
      </c>
      <c r="K1627" t="s">
        <v>755</v>
      </c>
      <c r="M1627" s="2">
        <v>420</v>
      </c>
    </row>
    <row r="1628" spans="1:13" ht="12.75">
      <c r="A1628" s="17"/>
      <c r="B1628" s="345">
        <v>1800</v>
      </c>
      <c r="C1628" s="1" t="s">
        <v>678</v>
      </c>
      <c r="D1628" s="1" t="s">
        <v>432</v>
      </c>
      <c r="E1628" s="1" t="s">
        <v>679</v>
      </c>
      <c r="F1628" s="86" t="s">
        <v>843</v>
      </c>
      <c r="G1628" s="32" t="s">
        <v>227</v>
      </c>
      <c r="H1628" s="6">
        <f t="shared" si="104"/>
        <v>-120425</v>
      </c>
      <c r="I1628" s="27">
        <f t="shared" si="103"/>
        <v>4.285714285714286</v>
      </c>
      <c r="K1628" t="s">
        <v>755</v>
      </c>
      <c r="M1628" s="2">
        <v>420</v>
      </c>
    </row>
    <row r="1629" spans="1:13" ht="12.75">
      <c r="A1629" s="17"/>
      <c r="B1629" s="345">
        <v>1500</v>
      </c>
      <c r="C1629" s="1" t="s">
        <v>678</v>
      </c>
      <c r="D1629" s="1" t="s">
        <v>432</v>
      </c>
      <c r="E1629" s="1" t="s">
        <v>679</v>
      </c>
      <c r="F1629" s="86" t="s">
        <v>843</v>
      </c>
      <c r="G1629" s="32" t="s">
        <v>219</v>
      </c>
      <c r="H1629" s="6">
        <f t="shared" si="104"/>
        <v>-121925</v>
      </c>
      <c r="I1629" s="27">
        <f t="shared" si="103"/>
        <v>3.5714285714285716</v>
      </c>
      <c r="K1629" t="s">
        <v>755</v>
      </c>
      <c r="M1629" s="2">
        <v>420</v>
      </c>
    </row>
    <row r="1630" spans="1:13" ht="12.75">
      <c r="A1630" s="17"/>
      <c r="B1630" s="345">
        <v>1800</v>
      </c>
      <c r="C1630" s="1" t="s">
        <v>678</v>
      </c>
      <c r="D1630" s="1" t="s">
        <v>432</v>
      </c>
      <c r="E1630" s="1" t="s">
        <v>679</v>
      </c>
      <c r="F1630" s="86" t="s">
        <v>843</v>
      </c>
      <c r="G1630" s="32" t="s">
        <v>262</v>
      </c>
      <c r="H1630" s="6">
        <f t="shared" si="104"/>
        <v>-123725</v>
      </c>
      <c r="I1630" s="27">
        <f t="shared" si="103"/>
        <v>4.285714285714286</v>
      </c>
      <c r="K1630" t="s">
        <v>755</v>
      </c>
      <c r="M1630" s="2">
        <v>420</v>
      </c>
    </row>
    <row r="1631" spans="1:13" ht="12.75">
      <c r="A1631" s="17"/>
      <c r="B1631" s="345">
        <v>1700</v>
      </c>
      <c r="C1631" s="1" t="s">
        <v>678</v>
      </c>
      <c r="D1631" s="1" t="s">
        <v>432</v>
      </c>
      <c r="E1631" s="1" t="s">
        <v>679</v>
      </c>
      <c r="F1631" s="86" t="s">
        <v>843</v>
      </c>
      <c r="G1631" s="32" t="s">
        <v>264</v>
      </c>
      <c r="H1631" s="6">
        <f t="shared" si="104"/>
        <v>-125425</v>
      </c>
      <c r="I1631" s="27">
        <f t="shared" si="103"/>
        <v>4.0476190476190474</v>
      </c>
      <c r="K1631" t="s">
        <v>755</v>
      </c>
      <c r="M1631" s="2">
        <v>420</v>
      </c>
    </row>
    <row r="1632" spans="1:13" ht="12.75">
      <c r="A1632" s="17"/>
      <c r="B1632" s="345">
        <v>1900</v>
      </c>
      <c r="C1632" s="1" t="s">
        <v>678</v>
      </c>
      <c r="D1632" s="1" t="s">
        <v>432</v>
      </c>
      <c r="E1632" s="1" t="s">
        <v>679</v>
      </c>
      <c r="F1632" s="86" t="s">
        <v>843</v>
      </c>
      <c r="G1632" s="32" t="s">
        <v>269</v>
      </c>
      <c r="H1632" s="6">
        <f t="shared" si="104"/>
        <v>-127325</v>
      </c>
      <c r="I1632" s="27">
        <f t="shared" si="103"/>
        <v>4.523809523809524</v>
      </c>
      <c r="K1632" t="s">
        <v>755</v>
      </c>
      <c r="M1632" s="2">
        <v>420</v>
      </c>
    </row>
    <row r="1633" spans="1:13" ht="12.75">
      <c r="A1633" s="17"/>
      <c r="B1633" s="345">
        <v>1500</v>
      </c>
      <c r="C1633" s="1" t="s">
        <v>678</v>
      </c>
      <c r="D1633" s="1" t="s">
        <v>432</v>
      </c>
      <c r="E1633" s="1" t="s">
        <v>679</v>
      </c>
      <c r="F1633" s="86" t="s">
        <v>843</v>
      </c>
      <c r="G1633" s="32" t="s">
        <v>288</v>
      </c>
      <c r="H1633" s="6">
        <f t="shared" si="104"/>
        <v>-128825</v>
      </c>
      <c r="I1633" s="27">
        <f t="shared" si="103"/>
        <v>3.5714285714285716</v>
      </c>
      <c r="K1633" t="s">
        <v>755</v>
      </c>
      <c r="M1633" s="2">
        <v>420</v>
      </c>
    </row>
    <row r="1634" spans="1:13" ht="12.75">
      <c r="A1634" s="17"/>
      <c r="B1634" s="345">
        <v>1800</v>
      </c>
      <c r="C1634" s="1" t="s">
        <v>678</v>
      </c>
      <c r="D1634" s="1" t="s">
        <v>432</v>
      </c>
      <c r="E1634" s="1" t="s">
        <v>679</v>
      </c>
      <c r="F1634" s="86" t="s">
        <v>843</v>
      </c>
      <c r="G1634" s="32" t="s">
        <v>280</v>
      </c>
      <c r="H1634" s="6">
        <f t="shared" si="104"/>
        <v>-130625</v>
      </c>
      <c r="I1634" s="27">
        <f t="shared" si="103"/>
        <v>4.285714285714286</v>
      </c>
      <c r="K1634" t="s">
        <v>755</v>
      </c>
      <c r="M1634" s="2">
        <v>420</v>
      </c>
    </row>
    <row r="1635" spans="1:13" ht="12.75">
      <c r="A1635" s="17"/>
      <c r="B1635" s="345">
        <v>1500</v>
      </c>
      <c r="C1635" s="1" t="s">
        <v>844</v>
      </c>
      <c r="D1635" s="1" t="s">
        <v>432</v>
      </c>
      <c r="E1635" s="1" t="s">
        <v>679</v>
      </c>
      <c r="F1635" s="86" t="s">
        <v>843</v>
      </c>
      <c r="G1635" s="32" t="s">
        <v>280</v>
      </c>
      <c r="H1635" s="6">
        <f t="shared" si="104"/>
        <v>-132125</v>
      </c>
      <c r="I1635" s="27">
        <f t="shared" si="103"/>
        <v>3.5714285714285716</v>
      </c>
      <c r="K1635" t="s">
        <v>755</v>
      </c>
      <c r="M1635" s="2">
        <v>420</v>
      </c>
    </row>
    <row r="1636" spans="1:13" ht="12.75">
      <c r="A1636" s="17"/>
      <c r="B1636" s="345">
        <v>1800</v>
      </c>
      <c r="C1636" s="1" t="s">
        <v>678</v>
      </c>
      <c r="D1636" s="1" t="s">
        <v>432</v>
      </c>
      <c r="E1636" s="1" t="s">
        <v>679</v>
      </c>
      <c r="F1636" s="86" t="s">
        <v>843</v>
      </c>
      <c r="G1636" s="32" t="s">
        <v>303</v>
      </c>
      <c r="H1636" s="6">
        <f t="shared" si="104"/>
        <v>-133925</v>
      </c>
      <c r="I1636" s="27">
        <f t="shared" si="103"/>
        <v>4.285714285714286</v>
      </c>
      <c r="K1636" t="s">
        <v>755</v>
      </c>
      <c r="M1636" s="2">
        <v>420</v>
      </c>
    </row>
    <row r="1637" spans="1:13" ht="12.75">
      <c r="A1637" s="17"/>
      <c r="B1637" s="345">
        <v>1900</v>
      </c>
      <c r="C1637" s="1" t="s">
        <v>678</v>
      </c>
      <c r="D1637" s="1" t="s">
        <v>432</v>
      </c>
      <c r="E1637" s="1" t="s">
        <v>679</v>
      </c>
      <c r="F1637" s="86" t="s">
        <v>843</v>
      </c>
      <c r="G1637" s="32" t="s">
        <v>305</v>
      </c>
      <c r="H1637" s="6">
        <f t="shared" si="104"/>
        <v>-135825</v>
      </c>
      <c r="I1637" s="27">
        <f t="shared" si="103"/>
        <v>4.523809523809524</v>
      </c>
      <c r="K1637" t="s">
        <v>755</v>
      </c>
      <c r="M1637" s="2">
        <v>420</v>
      </c>
    </row>
    <row r="1638" spans="1:13" ht="12.75">
      <c r="A1638" s="17"/>
      <c r="B1638" s="345">
        <v>1500</v>
      </c>
      <c r="C1638" s="1" t="s">
        <v>678</v>
      </c>
      <c r="D1638" s="1" t="s">
        <v>432</v>
      </c>
      <c r="E1638" s="1" t="s">
        <v>679</v>
      </c>
      <c r="F1638" s="86" t="s">
        <v>843</v>
      </c>
      <c r="G1638" s="32" t="s">
        <v>339</v>
      </c>
      <c r="H1638" s="6">
        <f t="shared" si="104"/>
        <v>-137325</v>
      </c>
      <c r="I1638" s="27">
        <f t="shared" si="103"/>
        <v>3.5714285714285716</v>
      </c>
      <c r="K1638" t="s">
        <v>755</v>
      </c>
      <c r="M1638" s="2">
        <v>420</v>
      </c>
    </row>
    <row r="1639" spans="1:13" s="85" customFormat="1" ht="12.75">
      <c r="A1639" s="16"/>
      <c r="B1639" s="347">
        <f>SUM(B1530:B1638)</f>
        <v>137325</v>
      </c>
      <c r="C1639" s="16"/>
      <c r="D1639" s="16"/>
      <c r="E1639" s="16" t="s">
        <v>679</v>
      </c>
      <c r="F1639" s="96"/>
      <c r="G1639" s="23"/>
      <c r="H1639" s="83">
        <v>0</v>
      </c>
      <c r="I1639" s="84">
        <f t="shared" si="103"/>
        <v>326.9642857142857</v>
      </c>
      <c r="M1639" s="2">
        <v>420</v>
      </c>
    </row>
    <row r="1640" spans="1:13" ht="12.75">
      <c r="A1640" s="17"/>
      <c r="H1640" s="6">
        <f>H1639-B1640</f>
        <v>0</v>
      </c>
      <c r="I1640" s="27">
        <f t="shared" si="103"/>
        <v>0</v>
      </c>
      <c r="M1640" s="2">
        <v>420</v>
      </c>
    </row>
    <row r="1641" spans="1:13" ht="12.75">
      <c r="A1641" s="17"/>
      <c r="H1641" s="6">
        <f>H1640-B1641</f>
        <v>0</v>
      </c>
      <c r="I1641" s="27">
        <f t="shared" si="103"/>
        <v>0</v>
      </c>
      <c r="M1641" s="2">
        <v>420</v>
      </c>
    </row>
    <row r="1642" spans="1:13" ht="12.75">
      <c r="A1642" s="17"/>
      <c r="H1642" s="6">
        <f>H1641-B1642</f>
        <v>0</v>
      </c>
      <c r="I1642" s="27">
        <f t="shared" si="103"/>
        <v>0</v>
      </c>
      <c r="M1642" s="2">
        <v>420</v>
      </c>
    </row>
    <row r="1643" spans="1:13" s="85" customFormat="1" ht="12.75">
      <c r="A1643" s="16"/>
      <c r="B1643" s="331">
        <f>B1651+B1663+B1669+B1687+B1699+B1692</f>
        <v>375000</v>
      </c>
      <c r="C1643" s="115" t="s">
        <v>845</v>
      </c>
      <c r="D1643" s="16"/>
      <c r="E1643" s="16"/>
      <c r="F1643" s="96"/>
      <c r="G1643" s="23"/>
      <c r="H1643" s="83">
        <f>H1642-B1643</f>
        <v>-375000</v>
      </c>
      <c r="I1643" s="84">
        <f t="shared" si="103"/>
        <v>892.8571428571429</v>
      </c>
      <c r="M1643" s="2">
        <v>420</v>
      </c>
    </row>
    <row r="1644" spans="1:13" s="20" customFormat="1" ht="12.75">
      <c r="A1644" s="17"/>
      <c r="B1644" s="196"/>
      <c r="C1644" s="36" t="s">
        <v>1244</v>
      </c>
      <c r="D1644" s="17"/>
      <c r="E1644" s="17"/>
      <c r="F1644" s="88"/>
      <c r="G1644" s="34"/>
      <c r="H1644" s="33"/>
      <c r="I1644" s="44">
        <f t="shared" si="103"/>
        <v>0</v>
      </c>
      <c r="M1644" s="45">
        <v>420</v>
      </c>
    </row>
    <row r="1645" spans="1:13" ht="12.75">
      <c r="A1645" s="17"/>
      <c r="B1645" s="329"/>
      <c r="C1645" s="116"/>
      <c r="H1645" s="6">
        <v>0</v>
      </c>
      <c r="I1645" s="27">
        <f t="shared" si="103"/>
        <v>0</v>
      </c>
      <c r="M1645" s="2">
        <v>420</v>
      </c>
    </row>
    <row r="1646" spans="1:13" ht="12.75">
      <c r="A1646" s="17"/>
      <c r="B1646" s="329"/>
      <c r="H1646" s="6">
        <f>H1645-B1646</f>
        <v>0</v>
      </c>
      <c r="I1646" s="27">
        <f t="shared" si="103"/>
        <v>0</v>
      </c>
      <c r="M1646" s="2">
        <v>420</v>
      </c>
    </row>
    <row r="1647" spans="1:13" ht="12.75">
      <c r="A1647" s="17"/>
      <c r="B1647" s="329">
        <v>40000</v>
      </c>
      <c r="C1647" s="117" t="s">
        <v>846</v>
      </c>
      <c r="D1647" s="118" t="s">
        <v>22</v>
      </c>
      <c r="E1647" s="73" t="s">
        <v>847</v>
      </c>
      <c r="F1647" s="86" t="s">
        <v>843</v>
      </c>
      <c r="G1647" s="119" t="s">
        <v>82</v>
      </c>
      <c r="H1647" s="6">
        <f>H1646-B1647</f>
        <v>-40000</v>
      </c>
      <c r="I1647" s="27">
        <f t="shared" si="103"/>
        <v>95.23809523809524</v>
      </c>
      <c r="K1647" t="s">
        <v>755</v>
      </c>
      <c r="M1647" s="2">
        <v>420</v>
      </c>
    </row>
    <row r="1648" spans="1:13" ht="12.75">
      <c r="A1648" s="17"/>
      <c r="B1648" s="329">
        <v>25000</v>
      </c>
      <c r="C1648" s="117" t="s">
        <v>848</v>
      </c>
      <c r="D1648" s="118" t="s">
        <v>22</v>
      </c>
      <c r="E1648" s="73" t="s">
        <v>847</v>
      </c>
      <c r="F1648" s="86" t="s">
        <v>843</v>
      </c>
      <c r="G1648" s="119" t="s">
        <v>160</v>
      </c>
      <c r="H1648" s="6">
        <f>H1647-B1648</f>
        <v>-65000</v>
      </c>
      <c r="I1648" s="27">
        <f t="shared" si="103"/>
        <v>59.523809523809526</v>
      </c>
      <c r="K1648" t="s">
        <v>755</v>
      </c>
      <c r="M1648" s="2">
        <v>420</v>
      </c>
    </row>
    <row r="1649" spans="1:13" ht="12.75">
      <c r="A1649" s="17"/>
      <c r="B1649" s="329">
        <v>40000</v>
      </c>
      <c r="C1649" s="117" t="s">
        <v>846</v>
      </c>
      <c r="D1649" s="118" t="s">
        <v>22</v>
      </c>
      <c r="E1649" s="73" t="s">
        <v>847</v>
      </c>
      <c r="F1649" s="86" t="s">
        <v>843</v>
      </c>
      <c r="G1649" s="119" t="s">
        <v>182</v>
      </c>
      <c r="H1649" s="6">
        <f>H1648-B1649</f>
        <v>-105000</v>
      </c>
      <c r="I1649" s="27">
        <f t="shared" si="103"/>
        <v>95.23809523809524</v>
      </c>
      <c r="K1649" t="s">
        <v>755</v>
      </c>
      <c r="M1649" s="2">
        <v>420</v>
      </c>
    </row>
    <row r="1650" spans="1:13" ht="12.75">
      <c r="A1650" s="17"/>
      <c r="B1650" s="329">
        <v>10000</v>
      </c>
      <c r="C1650" s="117" t="s">
        <v>849</v>
      </c>
      <c r="D1650" s="118" t="s">
        <v>22</v>
      </c>
      <c r="E1650" s="73" t="s">
        <v>847</v>
      </c>
      <c r="F1650" s="86" t="s">
        <v>843</v>
      </c>
      <c r="G1650" s="119" t="s">
        <v>160</v>
      </c>
      <c r="H1650" s="6">
        <f>H1649-B1650</f>
        <v>-115000</v>
      </c>
      <c r="I1650" s="27">
        <f t="shared" si="103"/>
        <v>23.80952380952381</v>
      </c>
      <c r="K1650" t="s">
        <v>755</v>
      </c>
      <c r="M1650" s="2">
        <v>420</v>
      </c>
    </row>
    <row r="1651" spans="1:13" s="85" customFormat="1" ht="12.75">
      <c r="A1651" s="16"/>
      <c r="B1651" s="328">
        <f>SUM(B1647:B1650)</f>
        <v>115000</v>
      </c>
      <c r="C1651" s="16"/>
      <c r="D1651" s="16"/>
      <c r="E1651" s="120" t="s">
        <v>1224</v>
      </c>
      <c r="F1651" s="96"/>
      <c r="G1651" s="23"/>
      <c r="H1651" s="83"/>
      <c r="I1651" s="84">
        <f t="shared" si="103"/>
        <v>273.8095238095238</v>
      </c>
      <c r="M1651" s="2">
        <v>420</v>
      </c>
    </row>
    <row r="1652" spans="1:13" ht="12.75">
      <c r="A1652" s="17"/>
      <c r="B1652" s="329"/>
      <c r="H1652" s="6">
        <f aca="true" t="shared" si="105" ref="H1652:H1662">H1651-B1652</f>
        <v>0</v>
      </c>
      <c r="I1652" s="27">
        <f t="shared" si="103"/>
        <v>0</v>
      </c>
      <c r="M1652" s="2">
        <v>420</v>
      </c>
    </row>
    <row r="1653" spans="1:13" ht="12.75">
      <c r="A1653" s="17"/>
      <c r="B1653" s="329"/>
      <c r="H1653" s="6">
        <f t="shared" si="105"/>
        <v>0</v>
      </c>
      <c r="I1653" s="27">
        <f t="shared" si="103"/>
        <v>0</v>
      </c>
      <c r="M1653" s="2">
        <v>420</v>
      </c>
    </row>
    <row r="1654" spans="1:13" ht="12.75">
      <c r="A1654" s="17"/>
      <c r="B1654" s="329">
        <v>5000</v>
      </c>
      <c r="C1654" s="117" t="s">
        <v>850</v>
      </c>
      <c r="D1654" s="118" t="s">
        <v>22</v>
      </c>
      <c r="E1654" s="73" t="s">
        <v>851</v>
      </c>
      <c r="F1654" s="86" t="s">
        <v>843</v>
      </c>
      <c r="G1654" s="119" t="s">
        <v>82</v>
      </c>
      <c r="H1654" s="6">
        <f t="shared" si="105"/>
        <v>-5000</v>
      </c>
      <c r="I1654" s="27">
        <f t="shared" si="103"/>
        <v>11.904761904761905</v>
      </c>
      <c r="K1654" t="s">
        <v>755</v>
      </c>
      <c r="M1654" s="2">
        <v>420</v>
      </c>
    </row>
    <row r="1655" spans="1:13" ht="12.75">
      <c r="A1655" s="17"/>
      <c r="B1655" s="329">
        <v>5000</v>
      </c>
      <c r="C1655" s="117" t="s">
        <v>850</v>
      </c>
      <c r="D1655" s="118" t="s">
        <v>22</v>
      </c>
      <c r="E1655" s="73" t="s">
        <v>851</v>
      </c>
      <c r="F1655" s="86" t="s">
        <v>843</v>
      </c>
      <c r="G1655" s="121" t="s">
        <v>82</v>
      </c>
      <c r="H1655" s="6">
        <f t="shared" si="105"/>
        <v>-10000</v>
      </c>
      <c r="I1655" s="27">
        <f t="shared" si="103"/>
        <v>11.904761904761905</v>
      </c>
      <c r="K1655" t="s">
        <v>755</v>
      </c>
      <c r="M1655" s="2">
        <v>420</v>
      </c>
    </row>
    <row r="1656" spans="1:13" ht="12.75">
      <c r="A1656" s="17"/>
      <c r="B1656" s="329">
        <v>5000</v>
      </c>
      <c r="C1656" s="117" t="s">
        <v>852</v>
      </c>
      <c r="D1656" s="118" t="s">
        <v>22</v>
      </c>
      <c r="E1656" s="73" t="s">
        <v>851</v>
      </c>
      <c r="F1656" s="86" t="s">
        <v>843</v>
      </c>
      <c r="G1656" s="121" t="s">
        <v>82</v>
      </c>
      <c r="H1656" s="6">
        <f t="shared" si="105"/>
        <v>-15000</v>
      </c>
      <c r="I1656" s="27">
        <f t="shared" si="103"/>
        <v>11.904761904761905</v>
      </c>
      <c r="K1656" t="s">
        <v>755</v>
      </c>
      <c r="M1656" s="2">
        <v>420</v>
      </c>
    </row>
    <row r="1657" spans="1:13" ht="12.75">
      <c r="A1657" s="17"/>
      <c r="B1657" s="329">
        <v>5000</v>
      </c>
      <c r="C1657" s="117" t="s">
        <v>850</v>
      </c>
      <c r="D1657" s="118" t="s">
        <v>22</v>
      </c>
      <c r="E1657" s="73" t="s">
        <v>851</v>
      </c>
      <c r="F1657" s="86" t="s">
        <v>843</v>
      </c>
      <c r="G1657" s="121" t="s">
        <v>121</v>
      </c>
      <c r="H1657" s="6">
        <f t="shared" si="105"/>
        <v>-20000</v>
      </c>
      <c r="I1657" s="27">
        <f t="shared" si="103"/>
        <v>11.904761904761905</v>
      </c>
      <c r="K1657" t="s">
        <v>755</v>
      </c>
      <c r="M1657" s="2">
        <v>420</v>
      </c>
    </row>
    <row r="1658" spans="1:13" ht="12.75">
      <c r="A1658" s="17"/>
      <c r="B1658" s="329">
        <v>5000</v>
      </c>
      <c r="C1658" s="117" t="s">
        <v>850</v>
      </c>
      <c r="D1658" s="118" t="s">
        <v>22</v>
      </c>
      <c r="E1658" s="73" t="s">
        <v>851</v>
      </c>
      <c r="F1658" s="86" t="s">
        <v>843</v>
      </c>
      <c r="G1658" s="119" t="s">
        <v>121</v>
      </c>
      <c r="H1658" s="6">
        <f t="shared" si="105"/>
        <v>-25000</v>
      </c>
      <c r="I1658" s="27">
        <f t="shared" si="103"/>
        <v>11.904761904761905</v>
      </c>
      <c r="K1658" t="s">
        <v>755</v>
      </c>
      <c r="M1658" s="2">
        <v>420</v>
      </c>
    </row>
    <row r="1659" spans="1:13" ht="12.75">
      <c r="A1659" s="17"/>
      <c r="B1659" s="329">
        <v>10000</v>
      </c>
      <c r="C1659" s="117" t="s">
        <v>853</v>
      </c>
      <c r="D1659" s="118" t="s">
        <v>22</v>
      </c>
      <c r="E1659" s="73" t="s">
        <v>851</v>
      </c>
      <c r="F1659" s="86" t="s">
        <v>843</v>
      </c>
      <c r="G1659" s="119" t="s">
        <v>186</v>
      </c>
      <c r="H1659" s="6">
        <f t="shared" si="105"/>
        <v>-35000</v>
      </c>
      <c r="I1659" s="27">
        <f t="shared" si="103"/>
        <v>23.80952380952381</v>
      </c>
      <c r="K1659" t="s">
        <v>755</v>
      </c>
      <c r="M1659" s="2">
        <v>420</v>
      </c>
    </row>
    <row r="1660" spans="1:13" ht="12.75">
      <c r="A1660" s="17"/>
      <c r="B1660" s="329">
        <v>5000</v>
      </c>
      <c r="C1660" s="117" t="s">
        <v>852</v>
      </c>
      <c r="D1660" s="118" t="s">
        <v>22</v>
      </c>
      <c r="E1660" s="73" t="s">
        <v>851</v>
      </c>
      <c r="F1660" s="86" t="s">
        <v>843</v>
      </c>
      <c r="G1660" s="121" t="s">
        <v>186</v>
      </c>
      <c r="H1660" s="6">
        <f t="shared" si="105"/>
        <v>-40000</v>
      </c>
      <c r="I1660" s="27">
        <f t="shared" si="103"/>
        <v>11.904761904761905</v>
      </c>
      <c r="K1660" t="s">
        <v>755</v>
      </c>
      <c r="M1660" s="2">
        <v>420</v>
      </c>
    </row>
    <row r="1661" spans="1:13" ht="12.75">
      <c r="A1661" s="17"/>
      <c r="B1661" s="329">
        <v>40000</v>
      </c>
      <c r="C1661" s="117" t="s">
        <v>846</v>
      </c>
      <c r="D1661" s="118" t="s">
        <v>22</v>
      </c>
      <c r="E1661" s="73" t="s">
        <v>851</v>
      </c>
      <c r="F1661" s="86" t="s">
        <v>843</v>
      </c>
      <c r="G1661" s="121" t="s">
        <v>217</v>
      </c>
      <c r="H1661" s="6">
        <f t="shared" si="105"/>
        <v>-80000</v>
      </c>
      <c r="I1661" s="27">
        <f t="shared" si="103"/>
        <v>95.23809523809524</v>
      </c>
      <c r="K1661" t="s">
        <v>755</v>
      </c>
      <c r="M1661" s="2">
        <v>420</v>
      </c>
    </row>
    <row r="1662" spans="1:13" ht="12.75">
      <c r="A1662" s="17"/>
      <c r="B1662" s="329">
        <v>10000</v>
      </c>
      <c r="C1662" s="117" t="s">
        <v>854</v>
      </c>
      <c r="D1662" s="118" t="s">
        <v>22</v>
      </c>
      <c r="E1662" s="73" t="s">
        <v>851</v>
      </c>
      <c r="F1662" s="86" t="s">
        <v>843</v>
      </c>
      <c r="G1662" s="121" t="s">
        <v>264</v>
      </c>
      <c r="H1662" s="6">
        <f t="shared" si="105"/>
        <v>-90000</v>
      </c>
      <c r="I1662" s="27">
        <f aca="true" t="shared" si="106" ref="I1662:I1725">+B1662/M1662</f>
        <v>23.80952380952381</v>
      </c>
      <c r="K1662" t="s">
        <v>755</v>
      </c>
      <c r="M1662" s="2">
        <v>420</v>
      </c>
    </row>
    <row r="1663" spans="1:13" s="85" customFormat="1" ht="12.75">
      <c r="A1663" s="16"/>
      <c r="B1663" s="328">
        <f>SUM(B1654:B1662)</f>
        <v>90000</v>
      </c>
      <c r="C1663" s="16"/>
      <c r="D1663" s="16"/>
      <c r="E1663" s="120" t="s">
        <v>851</v>
      </c>
      <c r="F1663" s="96"/>
      <c r="G1663" s="23"/>
      <c r="H1663" s="83"/>
      <c r="I1663" s="84">
        <f t="shared" si="106"/>
        <v>214.28571428571428</v>
      </c>
      <c r="M1663" s="2">
        <v>420</v>
      </c>
    </row>
    <row r="1664" spans="1:13" ht="12.75">
      <c r="A1664" s="17"/>
      <c r="B1664" s="329"/>
      <c r="H1664" s="6">
        <f>H1663-B1664</f>
        <v>0</v>
      </c>
      <c r="I1664" s="27">
        <f t="shared" si="106"/>
        <v>0</v>
      </c>
      <c r="M1664" s="2">
        <v>420</v>
      </c>
    </row>
    <row r="1665" spans="1:13" ht="12.75">
      <c r="A1665" s="17"/>
      <c r="B1665" s="329"/>
      <c r="H1665" s="6">
        <f>H1664-B1665</f>
        <v>0</v>
      </c>
      <c r="I1665" s="27">
        <f t="shared" si="106"/>
        <v>0</v>
      </c>
      <c r="M1665" s="2">
        <v>420</v>
      </c>
    </row>
    <row r="1666" spans="1:13" ht="12.75">
      <c r="A1666" s="17"/>
      <c r="B1666" s="329">
        <v>5000</v>
      </c>
      <c r="C1666" s="117" t="s">
        <v>850</v>
      </c>
      <c r="D1666" s="118" t="s">
        <v>22</v>
      </c>
      <c r="E1666" s="73" t="s">
        <v>855</v>
      </c>
      <c r="F1666" s="86" t="s">
        <v>843</v>
      </c>
      <c r="G1666" s="119" t="s">
        <v>195</v>
      </c>
      <c r="H1666" s="6">
        <f>H1665-B1666</f>
        <v>-5000</v>
      </c>
      <c r="I1666" s="27">
        <f t="shared" si="106"/>
        <v>11.904761904761905</v>
      </c>
      <c r="K1666" t="s">
        <v>755</v>
      </c>
      <c r="M1666" s="2">
        <v>420</v>
      </c>
    </row>
    <row r="1667" spans="1:13" ht="12.75">
      <c r="A1667" s="17"/>
      <c r="B1667" s="329">
        <v>5000</v>
      </c>
      <c r="C1667" s="117" t="s">
        <v>850</v>
      </c>
      <c r="D1667" s="118" t="s">
        <v>22</v>
      </c>
      <c r="E1667" s="73" t="s">
        <v>855</v>
      </c>
      <c r="F1667" s="86" t="s">
        <v>843</v>
      </c>
      <c r="G1667" s="119" t="s">
        <v>195</v>
      </c>
      <c r="H1667" s="6">
        <f>H1666-B1667</f>
        <v>-10000</v>
      </c>
      <c r="I1667" s="27">
        <f t="shared" si="106"/>
        <v>11.904761904761905</v>
      </c>
      <c r="K1667" t="s">
        <v>755</v>
      </c>
      <c r="M1667" s="2">
        <v>420</v>
      </c>
    </row>
    <row r="1668" spans="1:13" ht="12.75">
      <c r="A1668" s="17"/>
      <c r="B1668" s="329">
        <v>5000</v>
      </c>
      <c r="C1668" s="117" t="s">
        <v>850</v>
      </c>
      <c r="D1668" s="118" t="s">
        <v>22</v>
      </c>
      <c r="E1668" s="73" t="s">
        <v>855</v>
      </c>
      <c r="F1668" s="86" t="s">
        <v>843</v>
      </c>
      <c r="G1668" s="119" t="s">
        <v>195</v>
      </c>
      <c r="H1668" s="6">
        <f>H1667-B1668</f>
        <v>-15000</v>
      </c>
      <c r="I1668" s="27">
        <f t="shared" si="106"/>
        <v>11.904761904761905</v>
      </c>
      <c r="K1668" t="s">
        <v>755</v>
      </c>
      <c r="M1668" s="2">
        <v>420</v>
      </c>
    </row>
    <row r="1669" spans="1:13" s="85" customFormat="1" ht="12.75">
      <c r="A1669" s="16"/>
      <c r="B1669" s="328">
        <f>SUM(B1666:B1668)</f>
        <v>15000</v>
      </c>
      <c r="C1669" s="16"/>
      <c r="D1669" s="16"/>
      <c r="E1669" s="120" t="s">
        <v>855</v>
      </c>
      <c r="F1669" s="96"/>
      <c r="G1669" s="23"/>
      <c r="H1669" s="83"/>
      <c r="I1669" s="84">
        <f t="shared" si="106"/>
        <v>35.714285714285715</v>
      </c>
      <c r="M1669" s="2">
        <v>420</v>
      </c>
    </row>
    <row r="1670" spans="1:13" ht="12.75">
      <c r="A1670" s="17"/>
      <c r="B1670" s="329"/>
      <c r="H1670" s="6">
        <f aca="true" t="shared" si="107" ref="H1670:H1686">H1669-B1670</f>
        <v>0</v>
      </c>
      <c r="I1670" s="27">
        <f t="shared" si="106"/>
        <v>0</v>
      </c>
      <c r="M1670" s="2">
        <v>420</v>
      </c>
    </row>
    <row r="1671" spans="1:13" ht="12.75">
      <c r="A1671" s="17"/>
      <c r="B1671" s="329"/>
      <c r="H1671" s="6">
        <f t="shared" si="107"/>
        <v>0</v>
      </c>
      <c r="I1671" s="27">
        <f t="shared" si="106"/>
        <v>0</v>
      </c>
      <c r="M1671" s="2">
        <v>420</v>
      </c>
    </row>
    <row r="1672" spans="1:13" ht="12.75">
      <c r="A1672" s="17"/>
      <c r="B1672" s="329">
        <v>5000</v>
      </c>
      <c r="C1672" s="117" t="s">
        <v>850</v>
      </c>
      <c r="D1672" s="118" t="s">
        <v>22</v>
      </c>
      <c r="E1672" s="73" t="s">
        <v>856</v>
      </c>
      <c r="F1672" s="86" t="s">
        <v>843</v>
      </c>
      <c r="G1672" s="119" t="s">
        <v>39</v>
      </c>
      <c r="H1672" s="6">
        <f t="shared" si="107"/>
        <v>-5000</v>
      </c>
      <c r="I1672" s="27">
        <f t="shared" si="106"/>
        <v>11.904761904761905</v>
      </c>
      <c r="K1672" t="s">
        <v>755</v>
      </c>
      <c r="M1672" s="2">
        <v>420</v>
      </c>
    </row>
    <row r="1673" spans="1:13" ht="12.75">
      <c r="A1673" s="17"/>
      <c r="B1673" s="329">
        <v>5000</v>
      </c>
      <c r="C1673" s="117" t="s">
        <v>852</v>
      </c>
      <c r="D1673" s="118" t="s">
        <v>22</v>
      </c>
      <c r="E1673" s="73" t="s">
        <v>856</v>
      </c>
      <c r="F1673" s="86" t="s">
        <v>843</v>
      </c>
      <c r="G1673" s="122" t="s">
        <v>39</v>
      </c>
      <c r="H1673" s="6">
        <f t="shared" si="107"/>
        <v>-10000</v>
      </c>
      <c r="I1673" s="27">
        <f t="shared" si="106"/>
        <v>11.904761904761905</v>
      </c>
      <c r="K1673" t="s">
        <v>755</v>
      </c>
      <c r="M1673" s="2">
        <v>420</v>
      </c>
    </row>
    <row r="1674" spans="1:13" ht="12.75">
      <c r="A1674" s="17"/>
      <c r="B1674" s="329">
        <v>25000</v>
      </c>
      <c r="C1674" s="117" t="s">
        <v>848</v>
      </c>
      <c r="D1674" s="118" t="s">
        <v>22</v>
      </c>
      <c r="E1674" s="73" t="s">
        <v>856</v>
      </c>
      <c r="F1674" s="86" t="s">
        <v>843</v>
      </c>
      <c r="G1674" s="119" t="s">
        <v>41</v>
      </c>
      <c r="H1674" s="6">
        <f t="shared" si="107"/>
        <v>-35000</v>
      </c>
      <c r="I1674" s="27">
        <f t="shared" si="106"/>
        <v>59.523809523809526</v>
      </c>
      <c r="K1674" t="s">
        <v>755</v>
      </c>
      <c r="M1674" s="2">
        <v>420</v>
      </c>
    </row>
    <row r="1675" spans="1:13" ht="12.75">
      <c r="A1675" s="17"/>
      <c r="B1675" s="329">
        <v>25000</v>
      </c>
      <c r="C1675" s="117" t="s">
        <v>857</v>
      </c>
      <c r="D1675" s="118" t="s">
        <v>22</v>
      </c>
      <c r="E1675" s="73" t="s">
        <v>856</v>
      </c>
      <c r="F1675" s="86" t="s">
        <v>843</v>
      </c>
      <c r="G1675" s="119" t="s">
        <v>41</v>
      </c>
      <c r="H1675" s="6">
        <f t="shared" si="107"/>
        <v>-60000</v>
      </c>
      <c r="I1675" s="27">
        <f t="shared" si="106"/>
        <v>59.523809523809526</v>
      </c>
      <c r="K1675" t="s">
        <v>755</v>
      </c>
      <c r="M1675" s="2">
        <v>420</v>
      </c>
    </row>
    <row r="1676" spans="1:13" ht="12.75">
      <c r="A1676" s="17"/>
      <c r="B1676" s="329">
        <v>5000</v>
      </c>
      <c r="C1676" s="117" t="s">
        <v>852</v>
      </c>
      <c r="D1676" s="118" t="s">
        <v>22</v>
      </c>
      <c r="E1676" s="73" t="s">
        <v>856</v>
      </c>
      <c r="F1676" s="86" t="s">
        <v>843</v>
      </c>
      <c r="G1676" s="119" t="s">
        <v>41</v>
      </c>
      <c r="H1676" s="6">
        <f t="shared" si="107"/>
        <v>-65000</v>
      </c>
      <c r="I1676" s="27">
        <f t="shared" si="106"/>
        <v>11.904761904761905</v>
      </c>
      <c r="K1676" t="s">
        <v>755</v>
      </c>
      <c r="M1676" s="2">
        <v>420</v>
      </c>
    </row>
    <row r="1677" spans="1:13" ht="12.75">
      <c r="A1677" s="17"/>
      <c r="B1677" s="329">
        <v>5000</v>
      </c>
      <c r="C1677" s="117" t="s">
        <v>850</v>
      </c>
      <c r="D1677" s="118" t="s">
        <v>22</v>
      </c>
      <c r="E1677" s="73" t="s">
        <v>856</v>
      </c>
      <c r="F1677" s="86" t="s">
        <v>843</v>
      </c>
      <c r="G1677" s="119" t="s">
        <v>41</v>
      </c>
      <c r="H1677" s="6">
        <f t="shared" si="107"/>
        <v>-70000</v>
      </c>
      <c r="I1677" s="27">
        <f t="shared" si="106"/>
        <v>11.904761904761905</v>
      </c>
      <c r="K1677" t="s">
        <v>755</v>
      </c>
      <c r="M1677" s="2">
        <v>420</v>
      </c>
    </row>
    <row r="1678" spans="1:13" ht="12.75">
      <c r="A1678" s="17"/>
      <c r="B1678" s="329">
        <v>5000</v>
      </c>
      <c r="C1678" s="117" t="s">
        <v>850</v>
      </c>
      <c r="D1678" s="118" t="s">
        <v>22</v>
      </c>
      <c r="E1678" s="73" t="s">
        <v>856</v>
      </c>
      <c r="F1678" s="86" t="s">
        <v>843</v>
      </c>
      <c r="G1678" s="119" t="s">
        <v>41</v>
      </c>
      <c r="H1678" s="6">
        <f t="shared" si="107"/>
        <v>-75000</v>
      </c>
      <c r="I1678" s="27">
        <f t="shared" si="106"/>
        <v>11.904761904761905</v>
      </c>
      <c r="K1678" t="s">
        <v>755</v>
      </c>
      <c r="M1678" s="2">
        <v>420</v>
      </c>
    </row>
    <row r="1679" spans="1:13" ht="12.75">
      <c r="A1679" s="17"/>
      <c r="B1679" s="329">
        <v>5000</v>
      </c>
      <c r="C1679" s="117" t="s">
        <v>850</v>
      </c>
      <c r="D1679" s="118" t="s">
        <v>22</v>
      </c>
      <c r="E1679" s="73" t="s">
        <v>856</v>
      </c>
      <c r="F1679" s="86" t="s">
        <v>843</v>
      </c>
      <c r="G1679" s="119" t="s">
        <v>41</v>
      </c>
      <c r="H1679" s="6">
        <f t="shared" si="107"/>
        <v>-80000</v>
      </c>
      <c r="I1679" s="27">
        <f t="shared" si="106"/>
        <v>11.904761904761905</v>
      </c>
      <c r="K1679" t="s">
        <v>755</v>
      </c>
      <c r="M1679" s="2">
        <v>420</v>
      </c>
    </row>
    <row r="1680" spans="1:13" ht="12.75">
      <c r="A1680" s="17"/>
      <c r="B1680" s="329">
        <v>5000</v>
      </c>
      <c r="C1680" s="117" t="s">
        <v>850</v>
      </c>
      <c r="D1680" s="118" t="s">
        <v>22</v>
      </c>
      <c r="E1680" s="73" t="s">
        <v>856</v>
      </c>
      <c r="F1680" s="86" t="s">
        <v>843</v>
      </c>
      <c r="G1680" s="119" t="s">
        <v>41</v>
      </c>
      <c r="H1680" s="6">
        <f t="shared" si="107"/>
        <v>-85000</v>
      </c>
      <c r="I1680" s="27">
        <f t="shared" si="106"/>
        <v>11.904761904761905</v>
      </c>
      <c r="K1680" t="s">
        <v>755</v>
      </c>
      <c r="M1680" s="2">
        <v>420</v>
      </c>
    </row>
    <row r="1681" spans="1:13" ht="12.75">
      <c r="A1681" s="17"/>
      <c r="B1681" s="329">
        <v>5000</v>
      </c>
      <c r="C1681" s="117" t="s">
        <v>850</v>
      </c>
      <c r="D1681" s="118" t="s">
        <v>22</v>
      </c>
      <c r="E1681" s="73" t="s">
        <v>856</v>
      </c>
      <c r="F1681" s="86" t="s">
        <v>843</v>
      </c>
      <c r="G1681" s="121" t="s">
        <v>41</v>
      </c>
      <c r="H1681" s="6">
        <f t="shared" si="107"/>
        <v>-90000</v>
      </c>
      <c r="I1681" s="27">
        <f t="shared" si="106"/>
        <v>11.904761904761905</v>
      </c>
      <c r="K1681" t="s">
        <v>755</v>
      </c>
      <c r="M1681" s="2">
        <v>420</v>
      </c>
    </row>
    <row r="1682" spans="1:13" ht="12.75">
      <c r="A1682" s="17"/>
      <c r="B1682" s="329">
        <v>5000</v>
      </c>
      <c r="C1682" s="117" t="s">
        <v>850</v>
      </c>
      <c r="D1682" s="118" t="s">
        <v>22</v>
      </c>
      <c r="E1682" s="73" t="s">
        <v>856</v>
      </c>
      <c r="F1682" s="86" t="s">
        <v>843</v>
      </c>
      <c r="G1682" s="121" t="s">
        <v>41</v>
      </c>
      <c r="H1682" s="6">
        <f t="shared" si="107"/>
        <v>-95000</v>
      </c>
      <c r="I1682" s="27">
        <f t="shared" si="106"/>
        <v>11.904761904761905</v>
      </c>
      <c r="K1682" t="s">
        <v>755</v>
      </c>
      <c r="M1682" s="2">
        <v>420</v>
      </c>
    </row>
    <row r="1683" spans="1:13" ht="12.75">
      <c r="A1683" s="17"/>
      <c r="B1683" s="329">
        <v>5000</v>
      </c>
      <c r="C1683" s="117" t="s">
        <v>850</v>
      </c>
      <c r="D1683" s="118" t="s">
        <v>22</v>
      </c>
      <c r="E1683" s="73" t="s">
        <v>856</v>
      </c>
      <c r="F1683" s="86" t="s">
        <v>843</v>
      </c>
      <c r="G1683" s="121" t="s">
        <v>43</v>
      </c>
      <c r="H1683" s="6">
        <f t="shared" si="107"/>
        <v>-100000</v>
      </c>
      <c r="I1683" s="27">
        <f t="shared" si="106"/>
        <v>11.904761904761905</v>
      </c>
      <c r="K1683" t="s">
        <v>755</v>
      </c>
      <c r="M1683" s="2">
        <v>420</v>
      </c>
    </row>
    <row r="1684" spans="1:13" ht="12.75">
      <c r="A1684" s="17"/>
      <c r="B1684" s="329">
        <v>5000</v>
      </c>
      <c r="C1684" s="117" t="s">
        <v>850</v>
      </c>
      <c r="D1684" s="118" t="s">
        <v>22</v>
      </c>
      <c r="E1684" s="73" t="s">
        <v>856</v>
      </c>
      <c r="F1684" s="86" t="s">
        <v>843</v>
      </c>
      <c r="G1684" s="121" t="s">
        <v>43</v>
      </c>
      <c r="H1684" s="6">
        <f t="shared" si="107"/>
        <v>-105000</v>
      </c>
      <c r="I1684" s="27">
        <f t="shared" si="106"/>
        <v>11.904761904761905</v>
      </c>
      <c r="K1684" t="s">
        <v>755</v>
      </c>
      <c r="M1684" s="2">
        <v>420</v>
      </c>
    </row>
    <row r="1685" spans="1:13" ht="12.75">
      <c r="A1685" s="17"/>
      <c r="B1685" s="329">
        <v>5000</v>
      </c>
      <c r="C1685" s="117" t="s">
        <v>850</v>
      </c>
      <c r="D1685" s="118" t="s">
        <v>22</v>
      </c>
      <c r="E1685" s="73" t="s">
        <v>856</v>
      </c>
      <c r="F1685" s="86" t="s">
        <v>843</v>
      </c>
      <c r="G1685" s="121" t="s">
        <v>43</v>
      </c>
      <c r="H1685" s="6">
        <f t="shared" si="107"/>
        <v>-110000</v>
      </c>
      <c r="I1685" s="27">
        <f t="shared" si="106"/>
        <v>11.904761904761905</v>
      </c>
      <c r="K1685" t="s">
        <v>755</v>
      </c>
      <c r="M1685" s="2">
        <v>420</v>
      </c>
    </row>
    <row r="1686" spans="1:13" ht="12.75">
      <c r="A1686" s="17"/>
      <c r="B1686" s="329">
        <v>10000</v>
      </c>
      <c r="C1686" s="117" t="s">
        <v>849</v>
      </c>
      <c r="D1686" s="118" t="s">
        <v>22</v>
      </c>
      <c r="E1686" s="73" t="s">
        <v>856</v>
      </c>
      <c r="F1686" s="86" t="s">
        <v>843</v>
      </c>
      <c r="G1686" s="121" t="s">
        <v>82</v>
      </c>
      <c r="H1686" s="6">
        <f t="shared" si="107"/>
        <v>-120000</v>
      </c>
      <c r="I1686" s="27">
        <f t="shared" si="106"/>
        <v>23.80952380952381</v>
      </c>
      <c r="K1686" t="s">
        <v>755</v>
      </c>
      <c r="M1686" s="2">
        <v>420</v>
      </c>
    </row>
    <row r="1687" spans="1:13" s="85" customFormat="1" ht="12.75">
      <c r="A1687" s="16"/>
      <c r="B1687" s="328">
        <f>SUM(B1672:B1686)</f>
        <v>120000</v>
      </c>
      <c r="C1687" s="16"/>
      <c r="D1687" s="16"/>
      <c r="E1687" s="120" t="s">
        <v>856</v>
      </c>
      <c r="F1687" s="96"/>
      <c r="G1687" s="23"/>
      <c r="H1687" s="83"/>
      <c r="I1687" s="84">
        <f t="shared" si="106"/>
        <v>285.7142857142857</v>
      </c>
      <c r="M1687" s="2">
        <v>420</v>
      </c>
    </row>
    <row r="1688" spans="1:13" ht="12.75">
      <c r="A1688" s="17"/>
      <c r="B1688" s="329"/>
      <c r="I1688" s="27">
        <f t="shared" si="106"/>
        <v>0</v>
      </c>
      <c r="M1688" s="2">
        <v>420</v>
      </c>
    </row>
    <row r="1689" spans="1:13" ht="12.75">
      <c r="A1689" s="17"/>
      <c r="B1689" s="329"/>
      <c r="I1689" s="27">
        <f t="shared" si="106"/>
        <v>0</v>
      </c>
      <c r="M1689" s="2">
        <v>420</v>
      </c>
    </row>
    <row r="1690" spans="1:13" ht="12.75">
      <c r="A1690" s="17"/>
      <c r="B1690" s="329">
        <v>10000</v>
      </c>
      <c r="C1690" s="117" t="s">
        <v>854</v>
      </c>
      <c r="D1690" s="118" t="s">
        <v>22</v>
      </c>
      <c r="E1690" s="73" t="s">
        <v>858</v>
      </c>
      <c r="F1690" s="86" t="s">
        <v>843</v>
      </c>
      <c r="G1690" s="121" t="s">
        <v>339</v>
      </c>
      <c r="H1690" s="6">
        <f>H1689-B1690</f>
        <v>-10000</v>
      </c>
      <c r="I1690" s="27">
        <f t="shared" si="106"/>
        <v>23.80952380952381</v>
      </c>
      <c r="K1690" t="s">
        <v>755</v>
      </c>
      <c r="M1690" s="2">
        <v>420</v>
      </c>
    </row>
    <row r="1691" spans="1:13" ht="12.75">
      <c r="A1691" s="17"/>
      <c r="B1691" s="329">
        <v>5000</v>
      </c>
      <c r="C1691" s="117" t="s">
        <v>852</v>
      </c>
      <c r="D1691" s="118" t="s">
        <v>22</v>
      </c>
      <c r="E1691" s="73" t="s">
        <v>858</v>
      </c>
      <c r="F1691" s="86" t="s">
        <v>843</v>
      </c>
      <c r="G1691" s="121" t="s">
        <v>339</v>
      </c>
      <c r="H1691" s="6">
        <f>H1690-B1691</f>
        <v>-15000</v>
      </c>
      <c r="I1691" s="27">
        <f t="shared" si="106"/>
        <v>11.904761904761905</v>
      </c>
      <c r="K1691" t="s">
        <v>755</v>
      </c>
      <c r="M1691" s="2">
        <v>420</v>
      </c>
    </row>
    <row r="1692" spans="1:13" s="85" customFormat="1" ht="12.75">
      <c r="A1692" s="16"/>
      <c r="B1692" s="328">
        <f>SUM(B1690:B1691)</f>
        <v>15000</v>
      </c>
      <c r="C1692" s="16"/>
      <c r="D1692" s="16"/>
      <c r="E1692" s="120" t="s">
        <v>858</v>
      </c>
      <c r="F1692" s="96"/>
      <c r="G1692" s="23"/>
      <c r="H1692" s="83"/>
      <c r="I1692" s="84">
        <f t="shared" si="106"/>
        <v>35.714285714285715</v>
      </c>
      <c r="M1692" s="2">
        <v>420</v>
      </c>
    </row>
    <row r="1693" spans="1:13" ht="12.75">
      <c r="A1693" s="17"/>
      <c r="B1693" s="329"/>
      <c r="I1693" s="27">
        <f t="shared" si="106"/>
        <v>0</v>
      </c>
      <c r="M1693" s="2">
        <v>420</v>
      </c>
    </row>
    <row r="1694" spans="1:13" ht="12.75">
      <c r="A1694" s="17"/>
      <c r="B1694" s="329"/>
      <c r="I1694" s="27">
        <f t="shared" si="106"/>
        <v>0</v>
      </c>
      <c r="M1694" s="2">
        <v>420</v>
      </c>
    </row>
    <row r="1695" spans="1:13" ht="12.75">
      <c r="A1695" s="17"/>
      <c r="B1695" s="329">
        <v>5000</v>
      </c>
      <c r="C1695" s="117" t="s">
        <v>850</v>
      </c>
      <c r="D1695" s="118" t="s">
        <v>22</v>
      </c>
      <c r="E1695" s="73" t="s">
        <v>859</v>
      </c>
      <c r="F1695" s="86" t="s">
        <v>843</v>
      </c>
      <c r="G1695" s="119" t="s">
        <v>227</v>
      </c>
      <c r="H1695" s="6">
        <f>H1694-B1695</f>
        <v>-5000</v>
      </c>
      <c r="I1695" s="27">
        <f t="shared" si="106"/>
        <v>11.904761904761905</v>
      </c>
      <c r="K1695" t="s">
        <v>755</v>
      </c>
      <c r="M1695" s="2">
        <v>420</v>
      </c>
    </row>
    <row r="1696" spans="1:13" ht="12.75">
      <c r="A1696" s="17"/>
      <c r="B1696" s="329">
        <v>5000</v>
      </c>
      <c r="C1696" s="117" t="s">
        <v>852</v>
      </c>
      <c r="D1696" s="118" t="s">
        <v>22</v>
      </c>
      <c r="E1696" s="123" t="s">
        <v>859</v>
      </c>
      <c r="F1696" s="86" t="s">
        <v>843</v>
      </c>
      <c r="G1696" s="121" t="s">
        <v>227</v>
      </c>
      <c r="H1696" s="6">
        <f>H1695-B1696</f>
        <v>-10000</v>
      </c>
      <c r="I1696" s="27">
        <f t="shared" si="106"/>
        <v>11.904761904761905</v>
      </c>
      <c r="K1696" t="s">
        <v>755</v>
      </c>
      <c r="M1696" s="2">
        <v>420</v>
      </c>
    </row>
    <row r="1697" spans="1:13" ht="12.75">
      <c r="A1697" s="17"/>
      <c r="B1697" s="329">
        <v>5000</v>
      </c>
      <c r="C1697" s="117" t="s">
        <v>850</v>
      </c>
      <c r="D1697" s="118" t="s">
        <v>22</v>
      </c>
      <c r="E1697" s="123" t="s">
        <v>859</v>
      </c>
      <c r="F1697" s="86" t="s">
        <v>843</v>
      </c>
      <c r="G1697" s="121" t="s">
        <v>227</v>
      </c>
      <c r="H1697" s="6">
        <f>H1696-B1697</f>
        <v>-15000</v>
      </c>
      <c r="I1697" s="27">
        <f t="shared" si="106"/>
        <v>11.904761904761905</v>
      </c>
      <c r="K1697" t="s">
        <v>755</v>
      </c>
      <c r="M1697" s="2">
        <v>420</v>
      </c>
    </row>
    <row r="1698" spans="1:13" ht="12.75">
      <c r="A1698" s="17"/>
      <c r="B1698" s="329">
        <v>5000</v>
      </c>
      <c r="C1698" s="117" t="s">
        <v>850</v>
      </c>
      <c r="D1698" s="118" t="s">
        <v>22</v>
      </c>
      <c r="E1698" s="123" t="s">
        <v>859</v>
      </c>
      <c r="F1698" s="86" t="s">
        <v>843</v>
      </c>
      <c r="G1698" s="121" t="s">
        <v>227</v>
      </c>
      <c r="H1698" s="6">
        <f>H1697-B1698</f>
        <v>-20000</v>
      </c>
      <c r="I1698" s="27">
        <f t="shared" si="106"/>
        <v>11.904761904761905</v>
      </c>
      <c r="K1698" t="s">
        <v>755</v>
      </c>
      <c r="M1698" s="2">
        <v>420</v>
      </c>
    </row>
    <row r="1699" spans="1:13" s="85" customFormat="1" ht="12.75">
      <c r="A1699" s="16"/>
      <c r="B1699" s="328">
        <f>SUM(B1695:B1698)</f>
        <v>20000</v>
      </c>
      <c r="C1699" s="16"/>
      <c r="D1699" s="16"/>
      <c r="E1699" s="120" t="s">
        <v>859</v>
      </c>
      <c r="F1699" s="96"/>
      <c r="G1699" s="23"/>
      <c r="H1699" s="83"/>
      <c r="I1699" s="84">
        <f t="shared" si="106"/>
        <v>47.61904761904762</v>
      </c>
      <c r="M1699" s="2">
        <v>420</v>
      </c>
    </row>
    <row r="1700" spans="1:13" ht="12.75">
      <c r="A1700" s="17"/>
      <c r="B1700" s="329"/>
      <c r="H1700" s="6">
        <f>H1699-B1700</f>
        <v>0</v>
      </c>
      <c r="I1700" s="27">
        <f t="shared" si="106"/>
        <v>0</v>
      </c>
      <c r="M1700" s="2">
        <v>420</v>
      </c>
    </row>
    <row r="1701" spans="1:13" ht="12.75">
      <c r="A1701" s="17"/>
      <c r="B1701" s="329"/>
      <c r="H1701" s="6">
        <f>H1700-B1701</f>
        <v>0</v>
      </c>
      <c r="I1701" s="27">
        <f t="shared" si="106"/>
        <v>0</v>
      </c>
      <c r="M1701" s="2">
        <v>420</v>
      </c>
    </row>
    <row r="1702" spans="1:13" ht="12.75">
      <c r="A1702" s="17"/>
      <c r="B1702" s="329"/>
      <c r="H1702" s="6">
        <f>H1701-B1702</f>
        <v>0</v>
      </c>
      <c r="I1702" s="27">
        <f t="shared" si="106"/>
        <v>0</v>
      </c>
      <c r="M1702" s="2">
        <v>420</v>
      </c>
    </row>
    <row r="1703" spans="1:13" s="85" customFormat="1" ht="12.75">
      <c r="A1703" s="16"/>
      <c r="B1703" s="332">
        <f>B1707+B1711+B1715</f>
        <v>35000</v>
      </c>
      <c r="C1703" s="115" t="s">
        <v>860</v>
      </c>
      <c r="D1703" s="16"/>
      <c r="E1703" s="16"/>
      <c r="F1703" s="96"/>
      <c r="G1703" s="23"/>
      <c r="H1703" s="83">
        <f>H1702-B1703</f>
        <v>-35000</v>
      </c>
      <c r="I1703" s="84">
        <f t="shared" si="106"/>
        <v>83.33333333333333</v>
      </c>
      <c r="M1703" s="2">
        <v>420</v>
      </c>
    </row>
    <row r="1704" spans="1:13" ht="12.75">
      <c r="A1704" s="17"/>
      <c r="B1704" s="329"/>
      <c r="H1704" s="6">
        <v>0</v>
      </c>
      <c r="I1704" s="27">
        <f t="shared" si="106"/>
        <v>0</v>
      </c>
      <c r="M1704" s="2">
        <v>420</v>
      </c>
    </row>
    <row r="1705" spans="1:13" ht="12.75">
      <c r="A1705" s="17"/>
      <c r="B1705" s="329"/>
      <c r="H1705" s="6">
        <f>H1704-B1705</f>
        <v>0</v>
      </c>
      <c r="I1705" s="27">
        <f t="shared" si="106"/>
        <v>0</v>
      </c>
      <c r="M1705" s="2">
        <v>420</v>
      </c>
    </row>
    <row r="1706" spans="1:13" ht="12.75">
      <c r="A1706" s="17"/>
      <c r="B1706" s="330">
        <v>15000</v>
      </c>
      <c r="C1706" s="1" t="s">
        <v>861</v>
      </c>
      <c r="D1706" s="1" t="s">
        <v>432</v>
      </c>
      <c r="E1706" s="1" t="s">
        <v>862</v>
      </c>
      <c r="F1706" s="86" t="s">
        <v>863</v>
      </c>
      <c r="G1706" s="32" t="s">
        <v>41</v>
      </c>
      <c r="H1706" s="6">
        <f>H1705-B1706</f>
        <v>-15000</v>
      </c>
      <c r="I1706" s="27">
        <f t="shared" si="106"/>
        <v>35.714285714285715</v>
      </c>
      <c r="K1706" t="s">
        <v>755</v>
      </c>
      <c r="M1706" s="2">
        <v>420</v>
      </c>
    </row>
    <row r="1707" spans="1:13" s="85" customFormat="1" ht="12.75">
      <c r="A1707" s="16"/>
      <c r="B1707" s="328">
        <f>SUM(B1706)</f>
        <v>15000</v>
      </c>
      <c r="C1707" s="16"/>
      <c r="D1707" s="16"/>
      <c r="E1707" s="16" t="s">
        <v>862</v>
      </c>
      <c r="F1707" s="96"/>
      <c r="G1707" s="23"/>
      <c r="H1707" s="83">
        <v>0</v>
      </c>
      <c r="I1707" s="84">
        <f t="shared" si="106"/>
        <v>35.714285714285715</v>
      </c>
      <c r="M1707" s="2">
        <v>420</v>
      </c>
    </row>
    <row r="1708" spans="1:13" ht="12.75">
      <c r="A1708" s="17"/>
      <c r="B1708" s="329"/>
      <c r="H1708" s="6">
        <f>H1707-B1708</f>
        <v>0</v>
      </c>
      <c r="I1708" s="27">
        <f t="shared" si="106"/>
        <v>0</v>
      </c>
      <c r="M1708" s="2">
        <v>420</v>
      </c>
    </row>
    <row r="1709" spans="1:13" ht="12.75">
      <c r="A1709" s="17"/>
      <c r="B1709" s="329"/>
      <c r="H1709" s="6">
        <f>H1708-B1709</f>
        <v>0</v>
      </c>
      <c r="I1709" s="27">
        <f t="shared" si="106"/>
        <v>0</v>
      </c>
      <c r="M1709" s="2">
        <v>420</v>
      </c>
    </row>
    <row r="1710" spans="1:13" ht="12.75">
      <c r="A1710" s="17"/>
      <c r="B1710" s="330">
        <v>15000</v>
      </c>
      <c r="C1710" s="1" t="s">
        <v>864</v>
      </c>
      <c r="D1710" s="1" t="s">
        <v>432</v>
      </c>
      <c r="E1710" s="1" t="s">
        <v>865</v>
      </c>
      <c r="F1710" s="86" t="s">
        <v>866</v>
      </c>
      <c r="G1710" s="32" t="s">
        <v>160</v>
      </c>
      <c r="H1710" s="6">
        <f>H1709-B1710</f>
        <v>-15000</v>
      </c>
      <c r="I1710" s="27">
        <f t="shared" si="106"/>
        <v>35.714285714285715</v>
      </c>
      <c r="K1710" t="s">
        <v>755</v>
      </c>
      <c r="M1710" s="2">
        <v>420</v>
      </c>
    </row>
    <row r="1711" spans="1:13" s="85" customFormat="1" ht="12.75">
      <c r="A1711" s="16"/>
      <c r="B1711" s="328">
        <f>SUM(B1710)</f>
        <v>15000</v>
      </c>
      <c r="C1711" s="16"/>
      <c r="D1711" s="16"/>
      <c r="E1711" s="16" t="s">
        <v>865</v>
      </c>
      <c r="F1711" s="96"/>
      <c r="G1711" s="23"/>
      <c r="H1711" s="83">
        <v>0</v>
      </c>
      <c r="I1711" s="84">
        <f t="shared" si="106"/>
        <v>35.714285714285715</v>
      </c>
      <c r="M1711" s="2">
        <v>420</v>
      </c>
    </row>
    <row r="1712" spans="1:13" ht="12.75">
      <c r="A1712" s="17"/>
      <c r="B1712" s="329"/>
      <c r="H1712" s="6">
        <f>H1711-B1712</f>
        <v>0</v>
      </c>
      <c r="I1712" s="27">
        <f t="shared" si="106"/>
        <v>0</v>
      </c>
      <c r="M1712" s="2">
        <v>420</v>
      </c>
    </row>
    <row r="1713" spans="1:13" ht="12.75">
      <c r="A1713" s="17"/>
      <c r="B1713" s="329"/>
      <c r="H1713" s="6">
        <f>H1712-B1713</f>
        <v>0</v>
      </c>
      <c r="I1713" s="27">
        <f t="shared" si="106"/>
        <v>0</v>
      </c>
      <c r="M1713" s="2">
        <v>420</v>
      </c>
    </row>
    <row r="1714" spans="1:13" ht="12.75">
      <c r="A1714" s="17"/>
      <c r="B1714" s="329">
        <v>5000</v>
      </c>
      <c r="C1714" s="1" t="s">
        <v>867</v>
      </c>
      <c r="D1714" s="1" t="s">
        <v>432</v>
      </c>
      <c r="E1714" s="1" t="s">
        <v>868</v>
      </c>
      <c r="F1714" s="86" t="s">
        <v>869</v>
      </c>
      <c r="G1714" s="32" t="s">
        <v>269</v>
      </c>
      <c r="H1714" s="6">
        <f>H1713-B1714</f>
        <v>-5000</v>
      </c>
      <c r="I1714" s="27">
        <f t="shared" si="106"/>
        <v>11.904761904761905</v>
      </c>
      <c r="K1714" t="s">
        <v>755</v>
      </c>
      <c r="M1714" s="2">
        <v>420</v>
      </c>
    </row>
    <row r="1715" spans="1:13" s="85" customFormat="1" ht="12.75">
      <c r="A1715" s="16"/>
      <c r="B1715" s="328">
        <f>SUM(B1714)</f>
        <v>5000</v>
      </c>
      <c r="C1715" s="16"/>
      <c r="D1715" s="16"/>
      <c r="E1715" s="16" t="s">
        <v>868</v>
      </c>
      <c r="F1715" s="96"/>
      <c r="G1715" s="23"/>
      <c r="H1715" s="83">
        <v>0</v>
      </c>
      <c r="I1715" s="84">
        <f t="shared" si="106"/>
        <v>11.904761904761905</v>
      </c>
      <c r="M1715" s="2">
        <v>420</v>
      </c>
    </row>
    <row r="1716" spans="1:13" ht="12.75">
      <c r="A1716" s="17"/>
      <c r="B1716" s="329"/>
      <c r="H1716" s="6">
        <f aca="true" t="shared" si="108" ref="H1716:H1747">H1715-B1716</f>
        <v>0</v>
      </c>
      <c r="I1716" s="27">
        <f t="shared" si="106"/>
        <v>0</v>
      </c>
      <c r="M1716" s="2">
        <v>420</v>
      </c>
    </row>
    <row r="1717" spans="1:13" ht="12.75">
      <c r="A1717" s="17"/>
      <c r="B1717" s="329"/>
      <c r="H1717" s="6">
        <f t="shared" si="108"/>
        <v>0</v>
      </c>
      <c r="I1717" s="27">
        <f t="shared" si="106"/>
        <v>0</v>
      </c>
      <c r="M1717" s="2">
        <v>420</v>
      </c>
    </row>
    <row r="1718" spans="1:13" ht="12.75">
      <c r="A1718" s="17"/>
      <c r="B1718" s="329"/>
      <c r="H1718" s="6">
        <f t="shared" si="108"/>
        <v>0</v>
      </c>
      <c r="I1718" s="27">
        <f t="shared" si="106"/>
        <v>0</v>
      </c>
      <c r="M1718" s="2">
        <v>420</v>
      </c>
    </row>
    <row r="1719" spans="1:13" ht="12.75">
      <c r="A1719" s="17"/>
      <c r="B1719" s="329">
        <v>500</v>
      </c>
      <c r="C1719" s="1" t="s">
        <v>870</v>
      </c>
      <c r="D1719" s="1" t="s">
        <v>432</v>
      </c>
      <c r="E1719" s="1" t="s">
        <v>710</v>
      </c>
      <c r="F1719" s="86" t="s">
        <v>871</v>
      </c>
      <c r="G1719" s="32" t="s">
        <v>39</v>
      </c>
      <c r="H1719" s="6">
        <f t="shared" si="108"/>
        <v>-500</v>
      </c>
      <c r="I1719" s="27">
        <f t="shared" si="106"/>
        <v>1.1904761904761905</v>
      </c>
      <c r="K1719" t="s">
        <v>802</v>
      </c>
      <c r="M1719" s="2">
        <v>420</v>
      </c>
    </row>
    <row r="1720" spans="1:13" ht="12.75">
      <c r="A1720" s="17"/>
      <c r="B1720" s="329">
        <v>500</v>
      </c>
      <c r="C1720" s="1" t="s">
        <v>870</v>
      </c>
      <c r="D1720" s="1" t="s">
        <v>432</v>
      </c>
      <c r="E1720" s="1" t="s">
        <v>710</v>
      </c>
      <c r="F1720" s="86" t="s">
        <v>840</v>
      </c>
      <c r="G1720" s="32" t="s">
        <v>45</v>
      </c>
      <c r="H1720" s="6">
        <f t="shared" si="108"/>
        <v>-1000</v>
      </c>
      <c r="I1720" s="27">
        <f t="shared" si="106"/>
        <v>1.1904761904761905</v>
      </c>
      <c r="K1720" t="s">
        <v>802</v>
      </c>
      <c r="M1720" s="2">
        <v>420</v>
      </c>
    </row>
    <row r="1721" spans="1:13" ht="12.75">
      <c r="A1721" s="17"/>
      <c r="B1721" s="329">
        <v>6000</v>
      </c>
      <c r="C1721" s="1" t="s">
        <v>872</v>
      </c>
      <c r="D1721" s="1" t="s">
        <v>432</v>
      </c>
      <c r="E1721" s="1" t="s">
        <v>710</v>
      </c>
      <c r="F1721" s="86" t="s">
        <v>873</v>
      </c>
      <c r="G1721" s="32" t="s">
        <v>82</v>
      </c>
      <c r="H1721" s="6">
        <f t="shared" si="108"/>
        <v>-7000</v>
      </c>
      <c r="I1721" s="27">
        <f t="shared" si="106"/>
        <v>14.285714285714286</v>
      </c>
      <c r="K1721" t="s">
        <v>802</v>
      </c>
      <c r="M1721" s="2">
        <v>420</v>
      </c>
    </row>
    <row r="1722" spans="1:13" ht="12.75">
      <c r="A1722" s="17"/>
      <c r="B1722" s="329">
        <v>5000</v>
      </c>
      <c r="C1722" s="17" t="s">
        <v>874</v>
      </c>
      <c r="D1722" s="17" t="s">
        <v>432</v>
      </c>
      <c r="E1722" s="1" t="s">
        <v>710</v>
      </c>
      <c r="F1722" s="88" t="s">
        <v>875</v>
      </c>
      <c r="G1722" s="32" t="s">
        <v>82</v>
      </c>
      <c r="H1722" s="6">
        <f t="shared" si="108"/>
        <v>-12000</v>
      </c>
      <c r="I1722" s="27">
        <f t="shared" si="106"/>
        <v>11.904761904761905</v>
      </c>
      <c r="K1722" t="s">
        <v>783</v>
      </c>
      <c r="M1722" s="2">
        <v>420</v>
      </c>
    </row>
    <row r="1723" spans="1:13" s="20" customFormat="1" ht="12.75">
      <c r="A1723" s="17"/>
      <c r="B1723" s="330">
        <v>5000</v>
      </c>
      <c r="C1723" s="17" t="s">
        <v>354</v>
      </c>
      <c r="D1723" s="36" t="s">
        <v>432</v>
      </c>
      <c r="E1723" s="1" t="s">
        <v>710</v>
      </c>
      <c r="F1723" s="88" t="s">
        <v>1166</v>
      </c>
      <c r="G1723" s="34" t="s">
        <v>156</v>
      </c>
      <c r="H1723" s="33">
        <f t="shared" si="108"/>
        <v>-17000</v>
      </c>
      <c r="I1723" s="27">
        <f t="shared" si="106"/>
        <v>11.904761904761905</v>
      </c>
      <c r="K1723" s="20" t="s">
        <v>92</v>
      </c>
      <c r="L1723" s="20">
        <v>5</v>
      </c>
      <c r="M1723" s="2">
        <v>420</v>
      </c>
    </row>
    <row r="1724" spans="1:13" ht="12.75">
      <c r="A1724" s="17"/>
      <c r="B1724" s="329">
        <v>20000</v>
      </c>
      <c r="C1724" s="1" t="s">
        <v>876</v>
      </c>
      <c r="D1724" s="1" t="s">
        <v>432</v>
      </c>
      <c r="E1724" s="1" t="s">
        <v>710</v>
      </c>
      <c r="F1724" s="86" t="s">
        <v>877</v>
      </c>
      <c r="G1724" s="32" t="s">
        <v>160</v>
      </c>
      <c r="H1724" s="33">
        <f t="shared" si="108"/>
        <v>-37000</v>
      </c>
      <c r="I1724" s="27">
        <f t="shared" si="106"/>
        <v>47.61904761904762</v>
      </c>
      <c r="K1724" t="s">
        <v>802</v>
      </c>
      <c r="M1724" s="2">
        <v>420</v>
      </c>
    </row>
    <row r="1725" spans="1:13" ht="12.75">
      <c r="A1725" s="17"/>
      <c r="B1725" s="329">
        <v>6000</v>
      </c>
      <c r="C1725" s="1" t="s">
        <v>872</v>
      </c>
      <c r="D1725" s="1" t="s">
        <v>432</v>
      </c>
      <c r="E1725" s="1" t="s">
        <v>710</v>
      </c>
      <c r="F1725" s="86" t="s">
        <v>878</v>
      </c>
      <c r="G1725" s="32" t="s">
        <v>182</v>
      </c>
      <c r="H1725" s="33">
        <f t="shared" si="108"/>
        <v>-43000</v>
      </c>
      <c r="I1725" s="27">
        <f t="shared" si="106"/>
        <v>14.285714285714286</v>
      </c>
      <c r="K1725" t="s">
        <v>802</v>
      </c>
      <c r="M1725" s="2">
        <v>420</v>
      </c>
    </row>
    <row r="1726" spans="1:13" ht="12.75">
      <c r="A1726" s="17"/>
      <c r="B1726" s="329">
        <v>2400</v>
      </c>
      <c r="C1726" s="1" t="s">
        <v>879</v>
      </c>
      <c r="D1726" s="1" t="s">
        <v>432</v>
      </c>
      <c r="E1726" s="1" t="s">
        <v>710</v>
      </c>
      <c r="F1726" s="86" t="s">
        <v>880</v>
      </c>
      <c r="G1726" s="32" t="s">
        <v>195</v>
      </c>
      <c r="H1726" s="6">
        <f t="shared" si="108"/>
        <v>-45400</v>
      </c>
      <c r="I1726" s="27">
        <f aca="true" t="shared" si="109" ref="I1726:I1768">+B1726/M1726</f>
        <v>5.714285714285714</v>
      </c>
      <c r="K1726" t="s">
        <v>802</v>
      </c>
      <c r="M1726" s="2">
        <v>420</v>
      </c>
    </row>
    <row r="1727" spans="1:13" ht="12.75">
      <c r="A1727" s="17"/>
      <c r="B1727" s="329">
        <v>2000</v>
      </c>
      <c r="C1727" s="17" t="s">
        <v>881</v>
      </c>
      <c r="D1727" s="1" t="s">
        <v>432</v>
      </c>
      <c r="E1727" s="1" t="s">
        <v>710</v>
      </c>
      <c r="F1727" s="86" t="s">
        <v>882</v>
      </c>
      <c r="G1727" s="32" t="s">
        <v>195</v>
      </c>
      <c r="H1727" s="6">
        <f t="shared" si="108"/>
        <v>-47400</v>
      </c>
      <c r="I1727" s="27">
        <f t="shared" si="109"/>
        <v>4.761904761904762</v>
      </c>
      <c r="K1727" t="s">
        <v>783</v>
      </c>
      <c r="M1727" s="2">
        <v>420</v>
      </c>
    </row>
    <row r="1728" spans="1:13" ht="12.75">
      <c r="A1728" s="17"/>
      <c r="B1728" s="329">
        <v>6000</v>
      </c>
      <c r="C1728" s="1" t="s">
        <v>872</v>
      </c>
      <c r="D1728" s="1" t="s">
        <v>432</v>
      </c>
      <c r="E1728" s="1" t="s">
        <v>710</v>
      </c>
      <c r="F1728" s="86" t="s">
        <v>883</v>
      </c>
      <c r="G1728" s="32" t="s">
        <v>217</v>
      </c>
      <c r="H1728" s="6">
        <f t="shared" si="108"/>
        <v>-53400</v>
      </c>
      <c r="I1728" s="27">
        <f t="shared" si="109"/>
        <v>14.285714285714286</v>
      </c>
      <c r="K1728" t="s">
        <v>802</v>
      </c>
      <c r="M1728" s="2">
        <v>420</v>
      </c>
    </row>
    <row r="1729" spans="1:13" ht="12.75">
      <c r="A1729" s="17"/>
      <c r="B1729" s="329">
        <v>700</v>
      </c>
      <c r="C1729" s="1" t="s">
        <v>884</v>
      </c>
      <c r="D1729" s="1" t="s">
        <v>432</v>
      </c>
      <c r="E1729" s="1" t="s">
        <v>710</v>
      </c>
      <c r="F1729" s="86" t="s">
        <v>885</v>
      </c>
      <c r="G1729" s="32" t="s">
        <v>262</v>
      </c>
      <c r="H1729" s="6">
        <f t="shared" si="108"/>
        <v>-54100</v>
      </c>
      <c r="I1729" s="27">
        <f t="shared" si="109"/>
        <v>1.6666666666666667</v>
      </c>
      <c r="K1729" t="s">
        <v>802</v>
      </c>
      <c r="M1729" s="2">
        <v>420</v>
      </c>
    </row>
    <row r="1730" spans="1:13" ht="12.75">
      <c r="A1730" s="17"/>
      <c r="B1730" s="329">
        <v>400</v>
      </c>
      <c r="C1730" s="1" t="s">
        <v>886</v>
      </c>
      <c r="D1730" s="1" t="s">
        <v>432</v>
      </c>
      <c r="E1730" s="1" t="s">
        <v>710</v>
      </c>
      <c r="F1730" s="86" t="s">
        <v>887</v>
      </c>
      <c r="G1730" s="32" t="s">
        <v>280</v>
      </c>
      <c r="H1730" s="6">
        <f t="shared" si="108"/>
        <v>-54500</v>
      </c>
      <c r="I1730" s="27">
        <f t="shared" si="109"/>
        <v>0.9523809523809523</v>
      </c>
      <c r="K1730" t="s">
        <v>802</v>
      </c>
      <c r="M1730" s="2">
        <v>420</v>
      </c>
    </row>
    <row r="1731" spans="1:13" ht="12.75">
      <c r="A1731" s="17"/>
      <c r="B1731" s="329">
        <v>2000</v>
      </c>
      <c r="C1731" s="17" t="s">
        <v>888</v>
      </c>
      <c r="D1731" s="1" t="s">
        <v>432</v>
      </c>
      <c r="E1731" s="1" t="s">
        <v>710</v>
      </c>
      <c r="F1731" s="86" t="s">
        <v>889</v>
      </c>
      <c r="G1731" s="32" t="s">
        <v>280</v>
      </c>
      <c r="H1731" s="6">
        <f t="shared" si="108"/>
        <v>-56500</v>
      </c>
      <c r="I1731" s="27">
        <f t="shared" si="109"/>
        <v>4.761904761904762</v>
      </c>
      <c r="K1731" t="s">
        <v>802</v>
      </c>
      <c r="M1731" s="2">
        <v>420</v>
      </c>
    </row>
    <row r="1732" spans="1:13" ht="12.75">
      <c r="A1732" s="17"/>
      <c r="B1732" s="329">
        <v>400</v>
      </c>
      <c r="C1732" s="1" t="s">
        <v>890</v>
      </c>
      <c r="D1732" s="1" t="s">
        <v>432</v>
      </c>
      <c r="E1732" s="1" t="s">
        <v>710</v>
      </c>
      <c r="F1732" s="86" t="s">
        <v>887</v>
      </c>
      <c r="G1732" s="32" t="s">
        <v>280</v>
      </c>
      <c r="H1732" s="6">
        <f t="shared" si="108"/>
        <v>-56900</v>
      </c>
      <c r="I1732" s="27">
        <f t="shared" si="109"/>
        <v>0.9523809523809523</v>
      </c>
      <c r="K1732" t="s">
        <v>802</v>
      </c>
      <c r="M1732" s="2">
        <v>420</v>
      </c>
    </row>
    <row r="1733" spans="1:13" ht="12.75">
      <c r="A1733" s="17"/>
      <c r="B1733" s="329">
        <v>7200</v>
      </c>
      <c r="C1733" s="1" t="s">
        <v>891</v>
      </c>
      <c r="D1733" s="1" t="s">
        <v>432</v>
      </c>
      <c r="E1733" s="1" t="s">
        <v>710</v>
      </c>
      <c r="F1733" s="86" t="s">
        <v>892</v>
      </c>
      <c r="G1733" s="32" t="s">
        <v>280</v>
      </c>
      <c r="H1733" s="6">
        <f t="shared" si="108"/>
        <v>-64100</v>
      </c>
      <c r="I1733" s="27">
        <f t="shared" si="109"/>
        <v>17.142857142857142</v>
      </c>
      <c r="K1733" t="s">
        <v>802</v>
      </c>
      <c r="M1733" s="2">
        <v>420</v>
      </c>
    </row>
    <row r="1734" spans="1:13" s="20" customFormat="1" ht="12.75">
      <c r="A1734" s="17"/>
      <c r="B1734" s="330">
        <v>3000</v>
      </c>
      <c r="C1734" s="17" t="s">
        <v>354</v>
      </c>
      <c r="D1734" s="1" t="s">
        <v>432</v>
      </c>
      <c r="E1734" s="1" t="s">
        <v>710</v>
      </c>
      <c r="F1734" s="88" t="s">
        <v>1173</v>
      </c>
      <c r="G1734" s="34" t="s">
        <v>280</v>
      </c>
      <c r="H1734" s="33">
        <f t="shared" si="108"/>
        <v>-67100</v>
      </c>
      <c r="I1734" s="27">
        <f t="shared" si="109"/>
        <v>7.142857142857143</v>
      </c>
      <c r="K1734" s="20" t="s">
        <v>92</v>
      </c>
      <c r="L1734" s="20">
        <v>15</v>
      </c>
      <c r="M1734" s="2">
        <v>420</v>
      </c>
    </row>
    <row r="1735" spans="1:13" ht="12.75">
      <c r="A1735" s="17"/>
      <c r="B1735" s="329">
        <v>1500</v>
      </c>
      <c r="C1735" s="1" t="s">
        <v>893</v>
      </c>
      <c r="D1735" s="1" t="s">
        <v>432</v>
      </c>
      <c r="E1735" s="1" t="s">
        <v>710</v>
      </c>
      <c r="F1735" s="86" t="s">
        <v>894</v>
      </c>
      <c r="G1735" s="32" t="s">
        <v>82</v>
      </c>
      <c r="H1735" s="33">
        <f t="shared" si="108"/>
        <v>-68600</v>
      </c>
      <c r="I1735" s="27">
        <f t="shared" si="109"/>
        <v>3.5714285714285716</v>
      </c>
      <c r="K1735" t="s">
        <v>783</v>
      </c>
      <c r="M1735" s="2">
        <v>420</v>
      </c>
    </row>
    <row r="1736" spans="1:13" ht="12.75">
      <c r="A1736" s="17"/>
      <c r="B1736" s="329">
        <v>20000</v>
      </c>
      <c r="C1736" s="17" t="s">
        <v>897</v>
      </c>
      <c r="D1736" s="1" t="s">
        <v>432</v>
      </c>
      <c r="E1736" s="1" t="s">
        <v>710</v>
      </c>
      <c r="F1736" s="86" t="s">
        <v>898</v>
      </c>
      <c r="G1736" s="32" t="s">
        <v>154</v>
      </c>
      <c r="H1736" s="33">
        <f t="shared" si="108"/>
        <v>-88600</v>
      </c>
      <c r="I1736" s="27">
        <f t="shared" si="109"/>
        <v>47.61904761904762</v>
      </c>
      <c r="K1736" t="s">
        <v>783</v>
      </c>
      <c r="M1736" s="2">
        <v>420</v>
      </c>
    </row>
    <row r="1737" spans="1:13" ht="12.75">
      <c r="A1737" s="17"/>
      <c r="B1737" s="329">
        <v>2000</v>
      </c>
      <c r="C1737" s="1" t="s">
        <v>899</v>
      </c>
      <c r="D1737" s="1" t="s">
        <v>432</v>
      </c>
      <c r="E1737" s="1" t="s">
        <v>710</v>
      </c>
      <c r="F1737" s="86" t="s">
        <v>900</v>
      </c>
      <c r="G1737" s="32" t="s">
        <v>158</v>
      </c>
      <c r="H1737" s="33">
        <f t="shared" si="108"/>
        <v>-90600</v>
      </c>
      <c r="I1737" s="27">
        <f t="shared" si="109"/>
        <v>4.761904761904762</v>
      </c>
      <c r="K1737" t="s">
        <v>783</v>
      </c>
      <c r="M1737" s="2">
        <v>420</v>
      </c>
    </row>
    <row r="1738" spans="1:13" ht="12.75">
      <c r="A1738" s="17"/>
      <c r="B1738" s="329">
        <v>4000</v>
      </c>
      <c r="C1738" s="1" t="s">
        <v>903</v>
      </c>
      <c r="D1738" s="1" t="s">
        <v>432</v>
      </c>
      <c r="E1738" s="1" t="s">
        <v>710</v>
      </c>
      <c r="F1738" s="86" t="s">
        <v>904</v>
      </c>
      <c r="G1738" s="32" t="s">
        <v>339</v>
      </c>
      <c r="H1738" s="6">
        <f t="shared" si="108"/>
        <v>-94600</v>
      </c>
      <c r="I1738" s="27">
        <f t="shared" si="109"/>
        <v>9.523809523809524</v>
      </c>
      <c r="K1738" t="s">
        <v>783</v>
      </c>
      <c r="M1738" s="2">
        <v>420</v>
      </c>
    </row>
    <row r="1739" spans="1:13" ht="12.75">
      <c r="A1739" s="17"/>
      <c r="B1739" s="329">
        <v>4000</v>
      </c>
      <c r="C1739" s="1" t="s">
        <v>905</v>
      </c>
      <c r="D1739" s="1" t="s">
        <v>432</v>
      </c>
      <c r="E1739" s="1" t="s">
        <v>710</v>
      </c>
      <c r="F1739" s="86" t="s">
        <v>904</v>
      </c>
      <c r="G1739" s="32" t="s">
        <v>339</v>
      </c>
      <c r="H1739" s="6">
        <f t="shared" si="108"/>
        <v>-98600</v>
      </c>
      <c r="I1739" s="27">
        <f t="shared" si="109"/>
        <v>9.523809523809524</v>
      </c>
      <c r="K1739" t="s">
        <v>783</v>
      </c>
      <c r="M1739" s="2">
        <v>420</v>
      </c>
    </row>
    <row r="1740" spans="1:13" ht="12.75">
      <c r="A1740" s="17"/>
      <c r="B1740" s="329">
        <v>12000</v>
      </c>
      <c r="C1740" s="1" t="s">
        <v>906</v>
      </c>
      <c r="D1740" s="1" t="s">
        <v>432</v>
      </c>
      <c r="E1740" s="1" t="s">
        <v>710</v>
      </c>
      <c r="F1740" s="86" t="s">
        <v>904</v>
      </c>
      <c r="G1740" s="32" t="s">
        <v>339</v>
      </c>
      <c r="H1740" s="6">
        <f t="shared" si="108"/>
        <v>-110600</v>
      </c>
      <c r="I1740" s="27">
        <f t="shared" si="109"/>
        <v>28.571428571428573</v>
      </c>
      <c r="K1740" t="s">
        <v>783</v>
      </c>
      <c r="M1740" s="2">
        <v>420</v>
      </c>
    </row>
    <row r="1741" spans="1:13" ht="12.75">
      <c r="A1741" s="17"/>
      <c r="B1741" s="329">
        <v>3000</v>
      </c>
      <c r="C1741" s="1" t="s">
        <v>907</v>
      </c>
      <c r="D1741" s="1" t="s">
        <v>432</v>
      </c>
      <c r="E1741" s="1" t="s">
        <v>710</v>
      </c>
      <c r="F1741" s="86" t="s">
        <v>908</v>
      </c>
      <c r="G1741" s="32" t="s">
        <v>339</v>
      </c>
      <c r="H1741" s="6">
        <f t="shared" si="108"/>
        <v>-113600</v>
      </c>
      <c r="I1741" s="27">
        <f t="shared" si="109"/>
        <v>7.142857142857143</v>
      </c>
      <c r="K1741" t="s">
        <v>783</v>
      </c>
      <c r="M1741" s="2">
        <v>420</v>
      </c>
    </row>
    <row r="1742" spans="1:13" ht="12.75">
      <c r="A1742" s="17"/>
      <c r="B1742" s="329">
        <v>3000</v>
      </c>
      <c r="C1742" s="1" t="s">
        <v>909</v>
      </c>
      <c r="D1742" s="1" t="s">
        <v>432</v>
      </c>
      <c r="E1742" s="1" t="s">
        <v>710</v>
      </c>
      <c r="F1742" s="86" t="s">
        <v>910</v>
      </c>
      <c r="G1742" s="32" t="s">
        <v>339</v>
      </c>
      <c r="H1742" s="6">
        <f t="shared" si="108"/>
        <v>-116600</v>
      </c>
      <c r="I1742" s="27">
        <f t="shared" si="109"/>
        <v>7.142857142857143</v>
      </c>
      <c r="K1742" t="s">
        <v>783</v>
      </c>
      <c r="M1742" s="2">
        <v>420</v>
      </c>
    </row>
    <row r="1743" spans="1:13" ht="12.75">
      <c r="A1743" s="17"/>
      <c r="B1743" s="329">
        <v>2000</v>
      </c>
      <c r="C1743" s="1" t="s">
        <v>911</v>
      </c>
      <c r="D1743" s="1" t="s">
        <v>432</v>
      </c>
      <c r="E1743" s="1" t="s">
        <v>710</v>
      </c>
      <c r="F1743" s="86" t="s">
        <v>910</v>
      </c>
      <c r="G1743" s="32" t="s">
        <v>339</v>
      </c>
      <c r="H1743" s="6">
        <f t="shared" si="108"/>
        <v>-118600</v>
      </c>
      <c r="I1743" s="27">
        <f t="shared" si="109"/>
        <v>4.761904761904762</v>
      </c>
      <c r="K1743" t="s">
        <v>783</v>
      </c>
      <c r="M1743" s="2">
        <v>420</v>
      </c>
    </row>
    <row r="1744" spans="1:13" ht="12.75">
      <c r="A1744" s="17"/>
      <c r="B1744" s="329">
        <v>1250</v>
      </c>
      <c r="C1744" s="1" t="s">
        <v>912</v>
      </c>
      <c r="D1744" s="1" t="s">
        <v>432</v>
      </c>
      <c r="E1744" s="1" t="s">
        <v>710</v>
      </c>
      <c r="F1744" s="86" t="s">
        <v>910</v>
      </c>
      <c r="G1744" s="32" t="s">
        <v>339</v>
      </c>
      <c r="H1744" s="6">
        <f t="shared" si="108"/>
        <v>-119850</v>
      </c>
      <c r="I1744" s="27">
        <f t="shared" si="109"/>
        <v>2.9761904761904763</v>
      </c>
      <c r="K1744" t="s">
        <v>783</v>
      </c>
      <c r="M1744" s="2">
        <v>420</v>
      </c>
    </row>
    <row r="1745" spans="1:13" ht="12.75">
      <c r="A1745" s="17"/>
      <c r="B1745" s="329">
        <v>1350</v>
      </c>
      <c r="C1745" s="1" t="s">
        <v>913</v>
      </c>
      <c r="D1745" s="1" t="s">
        <v>432</v>
      </c>
      <c r="E1745" s="1" t="s">
        <v>710</v>
      </c>
      <c r="F1745" s="86" t="s">
        <v>914</v>
      </c>
      <c r="G1745" s="32" t="s">
        <v>39</v>
      </c>
      <c r="H1745" s="6">
        <f t="shared" si="108"/>
        <v>-121200</v>
      </c>
      <c r="I1745" s="27">
        <f t="shared" si="109"/>
        <v>3.2142857142857144</v>
      </c>
      <c r="K1745" t="s">
        <v>821</v>
      </c>
      <c r="M1745" s="2">
        <v>420</v>
      </c>
    </row>
    <row r="1746" spans="1:13" ht="12.75">
      <c r="A1746" s="17"/>
      <c r="B1746" s="329">
        <v>400</v>
      </c>
      <c r="C1746" s="1" t="s">
        <v>915</v>
      </c>
      <c r="D1746" s="1" t="s">
        <v>432</v>
      </c>
      <c r="E1746" s="1" t="s">
        <v>710</v>
      </c>
      <c r="F1746" s="86" t="s">
        <v>916</v>
      </c>
      <c r="G1746" s="32" t="s">
        <v>39</v>
      </c>
      <c r="H1746" s="6">
        <f t="shared" si="108"/>
        <v>-121600</v>
      </c>
      <c r="I1746" s="27">
        <f t="shared" si="109"/>
        <v>0.9523809523809523</v>
      </c>
      <c r="K1746" t="s">
        <v>821</v>
      </c>
      <c r="M1746" s="2">
        <v>420</v>
      </c>
    </row>
    <row r="1747" spans="1:13" ht="12.75">
      <c r="A1747" s="17"/>
      <c r="B1747" s="329">
        <v>300</v>
      </c>
      <c r="C1747" s="1" t="s">
        <v>917</v>
      </c>
      <c r="D1747" s="1" t="s">
        <v>432</v>
      </c>
      <c r="E1747" s="1" t="s">
        <v>710</v>
      </c>
      <c r="F1747" s="86" t="s">
        <v>918</v>
      </c>
      <c r="G1747" s="32" t="s">
        <v>82</v>
      </c>
      <c r="H1747" s="6">
        <f t="shared" si="108"/>
        <v>-121900</v>
      </c>
      <c r="I1747" s="27">
        <f t="shared" si="109"/>
        <v>0.7142857142857143</v>
      </c>
      <c r="K1747" t="s">
        <v>821</v>
      </c>
      <c r="M1747" s="2">
        <v>420</v>
      </c>
    </row>
    <row r="1748" spans="1:13" s="85" customFormat="1" ht="12.75">
      <c r="A1748" s="16"/>
      <c r="B1748" s="328">
        <f>SUM(B1719:B1747)</f>
        <v>121900</v>
      </c>
      <c r="C1748" s="16"/>
      <c r="D1748" s="16"/>
      <c r="E1748" s="16" t="s">
        <v>710</v>
      </c>
      <c r="F1748" s="96"/>
      <c r="G1748" s="23"/>
      <c r="H1748" s="83">
        <v>0</v>
      </c>
      <c r="I1748" s="84">
        <f t="shared" si="109"/>
        <v>290.23809523809524</v>
      </c>
      <c r="M1748" s="2">
        <v>420</v>
      </c>
    </row>
    <row r="1749" spans="1:13" ht="12.75">
      <c r="A1749" s="17"/>
      <c r="B1749" s="329"/>
      <c r="H1749" s="6">
        <f>H1748-B1749</f>
        <v>0</v>
      </c>
      <c r="I1749" s="27">
        <f t="shared" si="109"/>
        <v>0</v>
      </c>
      <c r="M1749" s="2">
        <v>420</v>
      </c>
    </row>
    <row r="1750" spans="1:13" ht="12.75">
      <c r="A1750" s="17"/>
      <c r="B1750" s="329"/>
      <c r="H1750" s="6">
        <f>H1749-B1750</f>
        <v>0</v>
      </c>
      <c r="I1750" s="27">
        <f t="shared" si="109"/>
        <v>0</v>
      </c>
      <c r="M1750" s="2">
        <v>420</v>
      </c>
    </row>
    <row r="1751" spans="1:13" ht="12.75">
      <c r="A1751" s="17"/>
      <c r="B1751" s="329">
        <v>5000</v>
      </c>
      <c r="C1751" s="42" t="s">
        <v>919</v>
      </c>
      <c r="D1751" s="17" t="s">
        <v>432</v>
      </c>
      <c r="E1751" s="42" t="s">
        <v>920</v>
      </c>
      <c r="F1751" s="88" t="s">
        <v>921</v>
      </c>
      <c r="G1751" s="32" t="s">
        <v>45</v>
      </c>
      <c r="H1751" s="6">
        <f>H1750-B1751</f>
        <v>-5000</v>
      </c>
      <c r="I1751" s="27">
        <f t="shared" si="109"/>
        <v>11.904761904761905</v>
      </c>
      <c r="J1751" s="41"/>
      <c r="K1751" t="s">
        <v>783</v>
      </c>
      <c r="L1751" s="41"/>
      <c r="M1751" s="2">
        <v>420</v>
      </c>
    </row>
    <row r="1752" spans="1:13" ht="12.75">
      <c r="A1752" s="17"/>
      <c r="B1752" s="329">
        <v>10000</v>
      </c>
      <c r="C1752" s="42" t="s">
        <v>919</v>
      </c>
      <c r="D1752" s="1" t="s">
        <v>432</v>
      </c>
      <c r="E1752" s="42" t="s">
        <v>920</v>
      </c>
      <c r="F1752" s="86" t="s">
        <v>922</v>
      </c>
      <c r="G1752" s="32" t="s">
        <v>158</v>
      </c>
      <c r="H1752" s="6">
        <f>H1751-B1752</f>
        <v>-15000</v>
      </c>
      <c r="I1752" s="27">
        <f t="shared" si="109"/>
        <v>23.80952380952381</v>
      </c>
      <c r="K1752" t="s">
        <v>783</v>
      </c>
      <c r="M1752" s="2">
        <v>420</v>
      </c>
    </row>
    <row r="1753" spans="1:13" s="85" customFormat="1" ht="12.75">
      <c r="A1753" s="16"/>
      <c r="B1753" s="328">
        <f>SUM(B1751:B1752)</f>
        <v>15000</v>
      </c>
      <c r="C1753" s="16"/>
      <c r="D1753" s="16"/>
      <c r="E1753" s="97" t="s">
        <v>920</v>
      </c>
      <c r="F1753" s="96"/>
      <c r="G1753" s="23"/>
      <c r="H1753" s="83">
        <v>0</v>
      </c>
      <c r="I1753" s="84">
        <f t="shared" si="109"/>
        <v>35.714285714285715</v>
      </c>
      <c r="M1753" s="2">
        <v>420</v>
      </c>
    </row>
    <row r="1754" spans="1:13" ht="12.75">
      <c r="A1754" s="17"/>
      <c r="H1754" s="6">
        <f aca="true" t="shared" si="110" ref="H1754:H1760">H1753-B1754</f>
        <v>0</v>
      </c>
      <c r="I1754" s="27">
        <f t="shared" si="109"/>
        <v>0</v>
      </c>
      <c r="M1754" s="2">
        <v>420</v>
      </c>
    </row>
    <row r="1755" spans="1:13" ht="12.75">
      <c r="A1755" s="17"/>
      <c r="H1755" s="6">
        <f t="shared" si="110"/>
        <v>0</v>
      </c>
      <c r="I1755" s="27">
        <f t="shared" si="109"/>
        <v>0</v>
      </c>
      <c r="M1755" s="2">
        <v>420</v>
      </c>
    </row>
    <row r="1756" spans="1:13" ht="12.75">
      <c r="A1756" s="17"/>
      <c r="B1756" s="324">
        <v>180000</v>
      </c>
      <c r="C1756" s="1" t="s">
        <v>923</v>
      </c>
      <c r="F1756" s="61" t="s">
        <v>414</v>
      </c>
      <c r="G1756" s="34" t="s">
        <v>1143</v>
      </c>
      <c r="H1756" s="6">
        <f t="shared" si="110"/>
        <v>-180000</v>
      </c>
      <c r="I1756" s="27">
        <f t="shared" si="109"/>
        <v>428.57142857142856</v>
      </c>
      <c r="M1756" s="2">
        <v>420</v>
      </c>
    </row>
    <row r="1757" spans="1:13" s="20" customFormat="1" ht="12.75">
      <c r="A1757" s="17"/>
      <c r="B1757" s="318">
        <v>80000</v>
      </c>
      <c r="C1757" s="17" t="s">
        <v>924</v>
      </c>
      <c r="D1757" s="17"/>
      <c r="E1757" s="17"/>
      <c r="F1757" s="110" t="s">
        <v>414</v>
      </c>
      <c r="G1757" s="34" t="s">
        <v>1143</v>
      </c>
      <c r="H1757" s="57">
        <f t="shared" si="110"/>
        <v>-260000</v>
      </c>
      <c r="I1757" s="27">
        <f t="shared" si="109"/>
        <v>190.47619047619048</v>
      </c>
      <c r="M1757" s="2">
        <v>420</v>
      </c>
    </row>
    <row r="1758" spans="1:13" s="20" customFormat="1" ht="12.75">
      <c r="A1758" s="17"/>
      <c r="B1758" s="319">
        <v>130000</v>
      </c>
      <c r="C1758" s="46" t="s">
        <v>925</v>
      </c>
      <c r="D1758" s="59"/>
      <c r="E1758" s="59"/>
      <c r="F1758" s="123" t="s">
        <v>414</v>
      </c>
      <c r="G1758" s="34" t="s">
        <v>1143</v>
      </c>
      <c r="H1758" s="57">
        <f t="shared" si="110"/>
        <v>-390000</v>
      </c>
      <c r="I1758" s="27">
        <f t="shared" si="109"/>
        <v>309.5238095238095</v>
      </c>
      <c r="J1758" s="2"/>
      <c r="K1758" s="2"/>
      <c r="L1758" s="2"/>
      <c r="M1758" s="2">
        <v>420</v>
      </c>
    </row>
    <row r="1759" spans="1:13" s="20" customFormat="1" ht="12.75">
      <c r="A1759" s="46"/>
      <c r="B1759" s="325">
        <v>150000</v>
      </c>
      <c r="C1759" s="1" t="s">
        <v>783</v>
      </c>
      <c r="D1759" s="1"/>
      <c r="E1759" s="1"/>
      <c r="F1759" s="61" t="s">
        <v>414</v>
      </c>
      <c r="G1759" s="34" t="s">
        <v>1143</v>
      </c>
      <c r="H1759" s="57">
        <f t="shared" si="110"/>
        <v>-540000</v>
      </c>
      <c r="I1759" s="27">
        <f t="shared" si="109"/>
        <v>357.14285714285717</v>
      </c>
      <c r="J1759"/>
      <c r="K1759"/>
      <c r="L1759"/>
      <c r="M1759" s="2">
        <v>420</v>
      </c>
    </row>
    <row r="1760" spans="1:13" s="20" customFormat="1" ht="12.75">
      <c r="A1760" s="46"/>
      <c r="B1760" s="325">
        <v>100000</v>
      </c>
      <c r="C1760" s="1" t="s">
        <v>821</v>
      </c>
      <c r="D1760" s="1"/>
      <c r="E1760" s="1"/>
      <c r="F1760" s="61" t="s">
        <v>752</v>
      </c>
      <c r="G1760" s="34" t="s">
        <v>1143</v>
      </c>
      <c r="H1760" s="57">
        <f t="shared" si="110"/>
        <v>-640000</v>
      </c>
      <c r="I1760" s="27">
        <f t="shared" si="109"/>
        <v>238.0952380952381</v>
      </c>
      <c r="J1760"/>
      <c r="K1760"/>
      <c r="L1760"/>
      <c r="M1760" s="2">
        <v>420</v>
      </c>
    </row>
    <row r="1761" spans="1:14" ht="12.75">
      <c r="A1761" s="16"/>
      <c r="B1761" s="99">
        <f>SUM(B1756:B1760)</f>
        <v>640000</v>
      </c>
      <c r="C1761" s="16" t="s">
        <v>1243</v>
      </c>
      <c r="D1761" s="16"/>
      <c r="E1761" s="16"/>
      <c r="F1761" s="111"/>
      <c r="G1761" s="23"/>
      <c r="H1761" s="104">
        <v>0</v>
      </c>
      <c r="I1761" s="84">
        <f t="shared" si="109"/>
        <v>1523.8095238095239</v>
      </c>
      <c r="J1761" s="85"/>
      <c r="K1761" s="85"/>
      <c r="L1761" s="85"/>
      <c r="M1761" s="2">
        <v>420</v>
      </c>
      <c r="N1761" s="43">
        <v>500</v>
      </c>
    </row>
    <row r="1762" spans="1:13" ht="12.75">
      <c r="A1762" s="17"/>
      <c r="H1762" s="6">
        <f>H1761-B1762</f>
        <v>0</v>
      </c>
      <c r="I1762" s="27">
        <f t="shared" si="109"/>
        <v>0</v>
      </c>
      <c r="M1762" s="2">
        <v>420</v>
      </c>
    </row>
    <row r="1763" spans="1:13" ht="12.75">
      <c r="A1763" s="17"/>
      <c r="H1763" s="6">
        <f>H1762-B1763</f>
        <v>0</v>
      </c>
      <c r="I1763" s="27">
        <f t="shared" si="109"/>
        <v>0</v>
      </c>
      <c r="M1763" s="2">
        <v>420</v>
      </c>
    </row>
    <row r="1764" spans="1:13" ht="12.75">
      <c r="A1764" s="17"/>
      <c r="H1764" s="6">
        <f>H1763-B1764</f>
        <v>0</v>
      </c>
      <c r="I1764" s="27">
        <f t="shared" si="109"/>
        <v>0</v>
      </c>
      <c r="M1764" s="2">
        <v>420</v>
      </c>
    </row>
    <row r="1765" spans="1:13" ht="12.75">
      <c r="A1765" s="17"/>
      <c r="H1765" s="6">
        <f>H1764-B1765</f>
        <v>0</v>
      </c>
      <c r="I1765" s="27">
        <f t="shared" si="109"/>
        <v>0</v>
      </c>
      <c r="M1765" s="2">
        <v>420</v>
      </c>
    </row>
    <row r="1766" spans="1:13" ht="13.5" thickBot="1">
      <c r="A1766" s="124"/>
      <c r="B1766" s="100">
        <f>+B1773+B1777+B1781+B1788+B1793</f>
        <v>251600</v>
      </c>
      <c r="C1766" s="65"/>
      <c r="D1766" s="76" t="s">
        <v>24</v>
      </c>
      <c r="E1766" s="62"/>
      <c r="F1766" s="107"/>
      <c r="G1766" s="67"/>
      <c r="H1766" s="125">
        <f>H1765-B1766</f>
        <v>-251600</v>
      </c>
      <c r="I1766" s="126">
        <f t="shared" si="109"/>
        <v>599.047619047619</v>
      </c>
      <c r="J1766" s="70"/>
      <c r="K1766" s="70"/>
      <c r="L1766" s="70"/>
      <c r="M1766" s="2">
        <v>420</v>
      </c>
    </row>
    <row r="1767" spans="1:13" ht="12.75">
      <c r="A1767" s="114"/>
      <c r="B1767" s="36"/>
      <c r="C1767" s="37"/>
      <c r="D1767" s="17"/>
      <c r="E1767" s="37"/>
      <c r="G1767" s="35"/>
      <c r="I1767" s="27">
        <f t="shared" si="109"/>
        <v>0</v>
      </c>
      <c r="M1767" s="2">
        <v>420</v>
      </c>
    </row>
    <row r="1768" spans="1:13" ht="12.75">
      <c r="A1768" s="17"/>
      <c r="B1768" s="38"/>
      <c r="C1768" s="17"/>
      <c r="D1768" s="17"/>
      <c r="E1768" s="39"/>
      <c r="G1768" s="40"/>
      <c r="H1768" s="6">
        <f>H1767-B1768</f>
        <v>0</v>
      </c>
      <c r="I1768" s="27">
        <f t="shared" si="109"/>
        <v>0</v>
      </c>
      <c r="M1768" s="2">
        <v>420</v>
      </c>
    </row>
    <row r="1769" spans="1:13" ht="12.75">
      <c r="A1769" s="17"/>
      <c r="B1769" s="321">
        <v>5000</v>
      </c>
      <c r="C1769" s="1" t="s">
        <v>926</v>
      </c>
      <c r="D1769" s="1" t="s">
        <v>927</v>
      </c>
      <c r="E1769" s="1" t="s">
        <v>928</v>
      </c>
      <c r="F1769" s="86" t="s">
        <v>929</v>
      </c>
      <c r="G1769" s="32" t="s">
        <v>45</v>
      </c>
      <c r="H1769" s="6">
        <f>H1768-B1769</f>
        <v>-5000</v>
      </c>
      <c r="I1769" s="27">
        <v>10</v>
      </c>
      <c r="K1769" t="s">
        <v>0</v>
      </c>
      <c r="M1769" s="2">
        <v>420</v>
      </c>
    </row>
    <row r="1770" spans="1:13" s="20" customFormat="1" ht="12.75">
      <c r="A1770" s="17"/>
      <c r="B1770" s="321">
        <v>3000</v>
      </c>
      <c r="C1770" s="1" t="s">
        <v>926</v>
      </c>
      <c r="D1770" s="1" t="s">
        <v>927</v>
      </c>
      <c r="E1770" s="1" t="s">
        <v>930</v>
      </c>
      <c r="F1770" s="86" t="s">
        <v>931</v>
      </c>
      <c r="G1770" s="32" t="s">
        <v>82</v>
      </c>
      <c r="H1770" s="6">
        <f>H1769-B1770</f>
        <v>-8000</v>
      </c>
      <c r="I1770" s="27">
        <v>6</v>
      </c>
      <c r="J1770"/>
      <c r="K1770" t="s">
        <v>0</v>
      </c>
      <c r="L1770"/>
      <c r="M1770" s="2">
        <v>420</v>
      </c>
    </row>
    <row r="1771" spans="1:13" ht="12.75">
      <c r="A1771" s="17"/>
      <c r="B1771" s="321">
        <v>5000</v>
      </c>
      <c r="C1771" s="1" t="s">
        <v>926</v>
      </c>
      <c r="D1771" s="1" t="s">
        <v>927</v>
      </c>
      <c r="E1771" s="1" t="s">
        <v>932</v>
      </c>
      <c r="F1771" s="86" t="s">
        <v>933</v>
      </c>
      <c r="G1771" s="32" t="s">
        <v>82</v>
      </c>
      <c r="H1771" s="6">
        <f>H1770-B1771</f>
        <v>-13000</v>
      </c>
      <c r="I1771" s="27">
        <v>10</v>
      </c>
      <c r="K1771" t="s">
        <v>0</v>
      </c>
      <c r="M1771" s="2">
        <v>420</v>
      </c>
    </row>
    <row r="1772" spans="1:13" ht="12.75">
      <c r="A1772" s="17"/>
      <c r="B1772" s="321">
        <v>5000</v>
      </c>
      <c r="C1772" s="1" t="s">
        <v>926</v>
      </c>
      <c r="D1772" s="1" t="s">
        <v>927</v>
      </c>
      <c r="E1772" s="1" t="s">
        <v>934</v>
      </c>
      <c r="F1772" s="86" t="s">
        <v>935</v>
      </c>
      <c r="G1772" s="32" t="s">
        <v>154</v>
      </c>
      <c r="H1772" s="6">
        <f>H1771-B1772</f>
        <v>-18000</v>
      </c>
      <c r="I1772" s="27">
        <v>10</v>
      </c>
      <c r="K1772" t="s">
        <v>0</v>
      </c>
      <c r="M1772" s="2">
        <v>420</v>
      </c>
    </row>
    <row r="1773" spans="1:13" s="85" customFormat="1" ht="12.75">
      <c r="A1773" s="16"/>
      <c r="B1773" s="322">
        <f>SUM(B1769:B1772)</f>
        <v>18000</v>
      </c>
      <c r="C1773" s="16" t="s">
        <v>0</v>
      </c>
      <c r="D1773" s="16"/>
      <c r="E1773" s="16"/>
      <c r="F1773" s="96"/>
      <c r="G1773" s="23"/>
      <c r="H1773" s="83">
        <v>0</v>
      </c>
      <c r="I1773" s="84">
        <f aca="true" t="shared" si="111" ref="I1773:I1836">+B1773/M1773</f>
        <v>42.857142857142854</v>
      </c>
      <c r="M1773" s="2">
        <v>420</v>
      </c>
    </row>
    <row r="1774" spans="1:14" ht="12.75">
      <c r="A1774" s="17"/>
      <c r="B1774" s="41"/>
      <c r="C1774" s="42"/>
      <c r="D1774" s="17"/>
      <c r="E1774" s="42"/>
      <c r="H1774" s="6">
        <f>H1773-B1774</f>
        <v>0</v>
      </c>
      <c r="I1774" s="27">
        <f t="shared" si="111"/>
        <v>0</v>
      </c>
      <c r="J1774" s="41"/>
      <c r="K1774" s="41"/>
      <c r="L1774" s="41"/>
      <c r="M1774" s="2">
        <v>420</v>
      </c>
      <c r="N1774" s="43">
        <v>500</v>
      </c>
    </row>
    <row r="1775" spans="1:13" ht="12.75">
      <c r="A1775" s="17"/>
      <c r="D1775" s="17"/>
      <c r="H1775" s="6">
        <f>H1774-B1775</f>
        <v>0</v>
      </c>
      <c r="I1775" s="27">
        <f t="shared" si="111"/>
        <v>0</v>
      </c>
      <c r="M1775" s="2">
        <v>420</v>
      </c>
    </row>
    <row r="1776" spans="1:13" ht="12.75">
      <c r="A1776" s="17"/>
      <c r="B1776" s="305">
        <v>75000</v>
      </c>
      <c r="C1776" s="1" t="s">
        <v>1</v>
      </c>
      <c r="D1776" s="17" t="s">
        <v>24</v>
      </c>
      <c r="F1776" s="110" t="s">
        <v>936</v>
      </c>
      <c r="G1776" s="34" t="s">
        <v>937</v>
      </c>
      <c r="H1776" s="57">
        <f>H1775-B1776</f>
        <v>-75000</v>
      </c>
      <c r="I1776" s="27">
        <f t="shared" si="111"/>
        <v>178.57142857142858</v>
      </c>
      <c r="M1776" s="2">
        <v>420</v>
      </c>
    </row>
    <row r="1777" spans="1:13" s="85" customFormat="1" ht="12.75">
      <c r="A1777" s="16"/>
      <c r="B1777" s="304">
        <f>SUM(B1776)</f>
        <v>75000</v>
      </c>
      <c r="C1777" s="16" t="s">
        <v>1</v>
      </c>
      <c r="D1777" s="16"/>
      <c r="E1777" s="16"/>
      <c r="F1777" s="96"/>
      <c r="G1777" s="23"/>
      <c r="H1777" s="104">
        <v>0</v>
      </c>
      <c r="I1777" s="84">
        <f t="shared" si="111"/>
        <v>178.57142857142858</v>
      </c>
      <c r="M1777" s="2">
        <v>420</v>
      </c>
    </row>
    <row r="1778" spans="1:13" ht="12.75">
      <c r="A1778" s="17"/>
      <c r="D1778" s="17"/>
      <c r="H1778" s="6">
        <f>H1777-B1778</f>
        <v>0</v>
      </c>
      <c r="I1778" s="27">
        <f t="shared" si="111"/>
        <v>0</v>
      </c>
      <c r="M1778" s="2">
        <v>420</v>
      </c>
    </row>
    <row r="1779" spans="1:13" ht="12.75">
      <c r="A1779" s="17"/>
      <c r="D1779" s="17"/>
      <c r="H1779" s="6">
        <f>H1778-B1779</f>
        <v>0</v>
      </c>
      <c r="I1779" s="27">
        <f t="shared" si="111"/>
        <v>0</v>
      </c>
      <c r="M1779" s="2">
        <v>420</v>
      </c>
    </row>
    <row r="1780" spans="1:13" ht="12.75">
      <c r="A1780" s="17"/>
      <c r="B1780" s="321">
        <v>52100</v>
      </c>
      <c r="C1780" s="17" t="s">
        <v>938</v>
      </c>
      <c r="D1780" s="17" t="s">
        <v>27</v>
      </c>
      <c r="E1780" s="17" t="s">
        <v>932</v>
      </c>
      <c r="F1780" s="86" t="s">
        <v>939</v>
      </c>
      <c r="G1780" s="32" t="s">
        <v>121</v>
      </c>
      <c r="H1780" s="6">
        <f>H1779-B1780</f>
        <v>-52100</v>
      </c>
      <c r="I1780" s="27">
        <f t="shared" si="111"/>
        <v>124.04761904761905</v>
      </c>
      <c r="K1780" t="s">
        <v>940</v>
      </c>
      <c r="M1780" s="2">
        <v>420</v>
      </c>
    </row>
    <row r="1781" spans="1:13" s="85" customFormat="1" ht="12.75">
      <c r="A1781" s="16"/>
      <c r="B1781" s="322">
        <f>SUM(B1780)</f>
        <v>52100</v>
      </c>
      <c r="C1781" s="16" t="s">
        <v>941</v>
      </c>
      <c r="D1781" s="16"/>
      <c r="E1781" s="16"/>
      <c r="F1781" s="96"/>
      <c r="G1781" s="23"/>
      <c r="H1781" s="83">
        <v>0</v>
      </c>
      <c r="I1781" s="84">
        <f t="shared" si="111"/>
        <v>124.04761904761905</v>
      </c>
      <c r="M1781" s="2">
        <v>420</v>
      </c>
    </row>
    <row r="1782" spans="1:13" ht="12.75">
      <c r="A1782" s="17"/>
      <c r="H1782" s="6">
        <f aca="true" t="shared" si="112" ref="H1782:H1787">H1781-B1782</f>
        <v>0</v>
      </c>
      <c r="I1782" s="27">
        <f t="shared" si="111"/>
        <v>0</v>
      </c>
      <c r="M1782" s="2">
        <v>420</v>
      </c>
    </row>
    <row r="1783" spans="1:13" ht="12.75">
      <c r="A1783" s="17"/>
      <c r="H1783" s="6">
        <f t="shared" si="112"/>
        <v>0</v>
      </c>
      <c r="I1783" s="27">
        <f t="shared" si="111"/>
        <v>0</v>
      </c>
      <c r="M1783" s="2">
        <v>420</v>
      </c>
    </row>
    <row r="1784" spans="1:13" s="20" customFormat="1" ht="12.75">
      <c r="A1784" s="17"/>
      <c r="B1784" s="192">
        <v>4000</v>
      </c>
      <c r="C1784" s="17" t="s">
        <v>596</v>
      </c>
      <c r="D1784" s="17" t="s">
        <v>927</v>
      </c>
      <c r="E1784" s="17" t="s">
        <v>1226</v>
      </c>
      <c r="F1784" s="88" t="s">
        <v>597</v>
      </c>
      <c r="G1784" s="34" t="s">
        <v>195</v>
      </c>
      <c r="H1784" s="33">
        <f t="shared" si="112"/>
        <v>-4000</v>
      </c>
      <c r="I1784" s="44">
        <f t="shared" si="111"/>
        <v>9.523809523809524</v>
      </c>
      <c r="K1784" s="20" t="s">
        <v>598</v>
      </c>
      <c r="M1784" s="45">
        <v>420</v>
      </c>
    </row>
    <row r="1785" spans="1:13" s="20" customFormat="1" ht="12.75">
      <c r="A1785" s="17"/>
      <c r="B1785" s="192">
        <v>15000</v>
      </c>
      <c r="C1785" s="17" t="s">
        <v>1038</v>
      </c>
      <c r="D1785" s="17" t="s">
        <v>927</v>
      </c>
      <c r="E1785" s="17" t="s">
        <v>1226</v>
      </c>
      <c r="F1785" s="88" t="s">
        <v>1048</v>
      </c>
      <c r="G1785" s="34" t="s">
        <v>264</v>
      </c>
      <c r="H1785" s="33">
        <f t="shared" si="112"/>
        <v>-19000</v>
      </c>
      <c r="I1785" s="44">
        <f t="shared" si="111"/>
        <v>35.714285714285715</v>
      </c>
      <c r="K1785" s="20" t="s">
        <v>977</v>
      </c>
      <c r="M1785" s="45">
        <v>420</v>
      </c>
    </row>
    <row r="1786" spans="1:13" s="20" customFormat="1" ht="12.75">
      <c r="A1786" s="17"/>
      <c r="B1786" s="192">
        <v>15000</v>
      </c>
      <c r="C1786" s="17" t="s">
        <v>1057</v>
      </c>
      <c r="D1786" s="17" t="s">
        <v>927</v>
      </c>
      <c r="E1786" s="17" t="s">
        <v>1226</v>
      </c>
      <c r="F1786" s="88" t="s">
        <v>1078</v>
      </c>
      <c r="G1786" s="34" t="s">
        <v>339</v>
      </c>
      <c r="H1786" s="33">
        <f t="shared" si="112"/>
        <v>-34000</v>
      </c>
      <c r="I1786" s="44">
        <f t="shared" si="111"/>
        <v>35.714285714285715</v>
      </c>
      <c r="K1786" s="20" t="s">
        <v>940</v>
      </c>
      <c r="M1786" s="45">
        <v>420</v>
      </c>
    </row>
    <row r="1787" spans="1:13" s="20" customFormat="1" ht="12.75">
      <c r="A1787" s="17"/>
      <c r="B1787" s="192">
        <v>15000</v>
      </c>
      <c r="C1787" s="17" t="s">
        <v>1174</v>
      </c>
      <c r="D1787" s="17" t="s">
        <v>927</v>
      </c>
      <c r="E1787" s="17" t="s">
        <v>1226</v>
      </c>
      <c r="F1787" s="88" t="s">
        <v>1079</v>
      </c>
      <c r="G1787" s="34" t="s">
        <v>339</v>
      </c>
      <c r="H1787" s="33">
        <f t="shared" si="112"/>
        <v>-49000</v>
      </c>
      <c r="I1787" s="44">
        <f t="shared" si="111"/>
        <v>35.714285714285715</v>
      </c>
      <c r="K1787" s="20" t="s">
        <v>940</v>
      </c>
      <c r="M1787" s="45">
        <v>420</v>
      </c>
    </row>
    <row r="1788" spans="1:13" s="85" customFormat="1" ht="12.75">
      <c r="A1788" s="16"/>
      <c r="B1788" s="323">
        <f>SUM(B1784:B1787)</f>
        <v>49000</v>
      </c>
      <c r="C1788" s="16"/>
      <c r="D1788" s="16"/>
      <c r="E1788" s="16"/>
      <c r="F1788" s="96"/>
      <c r="G1788" s="23"/>
      <c r="H1788" s="83">
        <v>0</v>
      </c>
      <c r="I1788" s="84">
        <f t="shared" si="111"/>
        <v>116.66666666666667</v>
      </c>
      <c r="M1788" s="45">
        <v>420</v>
      </c>
    </row>
    <row r="1789" spans="1:13" s="20" customFormat="1" ht="12.75">
      <c r="A1789" s="17"/>
      <c r="B1789" s="192"/>
      <c r="C1789" s="17"/>
      <c r="D1789" s="17"/>
      <c r="E1789" s="17"/>
      <c r="F1789" s="88"/>
      <c r="G1789" s="34"/>
      <c r="H1789" s="33">
        <f>H1788-B1789</f>
        <v>0</v>
      </c>
      <c r="I1789" s="44">
        <f t="shared" si="111"/>
        <v>0</v>
      </c>
      <c r="M1789" s="45">
        <v>420</v>
      </c>
    </row>
    <row r="1790" spans="1:13" s="20" customFormat="1" ht="12.75">
      <c r="A1790" s="17"/>
      <c r="B1790" s="192"/>
      <c r="C1790" s="17"/>
      <c r="D1790" s="17"/>
      <c r="E1790" s="17"/>
      <c r="F1790" s="88"/>
      <c r="G1790" s="34"/>
      <c r="H1790" s="33">
        <f>H1789-B1790</f>
        <v>0</v>
      </c>
      <c r="I1790" s="44">
        <f t="shared" si="111"/>
        <v>0</v>
      </c>
      <c r="M1790" s="45">
        <v>420</v>
      </c>
    </row>
    <row r="1791" spans="1:13" s="20" customFormat="1" ht="12.75">
      <c r="A1791" s="17"/>
      <c r="B1791" s="192">
        <v>7500</v>
      </c>
      <c r="C1791" s="17" t="s">
        <v>398</v>
      </c>
      <c r="D1791" s="17" t="s">
        <v>927</v>
      </c>
      <c r="E1791" s="17" t="s">
        <v>1232</v>
      </c>
      <c r="F1791" s="88" t="s">
        <v>384</v>
      </c>
      <c r="G1791" s="34" t="s">
        <v>391</v>
      </c>
      <c r="H1791" s="33">
        <f>H1790-B1791</f>
        <v>-7500</v>
      </c>
      <c r="I1791" s="44">
        <f t="shared" si="111"/>
        <v>17.857142857142858</v>
      </c>
      <c r="K1791" s="20" t="s">
        <v>115</v>
      </c>
      <c r="L1791" s="20">
        <v>17</v>
      </c>
      <c r="M1791" s="45">
        <v>420</v>
      </c>
    </row>
    <row r="1792" spans="1:13" s="20" customFormat="1" ht="12.75">
      <c r="A1792" s="17"/>
      <c r="B1792" s="192">
        <v>50000</v>
      </c>
      <c r="C1792" s="17" t="s">
        <v>398</v>
      </c>
      <c r="D1792" s="17" t="s">
        <v>927</v>
      </c>
      <c r="E1792" s="17" t="s">
        <v>1232</v>
      </c>
      <c r="F1792" s="139" t="s">
        <v>1233</v>
      </c>
      <c r="G1792" s="34" t="s">
        <v>394</v>
      </c>
      <c r="H1792" s="33">
        <f>H1791-B1792</f>
        <v>-57500</v>
      </c>
      <c r="I1792" s="44">
        <f t="shared" si="111"/>
        <v>119.04761904761905</v>
      </c>
      <c r="K1792" s="20" t="s">
        <v>115</v>
      </c>
      <c r="L1792" s="20">
        <v>17</v>
      </c>
      <c r="M1792" s="45">
        <v>420</v>
      </c>
    </row>
    <row r="1793" spans="1:13" s="85" customFormat="1" ht="12.75">
      <c r="A1793" s="16"/>
      <c r="B1793" s="323">
        <f>SUM(B1791:B1792)</f>
        <v>57500</v>
      </c>
      <c r="C1793" s="16"/>
      <c r="D1793" s="16"/>
      <c r="E1793" s="16"/>
      <c r="F1793" s="96"/>
      <c r="G1793" s="23"/>
      <c r="H1793" s="83">
        <v>0</v>
      </c>
      <c r="I1793" s="84">
        <f t="shared" si="111"/>
        <v>136.9047619047619</v>
      </c>
      <c r="M1793" s="87">
        <v>420</v>
      </c>
    </row>
    <row r="1794" spans="1:13" ht="12.75">
      <c r="A1794" s="17"/>
      <c r="H1794" s="6">
        <f>H1793-B1794</f>
        <v>0</v>
      </c>
      <c r="I1794" s="27">
        <f t="shared" si="111"/>
        <v>0</v>
      </c>
      <c r="M1794" s="2">
        <v>420</v>
      </c>
    </row>
    <row r="1795" spans="1:13" ht="12.75">
      <c r="A1795" s="17"/>
      <c r="H1795" s="6">
        <f>H1794-B1795</f>
        <v>0</v>
      </c>
      <c r="I1795" s="27">
        <f t="shared" si="111"/>
        <v>0</v>
      </c>
      <c r="M1795" s="2">
        <v>420</v>
      </c>
    </row>
    <row r="1796" spans="1:13" ht="12.75">
      <c r="A1796" s="17"/>
      <c r="H1796" s="6">
        <f>H1795-B1796</f>
        <v>0</v>
      </c>
      <c r="I1796" s="27">
        <f t="shared" si="111"/>
        <v>0</v>
      </c>
      <c r="M1796" s="2">
        <v>420</v>
      </c>
    </row>
    <row r="1797" spans="1:13" ht="12.75">
      <c r="A1797" s="17"/>
      <c r="H1797" s="6">
        <f>H1796-B1797</f>
        <v>0</v>
      </c>
      <c r="I1797" s="27">
        <f t="shared" si="111"/>
        <v>0</v>
      </c>
      <c r="M1797" s="2">
        <v>420</v>
      </c>
    </row>
    <row r="1798" spans="1:13" ht="13.5" thickBot="1">
      <c r="A1798" s="124"/>
      <c r="B1798" s="312">
        <f>+B1831+B1860+B1864</f>
        <v>1006900</v>
      </c>
      <c r="C1798" s="65"/>
      <c r="D1798" s="76" t="s">
        <v>25</v>
      </c>
      <c r="E1798" s="65"/>
      <c r="F1798" s="107"/>
      <c r="G1798" s="67"/>
      <c r="H1798" s="112">
        <f>H1797-B1798</f>
        <v>-1006900</v>
      </c>
      <c r="I1798" s="113">
        <f t="shared" si="111"/>
        <v>2397.3809523809523</v>
      </c>
      <c r="J1798" s="70"/>
      <c r="K1798" s="70"/>
      <c r="L1798" s="70"/>
      <c r="M1798" s="2">
        <v>420</v>
      </c>
    </row>
    <row r="1799" spans="1:13" ht="12.75">
      <c r="A1799" s="114"/>
      <c r="B1799" s="240"/>
      <c r="H1799" s="6">
        <v>0</v>
      </c>
      <c r="I1799" s="27">
        <f t="shared" si="111"/>
        <v>0</v>
      </c>
      <c r="M1799" s="2">
        <v>420</v>
      </c>
    </row>
    <row r="1800" spans="1:13" ht="12.75">
      <c r="A1800" s="17"/>
      <c r="B1800" s="240"/>
      <c r="H1800" s="6">
        <f aca="true" t="shared" si="113" ref="H1800:H1830">H1799-B1800</f>
        <v>0</v>
      </c>
      <c r="I1800" s="27">
        <f t="shared" si="111"/>
        <v>0</v>
      </c>
      <c r="M1800" s="2">
        <v>420</v>
      </c>
    </row>
    <row r="1801" spans="1:13" ht="12.75">
      <c r="A1801" s="17"/>
      <c r="B1801" s="197">
        <v>3000</v>
      </c>
      <c r="C1801" s="1" t="s">
        <v>35</v>
      </c>
      <c r="D1801" s="17" t="s">
        <v>25</v>
      </c>
      <c r="E1801" s="17" t="s">
        <v>942</v>
      </c>
      <c r="F1801" s="86" t="s">
        <v>943</v>
      </c>
      <c r="G1801" s="34" t="s">
        <v>536</v>
      </c>
      <c r="H1801" s="6">
        <f t="shared" si="113"/>
        <v>-3000</v>
      </c>
      <c r="I1801" s="27">
        <f t="shared" si="111"/>
        <v>7.142857142857143</v>
      </c>
      <c r="K1801" t="s">
        <v>0</v>
      </c>
      <c r="M1801" s="2">
        <v>420</v>
      </c>
    </row>
    <row r="1802" spans="1:13" ht="12.75">
      <c r="A1802" s="17"/>
      <c r="B1802" s="240">
        <v>6000</v>
      </c>
      <c r="C1802" s="1" t="s">
        <v>35</v>
      </c>
      <c r="D1802" s="1" t="s">
        <v>25</v>
      </c>
      <c r="E1802" s="1" t="s">
        <v>942</v>
      </c>
      <c r="F1802" s="86" t="s">
        <v>944</v>
      </c>
      <c r="G1802" s="32" t="s">
        <v>39</v>
      </c>
      <c r="H1802" s="6">
        <f t="shared" si="113"/>
        <v>-9000</v>
      </c>
      <c r="I1802" s="27">
        <f t="shared" si="111"/>
        <v>14.285714285714286</v>
      </c>
      <c r="K1802" t="s">
        <v>0</v>
      </c>
      <c r="M1802" s="2">
        <v>420</v>
      </c>
    </row>
    <row r="1803" spans="1:13" ht="12.75">
      <c r="A1803" s="17"/>
      <c r="B1803" s="240">
        <v>5000</v>
      </c>
      <c r="C1803" s="1" t="s">
        <v>35</v>
      </c>
      <c r="D1803" s="1" t="s">
        <v>25</v>
      </c>
      <c r="E1803" s="1" t="s">
        <v>942</v>
      </c>
      <c r="F1803" s="86" t="s">
        <v>945</v>
      </c>
      <c r="G1803" s="32" t="s">
        <v>41</v>
      </c>
      <c r="H1803" s="6">
        <f t="shared" si="113"/>
        <v>-14000</v>
      </c>
      <c r="I1803" s="27">
        <f t="shared" si="111"/>
        <v>11.904761904761905</v>
      </c>
      <c r="K1803" t="s">
        <v>0</v>
      </c>
      <c r="M1803" s="2">
        <v>420</v>
      </c>
    </row>
    <row r="1804" spans="1:13" ht="12.75">
      <c r="A1804" s="17"/>
      <c r="B1804" s="240">
        <v>5000</v>
      </c>
      <c r="C1804" s="1" t="s">
        <v>35</v>
      </c>
      <c r="D1804" s="1" t="s">
        <v>25</v>
      </c>
      <c r="E1804" s="1" t="s">
        <v>942</v>
      </c>
      <c r="F1804" s="86" t="s">
        <v>946</v>
      </c>
      <c r="G1804" s="32" t="s">
        <v>43</v>
      </c>
      <c r="H1804" s="6">
        <f t="shared" si="113"/>
        <v>-19000</v>
      </c>
      <c r="I1804" s="27">
        <f t="shared" si="111"/>
        <v>11.904761904761905</v>
      </c>
      <c r="K1804" t="s">
        <v>0</v>
      </c>
      <c r="M1804" s="2">
        <v>420</v>
      </c>
    </row>
    <row r="1805" spans="1:13" ht="12.75">
      <c r="A1805" s="17"/>
      <c r="B1805" s="240">
        <v>10000</v>
      </c>
      <c r="C1805" s="1" t="s">
        <v>35</v>
      </c>
      <c r="D1805" s="1" t="s">
        <v>25</v>
      </c>
      <c r="E1805" s="1" t="s">
        <v>942</v>
      </c>
      <c r="F1805" s="86" t="s">
        <v>947</v>
      </c>
      <c r="G1805" s="32" t="s">
        <v>45</v>
      </c>
      <c r="H1805" s="6">
        <f t="shared" si="113"/>
        <v>-29000</v>
      </c>
      <c r="I1805" s="27">
        <f t="shared" si="111"/>
        <v>23.80952380952381</v>
      </c>
      <c r="K1805" t="s">
        <v>0</v>
      </c>
      <c r="M1805" s="2">
        <v>420</v>
      </c>
    </row>
    <row r="1806" spans="1:13" ht="12.75">
      <c r="A1806" s="17"/>
      <c r="B1806" s="240">
        <v>2000</v>
      </c>
      <c r="C1806" s="1" t="s">
        <v>35</v>
      </c>
      <c r="D1806" s="1" t="s">
        <v>25</v>
      </c>
      <c r="E1806" s="1" t="s">
        <v>942</v>
      </c>
      <c r="F1806" s="86" t="s">
        <v>948</v>
      </c>
      <c r="G1806" s="32" t="s">
        <v>82</v>
      </c>
      <c r="H1806" s="6">
        <f t="shared" si="113"/>
        <v>-31000</v>
      </c>
      <c r="I1806" s="27">
        <f t="shared" si="111"/>
        <v>4.761904761904762</v>
      </c>
      <c r="K1806" t="s">
        <v>0</v>
      </c>
      <c r="M1806" s="2">
        <v>420</v>
      </c>
    </row>
    <row r="1807" spans="1:13" ht="12.75">
      <c r="A1807" s="17"/>
      <c r="B1807" s="240">
        <v>5000</v>
      </c>
      <c r="C1807" s="1" t="s">
        <v>35</v>
      </c>
      <c r="D1807" s="1" t="s">
        <v>25</v>
      </c>
      <c r="E1807" s="1" t="s">
        <v>942</v>
      </c>
      <c r="F1807" s="86" t="s">
        <v>949</v>
      </c>
      <c r="G1807" s="32" t="s">
        <v>121</v>
      </c>
      <c r="H1807" s="6">
        <f t="shared" si="113"/>
        <v>-36000</v>
      </c>
      <c r="I1807" s="27">
        <f t="shared" si="111"/>
        <v>11.904761904761905</v>
      </c>
      <c r="K1807" t="s">
        <v>0</v>
      </c>
      <c r="M1807" s="2">
        <v>420</v>
      </c>
    </row>
    <row r="1808" spans="1:13" ht="12.75">
      <c r="A1808" s="17"/>
      <c r="B1808" s="240">
        <v>5000</v>
      </c>
      <c r="C1808" s="1" t="s">
        <v>35</v>
      </c>
      <c r="D1808" s="1" t="s">
        <v>25</v>
      </c>
      <c r="E1808" s="1" t="s">
        <v>942</v>
      </c>
      <c r="F1808" s="86" t="s">
        <v>950</v>
      </c>
      <c r="G1808" s="32" t="s">
        <v>123</v>
      </c>
      <c r="H1808" s="6">
        <f t="shared" si="113"/>
        <v>-41000</v>
      </c>
      <c r="I1808" s="27">
        <f t="shared" si="111"/>
        <v>11.904761904761905</v>
      </c>
      <c r="K1808" t="s">
        <v>0</v>
      </c>
      <c r="M1808" s="2">
        <v>420</v>
      </c>
    </row>
    <row r="1809" spans="1:13" ht="12.75">
      <c r="A1809" s="17"/>
      <c r="B1809" s="240">
        <v>5000</v>
      </c>
      <c r="C1809" s="1" t="s">
        <v>35</v>
      </c>
      <c r="D1809" s="1" t="s">
        <v>25</v>
      </c>
      <c r="E1809" s="1" t="s">
        <v>942</v>
      </c>
      <c r="F1809" s="86" t="s">
        <v>951</v>
      </c>
      <c r="G1809" s="32" t="s">
        <v>154</v>
      </c>
      <c r="H1809" s="6">
        <f t="shared" si="113"/>
        <v>-46000</v>
      </c>
      <c r="I1809" s="27">
        <f t="shared" si="111"/>
        <v>11.904761904761905</v>
      </c>
      <c r="K1809" t="s">
        <v>0</v>
      </c>
      <c r="M1809" s="2">
        <v>420</v>
      </c>
    </row>
    <row r="1810" spans="1:13" ht="12.75">
      <c r="A1810" s="17"/>
      <c r="B1810" s="240">
        <v>5000</v>
      </c>
      <c r="C1810" s="1" t="s">
        <v>35</v>
      </c>
      <c r="D1810" s="1" t="s">
        <v>25</v>
      </c>
      <c r="E1810" s="1" t="s">
        <v>942</v>
      </c>
      <c r="F1810" s="86" t="s">
        <v>952</v>
      </c>
      <c r="G1810" s="32" t="s">
        <v>156</v>
      </c>
      <c r="H1810" s="6">
        <f t="shared" si="113"/>
        <v>-51000</v>
      </c>
      <c r="I1810" s="27">
        <f t="shared" si="111"/>
        <v>11.904761904761905</v>
      </c>
      <c r="K1810" t="s">
        <v>0</v>
      </c>
      <c r="M1810" s="2">
        <v>420</v>
      </c>
    </row>
    <row r="1811" spans="1:13" ht="12.75">
      <c r="A1811" s="17"/>
      <c r="B1811" s="240">
        <v>5000</v>
      </c>
      <c r="C1811" s="1" t="s">
        <v>35</v>
      </c>
      <c r="D1811" s="1" t="s">
        <v>25</v>
      </c>
      <c r="E1811" s="1" t="s">
        <v>942</v>
      </c>
      <c r="F1811" s="86" t="s">
        <v>953</v>
      </c>
      <c r="G1811" s="32" t="s">
        <v>158</v>
      </c>
      <c r="H1811" s="6">
        <f t="shared" si="113"/>
        <v>-56000</v>
      </c>
      <c r="I1811" s="27">
        <f t="shared" si="111"/>
        <v>11.904761904761905</v>
      </c>
      <c r="K1811" t="s">
        <v>0</v>
      </c>
      <c r="M1811" s="2">
        <v>420</v>
      </c>
    </row>
    <row r="1812" spans="1:13" ht="12.75">
      <c r="A1812" s="17"/>
      <c r="B1812" s="240">
        <v>5000</v>
      </c>
      <c r="C1812" s="1" t="s">
        <v>35</v>
      </c>
      <c r="D1812" s="1" t="s">
        <v>25</v>
      </c>
      <c r="E1812" s="1" t="s">
        <v>942</v>
      </c>
      <c r="F1812" s="86" t="s">
        <v>954</v>
      </c>
      <c r="G1812" s="32" t="s">
        <v>160</v>
      </c>
      <c r="H1812" s="6">
        <f t="shared" si="113"/>
        <v>-61000</v>
      </c>
      <c r="I1812" s="27">
        <f t="shared" si="111"/>
        <v>11.904761904761905</v>
      </c>
      <c r="K1812" t="s">
        <v>0</v>
      </c>
      <c r="M1812" s="2">
        <v>420</v>
      </c>
    </row>
    <row r="1813" spans="1:13" ht="12.75">
      <c r="A1813" s="17"/>
      <c r="B1813" s="240">
        <v>7000</v>
      </c>
      <c r="C1813" s="1" t="s">
        <v>35</v>
      </c>
      <c r="D1813" s="1" t="s">
        <v>25</v>
      </c>
      <c r="E1813" s="1" t="s">
        <v>942</v>
      </c>
      <c r="F1813" s="86" t="s">
        <v>955</v>
      </c>
      <c r="G1813" s="32" t="s">
        <v>182</v>
      </c>
      <c r="H1813" s="6">
        <f t="shared" si="113"/>
        <v>-68000</v>
      </c>
      <c r="I1813" s="27">
        <f t="shared" si="111"/>
        <v>16.666666666666668</v>
      </c>
      <c r="K1813" t="s">
        <v>0</v>
      </c>
      <c r="M1813" s="2">
        <v>420</v>
      </c>
    </row>
    <row r="1814" spans="1:13" ht="12.75">
      <c r="A1814" s="17"/>
      <c r="B1814" s="240">
        <v>6000</v>
      </c>
      <c r="C1814" s="1" t="s">
        <v>35</v>
      </c>
      <c r="D1814" s="1" t="s">
        <v>25</v>
      </c>
      <c r="E1814" s="1" t="s">
        <v>942</v>
      </c>
      <c r="F1814" s="86" t="s">
        <v>956</v>
      </c>
      <c r="G1814" s="32" t="s">
        <v>195</v>
      </c>
      <c r="H1814" s="6">
        <f t="shared" si="113"/>
        <v>-74000</v>
      </c>
      <c r="I1814" s="27">
        <f t="shared" si="111"/>
        <v>14.285714285714286</v>
      </c>
      <c r="K1814" t="s">
        <v>0</v>
      </c>
      <c r="M1814" s="2">
        <v>420</v>
      </c>
    </row>
    <row r="1815" spans="1:13" ht="12.75">
      <c r="A1815" s="17"/>
      <c r="B1815" s="240">
        <v>3000</v>
      </c>
      <c r="C1815" s="1" t="s">
        <v>35</v>
      </c>
      <c r="D1815" s="1" t="s">
        <v>25</v>
      </c>
      <c r="E1815" s="1" t="s">
        <v>942</v>
      </c>
      <c r="F1815" s="86" t="s">
        <v>957</v>
      </c>
      <c r="G1815" s="32" t="s">
        <v>334</v>
      </c>
      <c r="H1815" s="6">
        <f t="shared" si="113"/>
        <v>-77000</v>
      </c>
      <c r="I1815" s="27">
        <f t="shared" si="111"/>
        <v>7.142857142857143</v>
      </c>
      <c r="K1815" t="s">
        <v>0</v>
      </c>
      <c r="M1815" s="2">
        <v>420</v>
      </c>
    </row>
    <row r="1816" spans="1:13" ht="12.75">
      <c r="A1816" s="17"/>
      <c r="B1816" s="240">
        <v>5000</v>
      </c>
      <c r="C1816" s="1" t="s">
        <v>35</v>
      </c>
      <c r="D1816" s="1" t="s">
        <v>25</v>
      </c>
      <c r="E1816" s="1" t="s">
        <v>942</v>
      </c>
      <c r="F1816" s="86" t="s">
        <v>958</v>
      </c>
      <c r="G1816" s="32" t="s">
        <v>184</v>
      </c>
      <c r="H1816" s="6">
        <f t="shared" si="113"/>
        <v>-82000</v>
      </c>
      <c r="I1816" s="27">
        <f t="shared" si="111"/>
        <v>11.904761904761905</v>
      </c>
      <c r="K1816" t="s">
        <v>0</v>
      </c>
      <c r="M1816" s="2">
        <v>420</v>
      </c>
    </row>
    <row r="1817" spans="1:13" ht="12.75">
      <c r="A1817" s="17"/>
      <c r="B1817" s="240">
        <v>3000</v>
      </c>
      <c r="C1817" s="1" t="s">
        <v>35</v>
      </c>
      <c r="D1817" s="1" t="s">
        <v>25</v>
      </c>
      <c r="E1817" s="1" t="s">
        <v>942</v>
      </c>
      <c r="F1817" s="86" t="s">
        <v>959</v>
      </c>
      <c r="G1817" s="32" t="s">
        <v>186</v>
      </c>
      <c r="H1817" s="6">
        <f t="shared" si="113"/>
        <v>-85000</v>
      </c>
      <c r="I1817" s="27">
        <f t="shared" si="111"/>
        <v>7.142857142857143</v>
      </c>
      <c r="K1817" t="s">
        <v>0</v>
      </c>
      <c r="M1817" s="2">
        <v>420</v>
      </c>
    </row>
    <row r="1818" spans="1:13" ht="12.75">
      <c r="A1818" s="17"/>
      <c r="B1818" s="240">
        <v>3000</v>
      </c>
      <c r="C1818" s="1" t="s">
        <v>35</v>
      </c>
      <c r="D1818" s="1" t="s">
        <v>25</v>
      </c>
      <c r="E1818" s="1" t="s">
        <v>942</v>
      </c>
      <c r="F1818" s="86" t="s">
        <v>960</v>
      </c>
      <c r="G1818" s="32" t="s">
        <v>210</v>
      </c>
      <c r="H1818" s="6">
        <f t="shared" si="113"/>
        <v>-88000</v>
      </c>
      <c r="I1818" s="27">
        <f t="shared" si="111"/>
        <v>7.142857142857143</v>
      </c>
      <c r="K1818" t="s">
        <v>0</v>
      </c>
      <c r="M1818" s="2">
        <v>420</v>
      </c>
    </row>
    <row r="1819" spans="1:13" ht="12.75">
      <c r="A1819" s="17"/>
      <c r="B1819" s="240">
        <v>3000</v>
      </c>
      <c r="C1819" s="1" t="s">
        <v>35</v>
      </c>
      <c r="D1819" s="1" t="s">
        <v>25</v>
      </c>
      <c r="E1819" s="1" t="s">
        <v>942</v>
      </c>
      <c r="F1819" s="86" t="s">
        <v>961</v>
      </c>
      <c r="G1819" s="32" t="s">
        <v>217</v>
      </c>
      <c r="H1819" s="6">
        <f t="shared" si="113"/>
        <v>-91000</v>
      </c>
      <c r="I1819" s="27">
        <f t="shared" si="111"/>
        <v>7.142857142857143</v>
      </c>
      <c r="K1819" t="s">
        <v>0</v>
      </c>
      <c r="M1819" s="2">
        <v>420</v>
      </c>
    </row>
    <row r="1820" spans="1:13" ht="12.75">
      <c r="A1820" s="17"/>
      <c r="B1820" s="240">
        <v>2000</v>
      </c>
      <c r="C1820" s="1" t="s">
        <v>35</v>
      </c>
      <c r="D1820" s="1" t="s">
        <v>25</v>
      </c>
      <c r="E1820" s="1" t="s">
        <v>942</v>
      </c>
      <c r="F1820" s="86" t="s">
        <v>962</v>
      </c>
      <c r="G1820" s="32" t="s">
        <v>227</v>
      </c>
      <c r="H1820" s="6">
        <f t="shared" si="113"/>
        <v>-93000</v>
      </c>
      <c r="I1820" s="27">
        <f t="shared" si="111"/>
        <v>4.761904761904762</v>
      </c>
      <c r="K1820" t="s">
        <v>0</v>
      </c>
      <c r="M1820" s="2">
        <v>420</v>
      </c>
    </row>
    <row r="1821" spans="1:13" ht="12.75">
      <c r="A1821" s="17"/>
      <c r="B1821" s="240">
        <v>3000</v>
      </c>
      <c r="C1821" s="1" t="s">
        <v>35</v>
      </c>
      <c r="D1821" s="1" t="s">
        <v>25</v>
      </c>
      <c r="E1821" s="1" t="s">
        <v>942</v>
      </c>
      <c r="F1821" s="86" t="s">
        <v>963</v>
      </c>
      <c r="G1821" s="32" t="s">
        <v>219</v>
      </c>
      <c r="H1821" s="6">
        <f t="shared" si="113"/>
        <v>-96000</v>
      </c>
      <c r="I1821" s="27">
        <f t="shared" si="111"/>
        <v>7.142857142857143</v>
      </c>
      <c r="K1821" t="s">
        <v>0</v>
      </c>
      <c r="M1821" s="2">
        <v>420</v>
      </c>
    </row>
    <row r="1822" spans="1:13" ht="12.75">
      <c r="A1822" s="17"/>
      <c r="B1822" s="240">
        <v>7000</v>
      </c>
      <c r="C1822" s="1" t="s">
        <v>35</v>
      </c>
      <c r="D1822" s="1" t="s">
        <v>25</v>
      </c>
      <c r="E1822" s="1" t="s">
        <v>942</v>
      </c>
      <c r="F1822" s="86" t="s">
        <v>964</v>
      </c>
      <c r="G1822" s="32" t="s">
        <v>262</v>
      </c>
      <c r="H1822" s="6">
        <f t="shared" si="113"/>
        <v>-103000</v>
      </c>
      <c r="I1822" s="27">
        <f t="shared" si="111"/>
        <v>16.666666666666668</v>
      </c>
      <c r="K1822" t="s">
        <v>0</v>
      </c>
      <c r="M1822" s="2">
        <v>420</v>
      </c>
    </row>
    <row r="1823" spans="1:13" ht="12.75">
      <c r="A1823" s="17"/>
      <c r="B1823" s="240">
        <v>8000</v>
      </c>
      <c r="C1823" s="1" t="s">
        <v>35</v>
      </c>
      <c r="D1823" s="1" t="s">
        <v>25</v>
      </c>
      <c r="E1823" s="1" t="s">
        <v>942</v>
      </c>
      <c r="F1823" s="86" t="s">
        <v>965</v>
      </c>
      <c r="G1823" s="32" t="s">
        <v>264</v>
      </c>
      <c r="H1823" s="6">
        <f t="shared" si="113"/>
        <v>-111000</v>
      </c>
      <c r="I1823" s="27">
        <f t="shared" si="111"/>
        <v>19.047619047619047</v>
      </c>
      <c r="K1823" t="s">
        <v>0</v>
      </c>
      <c r="M1823" s="2">
        <v>420</v>
      </c>
    </row>
    <row r="1824" spans="1:13" ht="12.75">
      <c r="A1824" s="17"/>
      <c r="B1824" s="240">
        <v>11000</v>
      </c>
      <c r="C1824" s="1" t="s">
        <v>35</v>
      </c>
      <c r="D1824" s="1" t="s">
        <v>25</v>
      </c>
      <c r="E1824" s="1" t="s">
        <v>942</v>
      </c>
      <c r="F1824" s="86" t="s">
        <v>966</v>
      </c>
      <c r="G1824" s="32" t="s">
        <v>269</v>
      </c>
      <c r="H1824" s="6">
        <f t="shared" si="113"/>
        <v>-122000</v>
      </c>
      <c r="I1824" s="27">
        <f t="shared" si="111"/>
        <v>26.19047619047619</v>
      </c>
      <c r="K1824" t="s">
        <v>0</v>
      </c>
      <c r="M1824" s="2">
        <v>420</v>
      </c>
    </row>
    <row r="1825" spans="1:13" ht="12.75">
      <c r="A1825" s="17"/>
      <c r="B1825" s="240">
        <v>8000</v>
      </c>
      <c r="C1825" s="1" t="s">
        <v>35</v>
      </c>
      <c r="D1825" s="1" t="s">
        <v>25</v>
      </c>
      <c r="E1825" s="1" t="s">
        <v>942</v>
      </c>
      <c r="F1825" s="86" t="s">
        <v>967</v>
      </c>
      <c r="G1825" s="32" t="s">
        <v>288</v>
      </c>
      <c r="H1825" s="6">
        <f t="shared" si="113"/>
        <v>-130000</v>
      </c>
      <c r="I1825" s="27">
        <f t="shared" si="111"/>
        <v>19.047619047619047</v>
      </c>
      <c r="K1825" t="s">
        <v>0</v>
      </c>
      <c r="M1825" s="2">
        <v>420</v>
      </c>
    </row>
    <row r="1826" spans="1:13" ht="12.75">
      <c r="A1826" s="17"/>
      <c r="B1826" s="240">
        <v>8000</v>
      </c>
      <c r="C1826" s="1" t="s">
        <v>35</v>
      </c>
      <c r="D1826" s="1" t="s">
        <v>25</v>
      </c>
      <c r="E1826" s="1" t="s">
        <v>942</v>
      </c>
      <c r="F1826" s="86" t="s">
        <v>968</v>
      </c>
      <c r="G1826" s="32" t="s">
        <v>280</v>
      </c>
      <c r="H1826" s="6">
        <f t="shared" si="113"/>
        <v>-138000</v>
      </c>
      <c r="I1826" s="27">
        <f t="shared" si="111"/>
        <v>19.047619047619047</v>
      </c>
      <c r="K1826" t="s">
        <v>0</v>
      </c>
      <c r="M1826" s="2">
        <v>420</v>
      </c>
    </row>
    <row r="1827" spans="1:13" ht="12.75">
      <c r="A1827" s="17"/>
      <c r="B1827" s="240">
        <v>10000</v>
      </c>
      <c r="C1827" s="1" t="s">
        <v>35</v>
      </c>
      <c r="D1827" s="1" t="s">
        <v>25</v>
      </c>
      <c r="E1827" s="1" t="s">
        <v>942</v>
      </c>
      <c r="F1827" s="86" t="s">
        <v>969</v>
      </c>
      <c r="G1827" s="32" t="s">
        <v>280</v>
      </c>
      <c r="H1827" s="6">
        <f t="shared" si="113"/>
        <v>-148000</v>
      </c>
      <c r="I1827" s="27">
        <f t="shared" si="111"/>
        <v>23.80952380952381</v>
      </c>
      <c r="K1827" t="s">
        <v>0</v>
      </c>
      <c r="M1827" s="2">
        <v>420</v>
      </c>
    </row>
    <row r="1828" spans="1:13" ht="12.75">
      <c r="A1828" s="17"/>
      <c r="B1828" s="240">
        <v>10000</v>
      </c>
      <c r="C1828" s="1" t="s">
        <v>35</v>
      </c>
      <c r="D1828" s="1" t="s">
        <v>25</v>
      </c>
      <c r="E1828" s="1" t="s">
        <v>942</v>
      </c>
      <c r="F1828" s="86" t="s">
        <v>970</v>
      </c>
      <c r="G1828" s="32" t="s">
        <v>303</v>
      </c>
      <c r="H1828" s="6">
        <f t="shared" si="113"/>
        <v>-158000</v>
      </c>
      <c r="I1828" s="27">
        <f t="shared" si="111"/>
        <v>23.80952380952381</v>
      </c>
      <c r="K1828" t="s">
        <v>0</v>
      </c>
      <c r="M1828" s="2">
        <v>420</v>
      </c>
    </row>
    <row r="1829" spans="1:13" ht="12.75">
      <c r="A1829" s="17"/>
      <c r="B1829" s="240">
        <v>5000</v>
      </c>
      <c r="C1829" s="1" t="s">
        <v>35</v>
      </c>
      <c r="D1829" s="1" t="s">
        <v>25</v>
      </c>
      <c r="E1829" s="1" t="s">
        <v>942</v>
      </c>
      <c r="F1829" s="86" t="s">
        <v>971</v>
      </c>
      <c r="G1829" s="32" t="s">
        <v>305</v>
      </c>
      <c r="H1829" s="6">
        <f t="shared" si="113"/>
        <v>-163000</v>
      </c>
      <c r="I1829" s="27">
        <f t="shared" si="111"/>
        <v>11.904761904761905</v>
      </c>
      <c r="K1829" t="s">
        <v>0</v>
      </c>
      <c r="M1829" s="2">
        <v>420</v>
      </c>
    </row>
    <row r="1830" spans="1:13" ht="12.75">
      <c r="A1830" s="17"/>
      <c r="B1830" s="240">
        <v>10000</v>
      </c>
      <c r="C1830" s="1" t="s">
        <v>35</v>
      </c>
      <c r="D1830" s="1" t="s">
        <v>25</v>
      </c>
      <c r="E1830" s="1" t="s">
        <v>942</v>
      </c>
      <c r="F1830" s="86" t="s">
        <v>972</v>
      </c>
      <c r="G1830" s="32" t="s">
        <v>339</v>
      </c>
      <c r="H1830" s="6">
        <f t="shared" si="113"/>
        <v>-173000</v>
      </c>
      <c r="I1830" s="27">
        <f t="shared" si="111"/>
        <v>23.80952380952381</v>
      </c>
      <c r="K1830" t="s">
        <v>0</v>
      </c>
      <c r="M1830" s="2">
        <v>420</v>
      </c>
    </row>
    <row r="1831" spans="1:13" s="85" customFormat="1" ht="12.75">
      <c r="A1831" s="16"/>
      <c r="B1831" s="241">
        <f>SUM(B1801:B1830)</f>
        <v>173000</v>
      </c>
      <c r="C1831" s="16" t="s">
        <v>0</v>
      </c>
      <c r="D1831" s="16"/>
      <c r="E1831" s="16"/>
      <c r="F1831" s="96"/>
      <c r="G1831" s="23"/>
      <c r="H1831" s="83">
        <v>0</v>
      </c>
      <c r="I1831" s="84">
        <f t="shared" si="111"/>
        <v>411.9047619047619</v>
      </c>
      <c r="M1831" s="2">
        <v>420</v>
      </c>
    </row>
    <row r="1832" spans="1:13" ht="12.75">
      <c r="A1832" s="17"/>
      <c r="B1832" s="240"/>
      <c r="H1832" s="6">
        <f aca="true" t="shared" si="114" ref="H1832:H1859">H1831-B1832</f>
        <v>0</v>
      </c>
      <c r="I1832" s="27">
        <f t="shared" si="111"/>
        <v>0</v>
      </c>
      <c r="M1832" s="2">
        <v>420</v>
      </c>
    </row>
    <row r="1833" spans="1:13" ht="12.75">
      <c r="A1833" s="17"/>
      <c r="B1833" s="240"/>
      <c r="H1833" s="6">
        <f t="shared" si="114"/>
        <v>0</v>
      </c>
      <c r="I1833" s="27">
        <f t="shared" si="111"/>
        <v>0</v>
      </c>
      <c r="M1833" s="2">
        <v>420</v>
      </c>
    </row>
    <row r="1834" spans="1:13" ht="12.75">
      <c r="A1834" s="17"/>
      <c r="B1834" s="197">
        <v>1000</v>
      </c>
      <c r="C1834" s="37" t="s">
        <v>679</v>
      </c>
      <c r="D1834" s="17" t="s">
        <v>973</v>
      </c>
      <c r="E1834" s="37"/>
      <c r="F1834" s="86" t="s">
        <v>974</v>
      </c>
      <c r="G1834" s="35" t="s">
        <v>39</v>
      </c>
      <c r="H1834" s="6">
        <f t="shared" si="114"/>
        <v>-1000</v>
      </c>
      <c r="I1834" s="27">
        <f t="shared" si="111"/>
        <v>2.380952380952381</v>
      </c>
      <c r="M1834" s="2">
        <v>420</v>
      </c>
    </row>
    <row r="1835" spans="1:13" ht="12.75">
      <c r="A1835" s="17"/>
      <c r="B1835" s="197">
        <v>1500</v>
      </c>
      <c r="C1835" s="37" t="s">
        <v>679</v>
      </c>
      <c r="D1835" s="17" t="s">
        <v>973</v>
      </c>
      <c r="E1835" s="37"/>
      <c r="F1835" s="86" t="s">
        <v>974</v>
      </c>
      <c r="G1835" s="40" t="s">
        <v>41</v>
      </c>
      <c r="H1835" s="6">
        <f t="shared" si="114"/>
        <v>-2500</v>
      </c>
      <c r="I1835" s="27">
        <f t="shared" si="111"/>
        <v>3.5714285714285716</v>
      </c>
      <c r="M1835" s="2">
        <v>420</v>
      </c>
    </row>
    <row r="1836" spans="1:13" ht="12.75">
      <c r="A1836" s="17"/>
      <c r="B1836" s="197">
        <v>1600</v>
      </c>
      <c r="C1836" s="37" t="s">
        <v>679</v>
      </c>
      <c r="D1836" s="17" t="s">
        <v>973</v>
      </c>
      <c r="E1836" s="37"/>
      <c r="F1836" s="86" t="s">
        <v>974</v>
      </c>
      <c r="G1836" s="34" t="s">
        <v>43</v>
      </c>
      <c r="H1836" s="6">
        <f t="shared" si="114"/>
        <v>-4100</v>
      </c>
      <c r="I1836" s="27">
        <f t="shared" si="111"/>
        <v>3.8095238095238093</v>
      </c>
      <c r="M1836" s="2">
        <v>420</v>
      </c>
    </row>
    <row r="1837" spans="1:13" s="20" customFormat="1" ht="12.75">
      <c r="A1837" s="17"/>
      <c r="B1837" s="197">
        <v>800</v>
      </c>
      <c r="C1837" s="37" t="s">
        <v>679</v>
      </c>
      <c r="D1837" s="17" t="s">
        <v>973</v>
      </c>
      <c r="E1837" s="37"/>
      <c r="F1837" s="86" t="s">
        <v>974</v>
      </c>
      <c r="G1837" s="34" t="s">
        <v>45</v>
      </c>
      <c r="H1837" s="6">
        <f t="shared" si="114"/>
        <v>-4900</v>
      </c>
      <c r="I1837" s="27">
        <f aca="true" t="shared" si="115" ref="I1837:I1900">+B1837/M1837</f>
        <v>1.9047619047619047</v>
      </c>
      <c r="M1837" s="2">
        <v>420</v>
      </c>
    </row>
    <row r="1838" spans="1:13" ht="12.75">
      <c r="A1838" s="17"/>
      <c r="B1838" s="240">
        <v>400</v>
      </c>
      <c r="C1838" s="37" t="s">
        <v>679</v>
      </c>
      <c r="D1838" s="17" t="s">
        <v>973</v>
      </c>
      <c r="E1838" s="37"/>
      <c r="F1838" s="86" t="s">
        <v>974</v>
      </c>
      <c r="G1838" s="32" t="s">
        <v>82</v>
      </c>
      <c r="H1838" s="6">
        <f t="shared" si="114"/>
        <v>-5300</v>
      </c>
      <c r="I1838" s="27">
        <f t="shared" si="115"/>
        <v>0.9523809523809523</v>
      </c>
      <c r="M1838" s="2">
        <v>420</v>
      </c>
    </row>
    <row r="1839" spans="1:13" ht="12.75">
      <c r="A1839" s="17"/>
      <c r="B1839" s="240">
        <v>1500</v>
      </c>
      <c r="C1839" s="37" t="s">
        <v>679</v>
      </c>
      <c r="D1839" s="17" t="s">
        <v>973</v>
      </c>
      <c r="E1839" s="37"/>
      <c r="F1839" s="86" t="s">
        <v>974</v>
      </c>
      <c r="G1839" s="32" t="s">
        <v>121</v>
      </c>
      <c r="H1839" s="6">
        <f t="shared" si="114"/>
        <v>-6800</v>
      </c>
      <c r="I1839" s="27">
        <f t="shared" si="115"/>
        <v>3.5714285714285716</v>
      </c>
      <c r="M1839" s="2">
        <v>420</v>
      </c>
    </row>
    <row r="1840" spans="1:14" ht="12.75">
      <c r="A1840" s="17"/>
      <c r="B1840" s="240">
        <v>2500</v>
      </c>
      <c r="C1840" s="37" t="s">
        <v>679</v>
      </c>
      <c r="D1840" s="17" t="s">
        <v>973</v>
      </c>
      <c r="E1840" s="37"/>
      <c r="F1840" s="86" t="s">
        <v>974</v>
      </c>
      <c r="G1840" s="32" t="s">
        <v>154</v>
      </c>
      <c r="H1840" s="6">
        <f t="shared" si="114"/>
        <v>-9300</v>
      </c>
      <c r="I1840" s="27">
        <f t="shared" si="115"/>
        <v>5.9523809523809526</v>
      </c>
      <c r="J1840" s="41"/>
      <c r="K1840" s="41"/>
      <c r="L1840" s="41"/>
      <c r="M1840" s="2">
        <v>420</v>
      </c>
      <c r="N1840" s="43">
        <v>500</v>
      </c>
    </row>
    <row r="1841" spans="1:13" ht="12.75">
      <c r="A1841" s="17"/>
      <c r="B1841" s="240">
        <v>1000</v>
      </c>
      <c r="C1841" s="37" t="s">
        <v>679</v>
      </c>
      <c r="D1841" s="17" t="s">
        <v>973</v>
      </c>
      <c r="E1841" s="37"/>
      <c r="F1841" s="86" t="s">
        <v>974</v>
      </c>
      <c r="G1841" s="32" t="s">
        <v>156</v>
      </c>
      <c r="H1841" s="6">
        <f t="shared" si="114"/>
        <v>-10300</v>
      </c>
      <c r="I1841" s="27">
        <f t="shared" si="115"/>
        <v>2.380952380952381</v>
      </c>
      <c r="M1841" s="2">
        <v>420</v>
      </c>
    </row>
    <row r="1842" spans="1:13" ht="12.75">
      <c r="A1842" s="17"/>
      <c r="B1842" s="240">
        <v>1500</v>
      </c>
      <c r="C1842" s="37" t="s">
        <v>679</v>
      </c>
      <c r="D1842" s="17" t="s">
        <v>973</v>
      </c>
      <c r="E1842" s="37"/>
      <c r="F1842" s="86" t="s">
        <v>974</v>
      </c>
      <c r="G1842" s="32" t="s">
        <v>158</v>
      </c>
      <c r="H1842" s="6">
        <f t="shared" si="114"/>
        <v>-11800</v>
      </c>
      <c r="I1842" s="27">
        <f t="shared" si="115"/>
        <v>3.5714285714285716</v>
      </c>
      <c r="M1842" s="2">
        <v>420</v>
      </c>
    </row>
    <row r="1843" spans="1:13" ht="12.75">
      <c r="A1843" s="17"/>
      <c r="B1843" s="240">
        <v>1200</v>
      </c>
      <c r="C1843" s="37" t="s">
        <v>679</v>
      </c>
      <c r="D1843" s="17" t="s">
        <v>973</v>
      </c>
      <c r="E1843" s="37"/>
      <c r="F1843" s="86" t="s">
        <v>974</v>
      </c>
      <c r="G1843" s="32" t="s">
        <v>160</v>
      </c>
      <c r="H1843" s="6">
        <f t="shared" si="114"/>
        <v>-13000</v>
      </c>
      <c r="I1843" s="27">
        <f t="shared" si="115"/>
        <v>2.857142857142857</v>
      </c>
      <c r="M1843" s="2">
        <v>420</v>
      </c>
    </row>
    <row r="1844" spans="1:13" ht="12.75">
      <c r="A1844" s="17"/>
      <c r="B1844" s="240">
        <v>1300</v>
      </c>
      <c r="C1844" s="37" t="s">
        <v>679</v>
      </c>
      <c r="D1844" s="17" t="s">
        <v>973</v>
      </c>
      <c r="E1844" s="37"/>
      <c r="F1844" s="86" t="s">
        <v>974</v>
      </c>
      <c r="G1844" s="32" t="s">
        <v>182</v>
      </c>
      <c r="H1844" s="6">
        <f t="shared" si="114"/>
        <v>-14300</v>
      </c>
      <c r="I1844" s="27">
        <f t="shared" si="115"/>
        <v>3.0952380952380953</v>
      </c>
      <c r="M1844" s="2">
        <v>420</v>
      </c>
    </row>
    <row r="1845" spans="1:13" ht="12.75">
      <c r="A1845" s="17"/>
      <c r="B1845" s="240">
        <v>1000</v>
      </c>
      <c r="C1845" s="37" t="s">
        <v>679</v>
      </c>
      <c r="D1845" s="17" t="s">
        <v>973</v>
      </c>
      <c r="E1845" s="37"/>
      <c r="F1845" s="86" t="s">
        <v>974</v>
      </c>
      <c r="G1845" s="32" t="s">
        <v>195</v>
      </c>
      <c r="H1845" s="6">
        <f t="shared" si="114"/>
        <v>-15300</v>
      </c>
      <c r="I1845" s="27">
        <f t="shared" si="115"/>
        <v>2.380952380952381</v>
      </c>
      <c r="M1845" s="2">
        <v>420</v>
      </c>
    </row>
    <row r="1846" spans="1:13" ht="12.75">
      <c r="A1846" s="17"/>
      <c r="B1846" s="240">
        <v>2500</v>
      </c>
      <c r="C1846" s="37" t="s">
        <v>679</v>
      </c>
      <c r="D1846" s="17" t="s">
        <v>973</v>
      </c>
      <c r="E1846" s="37"/>
      <c r="F1846" s="86" t="s">
        <v>974</v>
      </c>
      <c r="G1846" s="32" t="s">
        <v>334</v>
      </c>
      <c r="H1846" s="6">
        <f t="shared" si="114"/>
        <v>-17800</v>
      </c>
      <c r="I1846" s="27">
        <f t="shared" si="115"/>
        <v>5.9523809523809526</v>
      </c>
      <c r="M1846" s="2">
        <v>420</v>
      </c>
    </row>
    <row r="1847" spans="1:13" ht="12.75">
      <c r="A1847" s="17"/>
      <c r="B1847" s="240">
        <v>1600</v>
      </c>
      <c r="C1847" s="37" t="s">
        <v>679</v>
      </c>
      <c r="D1847" s="17" t="s">
        <v>973</v>
      </c>
      <c r="E1847" s="37"/>
      <c r="F1847" s="86" t="s">
        <v>974</v>
      </c>
      <c r="G1847" s="32" t="s">
        <v>184</v>
      </c>
      <c r="H1847" s="6">
        <f t="shared" si="114"/>
        <v>-19400</v>
      </c>
      <c r="I1847" s="27">
        <f t="shared" si="115"/>
        <v>3.8095238095238093</v>
      </c>
      <c r="M1847" s="2">
        <v>420</v>
      </c>
    </row>
    <row r="1848" spans="1:13" ht="12.75">
      <c r="A1848" s="17"/>
      <c r="B1848" s="240">
        <v>500</v>
      </c>
      <c r="C1848" s="37" t="s">
        <v>679</v>
      </c>
      <c r="D1848" s="17" t="s">
        <v>973</v>
      </c>
      <c r="E1848" s="37"/>
      <c r="F1848" s="86" t="s">
        <v>974</v>
      </c>
      <c r="G1848" s="32" t="s">
        <v>186</v>
      </c>
      <c r="H1848" s="6">
        <f t="shared" si="114"/>
        <v>-19900</v>
      </c>
      <c r="I1848" s="27">
        <f t="shared" si="115"/>
        <v>1.1904761904761905</v>
      </c>
      <c r="M1848" s="2">
        <v>420</v>
      </c>
    </row>
    <row r="1849" spans="1:13" ht="12.75">
      <c r="A1849" s="17"/>
      <c r="B1849" s="240">
        <v>800</v>
      </c>
      <c r="C1849" s="37" t="s">
        <v>679</v>
      </c>
      <c r="D1849" s="17" t="s">
        <v>973</v>
      </c>
      <c r="E1849" s="37"/>
      <c r="F1849" s="86" t="s">
        <v>974</v>
      </c>
      <c r="G1849" s="32" t="s">
        <v>210</v>
      </c>
      <c r="H1849" s="6">
        <f t="shared" si="114"/>
        <v>-20700</v>
      </c>
      <c r="I1849" s="27">
        <f t="shared" si="115"/>
        <v>1.9047619047619047</v>
      </c>
      <c r="M1849" s="2">
        <v>420</v>
      </c>
    </row>
    <row r="1850" spans="1:13" ht="12.75">
      <c r="A1850" s="17"/>
      <c r="B1850" s="240">
        <v>1500</v>
      </c>
      <c r="C1850" s="37" t="s">
        <v>679</v>
      </c>
      <c r="D1850" s="17" t="s">
        <v>973</v>
      </c>
      <c r="E1850" s="37"/>
      <c r="F1850" s="86" t="s">
        <v>974</v>
      </c>
      <c r="G1850" s="32" t="s">
        <v>217</v>
      </c>
      <c r="H1850" s="6">
        <f t="shared" si="114"/>
        <v>-22200</v>
      </c>
      <c r="I1850" s="27">
        <f t="shared" si="115"/>
        <v>3.5714285714285716</v>
      </c>
      <c r="M1850" s="2">
        <v>420</v>
      </c>
    </row>
    <row r="1851" spans="1:13" ht="12.75">
      <c r="A1851" s="17"/>
      <c r="B1851" s="240">
        <v>1600</v>
      </c>
      <c r="C1851" s="37" t="s">
        <v>679</v>
      </c>
      <c r="D1851" s="17" t="s">
        <v>973</v>
      </c>
      <c r="E1851" s="37"/>
      <c r="F1851" s="86" t="s">
        <v>974</v>
      </c>
      <c r="G1851" s="32" t="s">
        <v>227</v>
      </c>
      <c r="H1851" s="6">
        <f t="shared" si="114"/>
        <v>-23800</v>
      </c>
      <c r="I1851" s="27">
        <f t="shared" si="115"/>
        <v>3.8095238095238093</v>
      </c>
      <c r="M1851" s="2">
        <v>420</v>
      </c>
    </row>
    <row r="1852" spans="1:13" ht="12.75">
      <c r="A1852" s="17"/>
      <c r="B1852" s="240">
        <v>1000</v>
      </c>
      <c r="C1852" s="37" t="s">
        <v>679</v>
      </c>
      <c r="D1852" s="17" t="s">
        <v>973</v>
      </c>
      <c r="E1852" s="37"/>
      <c r="F1852" s="86" t="s">
        <v>974</v>
      </c>
      <c r="G1852" s="32" t="s">
        <v>262</v>
      </c>
      <c r="H1852" s="6">
        <f t="shared" si="114"/>
        <v>-24800</v>
      </c>
      <c r="I1852" s="27">
        <f t="shared" si="115"/>
        <v>2.380952380952381</v>
      </c>
      <c r="M1852" s="2">
        <v>420</v>
      </c>
    </row>
    <row r="1853" spans="1:13" ht="12.75">
      <c r="A1853" s="17"/>
      <c r="B1853" s="240">
        <v>1200</v>
      </c>
      <c r="C1853" s="37" t="s">
        <v>679</v>
      </c>
      <c r="D1853" s="17" t="s">
        <v>973</v>
      </c>
      <c r="E1853" s="37"/>
      <c r="F1853" s="86" t="s">
        <v>974</v>
      </c>
      <c r="G1853" s="32" t="s">
        <v>264</v>
      </c>
      <c r="H1853" s="6">
        <f t="shared" si="114"/>
        <v>-26000</v>
      </c>
      <c r="I1853" s="27">
        <f t="shared" si="115"/>
        <v>2.857142857142857</v>
      </c>
      <c r="M1853" s="2">
        <v>420</v>
      </c>
    </row>
    <row r="1854" spans="1:13" ht="12.75">
      <c r="A1854" s="17"/>
      <c r="B1854" s="240">
        <v>1300</v>
      </c>
      <c r="C1854" s="37" t="s">
        <v>679</v>
      </c>
      <c r="D1854" s="17" t="s">
        <v>973</v>
      </c>
      <c r="E1854" s="37"/>
      <c r="F1854" s="86" t="s">
        <v>974</v>
      </c>
      <c r="G1854" s="32" t="s">
        <v>269</v>
      </c>
      <c r="H1854" s="6">
        <f t="shared" si="114"/>
        <v>-27300</v>
      </c>
      <c r="I1854" s="27">
        <f t="shared" si="115"/>
        <v>3.0952380952380953</v>
      </c>
      <c r="M1854" s="2">
        <v>420</v>
      </c>
    </row>
    <row r="1855" spans="1:13" ht="12.75">
      <c r="A1855" s="17"/>
      <c r="B1855" s="240">
        <v>1000</v>
      </c>
      <c r="C1855" s="37" t="s">
        <v>679</v>
      </c>
      <c r="D1855" s="17" t="s">
        <v>973</v>
      </c>
      <c r="E1855" s="37"/>
      <c r="F1855" s="86" t="s">
        <v>974</v>
      </c>
      <c r="G1855" s="32" t="s">
        <v>288</v>
      </c>
      <c r="H1855" s="6">
        <f t="shared" si="114"/>
        <v>-28300</v>
      </c>
      <c r="I1855" s="27">
        <f t="shared" si="115"/>
        <v>2.380952380952381</v>
      </c>
      <c r="M1855" s="2">
        <v>420</v>
      </c>
    </row>
    <row r="1856" spans="1:13" ht="12.75">
      <c r="A1856" s="17"/>
      <c r="B1856" s="240">
        <v>800</v>
      </c>
      <c r="C1856" s="37" t="s">
        <v>679</v>
      </c>
      <c r="D1856" s="17" t="s">
        <v>973</v>
      </c>
      <c r="E1856" s="37"/>
      <c r="F1856" s="86" t="s">
        <v>974</v>
      </c>
      <c r="G1856" s="32" t="s">
        <v>280</v>
      </c>
      <c r="H1856" s="6">
        <f t="shared" si="114"/>
        <v>-29100</v>
      </c>
      <c r="I1856" s="27">
        <f t="shared" si="115"/>
        <v>1.9047619047619047</v>
      </c>
      <c r="M1856" s="2">
        <v>420</v>
      </c>
    </row>
    <row r="1857" spans="1:13" ht="12.75">
      <c r="A1857" s="17"/>
      <c r="B1857" s="240">
        <v>2500</v>
      </c>
      <c r="C1857" s="37" t="s">
        <v>975</v>
      </c>
      <c r="D1857" s="17" t="s">
        <v>973</v>
      </c>
      <c r="E1857" s="37"/>
      <c r="F1857" s="86" t="s">
        <v>974</v>
      </c>
      <c r="G1857" s="32" t="s">
        <v>303</v>
      </c>
      <c r="H1857" s="6">
        <f t="shared" si="114"/>
        <v>-31600</v>
      </c>
      <c r="I1857" s="27">
        <f t="shared" si="115"/>
        <v>5.9523809523809526</v>
      </c>
      <c r="M1857" s="2">
        <v>420</v>
      </c>
    </row>
    <row r="1858" spans="1:13" ht="12.75">
      <c r="A1858" s="17"/>
      <c r="B1858" s="240">
        <v>800</v>
      </c>
      <c r="C1858" s="37" t="s">
        <v>679</v>
      </c>
      <c r="D1858" s="17" t="s">
        <v>973</v>
      </c>
      <c r="E1858" s="37"/>
      <c r="F1858" s="86" t="s">
        <v>974</v>
      </c>
      <c r="G1858" s="32" t="s">
        <v>303</v>
      </c>
      <c r="H1858" s="6">
        <f t="shared" si="114"/>
        <v>-32400</v>
      </c>
      <c r="I1858" s="27">
        <f t="shared" si="115"/>
        <v>1.9047619047619047</v>
      </c>
      <c r="M1858" s="2">
        <v>420</v>
      </c>
    </row>
    <row r="1859" spans="1:13" ht="12.75">
      <c r="A1859" s="17"/>
      <c r="B1859" s="240">
        <v>1500</v>
      </c>
      <c r="C1859" s="37" t="s">
        <v>679</v>
      </c>
      <c r="D1859" s="17" t="s">
        <v>973</v>
      </c>
      <c r="E1859" s="37"/>
      <c r="F1859" s="86" t="s">
        <v>974</v>
      </c>
      <c r="G1859" s="32" t="s">
        <v>339</v>
      </c>
      <c r="H1859" s="6">
        <f t="shared" si="114"/>
        <v>-33900</v>
      </c>
      <c r="I1859" s="27">
        <f t="shared" si="115"/>
        <v>3.5714285714285716</v>
      </c>
      <c r="M1859" s="2">
        <v>420</v>
      </c>
    </row>
    <row r="1860" spans="1:13" s="85" customFormat="1" ht="12.75">
      <c r="A1860" s="16"/>
      <c r="B1860" s="241">
        <f>SUM(B1834:B1859)</f>
        <v>33900</v>
      </c>
      <c r="C1860" s="16" t="s">
        <v>679</v>
      </c>
      <c r="D1860" s="16"/>
      <c r="E1860" s="16"/>
      <c r="F1860" s="96"/>
      <c r="G1860" s="23"/>
      <c r="H1860" s="83">
        <v>0</v>
      </c>
      <c r="I1860" s="84">
        <f t="shared" si="115"/>
        <v>80.71428571428571</v>
      </c>
      <c r="M1860" s="2">
        <v>420</v>
      </c>
    </row>
    <row r="1861" spans="1:13" ht="12.75">
      <c r="A1861" s="17"/>
      <c r="B1861" s="240"/>
      <c r="H1861" s="6">
        <f>H1860-B1861</f>
        <v>0</v>
      </c>
      <c r="I1861" s="27">
        <f t="shared" si="115"/>
        <v>0</v>
      </c>
      <c r="M1861" s="2">
        <v>420</v>
      </c>
    </row>
    <row r="1862" spans="1:13" ht="12.75">
      <c r="A1862" s="17"/>
      <c r="B1862" s="240"/>
      <c r="H1862" s="6">
        <f>H1861-B1862</f>
        <v>0</v>
      </c>
      <c r="I1862" s="27">
        <f t="shared" si="115"/>
        <v>0</v>
      </c>
      <c r="M1862" s="2">
        <v>420</v>
      </c>
    </row>
    <row r="1863" spans="1:13" ht="12.75">
      <c r="A1863" s="17"/>
      <c r="B1863" s="197">
        <v>800000</v>
      </c>
      <c r="C1863" s="1" t="s">
        <v>976</v>
      </c>
      <c r="D1863" s="1" t="s">
        <v>973</v>
      </c>
      <c r="E1863" s="1" t="s">
        <v>1243</v>
      </c>
      <c r="F1863" s="61" t="s">
        <v>414</v>
      </c>
      <c r="G1863" s="34" t="s">
        <v>1143</v>
      </c>
      <c r="H1863" s="57">
        <f>H1862-B1863</f>
        <v>-800000</v>
      </c>
      <c r="I1863" s="27">
        <f t="shared" si="115"/>
        <v>1904.7619047619048</v>
      </c>
      <c r="M1863" s="2">
        <v>420</v>
      </c>
    </row>
    <row r="1864" spans="1:13" ht="12.75">
      <c r="A1864" s="16"/>
      <c r="B1864" s="241">
        <f>SUM(B1863:B1863)</f>
        <v>800000</v>
      </c>
      <c r="C1864" s="16" t="s">
        <v>1243</v>
      </c>
      <c r="D1864" s="16"/>
      <c r="E1864" s="16"/>
      <c r="F1864" s="111"/>
      <c r="G1864" s="23"/>
      <c r="H1864" s="104">
        <v>0</v>
      </c>
      <c r="I1864" s="84">
        <f t="shared" si="115"/>
        <v>1904.7619047619048</v>
      </c>
      <c r="J1864" s="85"/>
      <c r="K1864" s="85"/>
      <c r="L1864" s="85"/>
      <c r="M1864" s="2">
        <v>420</v>
      </c>
    </row>
    <row r="1865" spans="1:13" ht="12.75">
      <c r="A1865" s="17"/>
      <c r="H1865" s="6">
        <f>H1864-B1865</f>
        <v>0</v>
      </c>
      <c r="I1865" s="27">
        <f t="shared" si="115"/>
        <v>0</v>
      </c>
      <c r="M1865" s="2">
        <v>420</v>
      </c>
    </row>
    <row r="1866" spans="1:13" ht="12.75">
      <c r="A1866" s="17"/>
      <c r="B1866" s="7"/>
      <c r="H1866" s="6">
        <f>H1865-B1866</f>
        <v>0</v>
      </c>
      <c r="I1866" s="27">
        <f t="shared" si="115"/>
        <v>0</v>
      </c>
      <c r="M1866" s="2">
        <v>420</v>
      </c>
    </row>
    <row r="1867" spans="1:13" ht="12.75">
      <c r="A1867" s="17"/>
      <c r="H1867" s="6">
        <f>H1866-B1867</f>
        <v>0</v>
      </c>
      <c r="I1867" s="27">
        <f t="shared" si="115"/>
        <v>0</v>
      </c>
      <c r="M1867" s="2">
        <v>420</v>
      </c>
    </row>
    <row r="1868" spans="1:13" ht="12.75">
      <c r="A1868" s="17"/>
      <c r="H1868" s="6">
        <f>H1867-B1868</f>
        <v>0</v>
      </c>
      <c r="I1868" s="27">
        <f t="shared" si="115"/>
        <v>0</v>
      </c>
      <c r="M1868" s="2">
        <v>420</v>
      </c>
    </row>
    <row r="1869" spans="1:13" ht="13.5" thickBot="1">
      <c r="A1869" s="124"/>
      <c r="B1869" s="100">
        <f>+B1917+B1971+B2006+B2058+B2063+B2069+B2074</f>
        <v>972824</v>
      </c>
      <c r="C1869" s="62"/>
      <c r="D1869" s="64" t="s">
        <v>710</v>
      </c>
      <c r="E1869" s="62"/>
      <c r="F1869" s="107"/>
      <c r="G1869" s="67"/>
      <c r="H1869" s="112">
        <f>H1868-B1869</f>
        <v>-972824</v>
      </c>
      <c r="I1869" s="274">
        <f t="shared" si="115"/>
        <v>2316.247619047619</v>
      </c>
      <c r="J1869" s="70"/>
      <c r="K1869" s="70"/>
      <c r="L1869" s="70"/>
      <c r="M1869" s="2">
        <v>420</v>
      </c>
    </row>
    <row r="1870" spans="1:13" ht="12.75">
      <c r="A1870" s="114"/>
      <c r="H1870" s="6">
        <v>0</v>
      </c>
      <c r="I1870" s="27">
        <f t="shared" si="115"/>
        <v>0</v>
      </c>
      <c r="M1870" s="2">
        <v>420</v>
      </c>
    </row>
    <row r="1871" spans="1:13" ht="12.75">
      <c r="A1871" s="17"/>
      <c r="B1871" s="8"/>
      <c r="H1871" s="6">
        <f aca="true" t="shared" si="116" ref="H1871:H1916">H1870-B1871</f>
        <v>0</v>
      </c>
      <c r="I1871" s="27">
        <f t="shared" si="115"/>
        <v>0</v>
      </c>
      <c r="M1871" s="2">
        <v>420</v>
      </c>
    </row>
    <row r="1872" spans="1:13" ht="12.75">
      <c r="A1872" s="17"/>
      <c r="B1872" s="197">
        <v>2500</v>
      </c>
      <c r="C1872" s="1" t="s">
        <v>35</v>
      </c>
      <c r="D1872" s="17" t="s">
        <v>27</v>
      </c>
      <c r="E1872" s="37" t="s">
        <v>977</v>
      </c>
      <c r="F1872" s="86" t="s">
        <v>978</v>
      </c>
      <c r="G1872" s="35" t="s">
        <v>536</v>
      </c>
      <c r="H1872" s="6">
        <f t="shared" si="116"/>
        <v>-2500</v>
      </c>
      <c r="I1872" s="27">
        <f t="shared" si="115"/>
        <v>5.9523809523809526</v>
      </c>
      <c r="K1872" t="s">
        <v>0</v>
      </c>
      <c r="M1872" s="2">
        <v>420</v>
      </c>
    </row>
    <row r="1873" spans="1:13" ht="12.75">
      <c r="A1873" s="17"/>
      <c r="B1873" s="240">
        <v>5000</v>
      </c>
      <c r="C1873" s="1" t="s">
        <v>35</v>
      </c>
      <c r="D1873" s="1" t="s">
        <v>27</v>
      </c>
      <c r="E1873" s="1" t="s">
        <v>977</v>
      </c>
      <c r="F1873" s="86" t="s">
        <v>979</v>
      </c>
      <c r="G1873" s="32" t="s">
        <v>41</v>
      </c>
      <c r="H1873" s="6">
        <f t="shared" si="116"/>
        <v>-7500</v>
      </c>
      <c r="I1873" s="27">
        <f t="shared" si="115"/>
        <v>11.904761904761905</v>
      </c>
      <c r="K1873" t="s">
        <v>0</v>
      </c>
      <c r="M1873" s="2">
        <v>420</v>
      </c>
    </row>
    <row r="1874" spans="1:13" ht="12.75">
      <c r="A1874" s="17"/>
      <c r="B1874" s="240">
        <v>5000</v>
      </c>
      <c r="C1874" s="1" t="s">
        <v>35</v>
      </c>
      <c r="D1874" s="1" t="s">
        <v>27</v>
      </c>
      <c r="E1874" s="1" t="s">
        <v>977</v>
      </c>
      <c r="F1874" s="86" t="s">
        <v>980</v>
      </c>
      <c r="G1874" s="32" t="s">
        <v>43</v>
      </c>
      <c r="H1874" s="6">
        <f t="shared" si="116"/>
        <v>-12500</v>
      </c>
      <c r="I1874" s="27">
        <f t="shared" si="115"/>
        <v>11.904761904761905</v>
      </c>
      <c r="K1874" t="s">
        <v>0</v>
      </c>
      <c r="M1874" s="2">
        <v>420</v>
      </c>
    </row>
    <row r="1875" spans="1:13" ht="12.75">
      <c r="A1875" s="17"/>
      <c r="B1875" s="240">
        <v>5000</v>
      </c>
      <c r="C1875" s="1" t="s">
        <v>35</v>
      </c>
      <c r="D1875" s="1" t="s">
        <v>27</v>
      </c>
      <c r="E1875" s="1" t="s">
        <v>977</v>
      </c>
      <c r="F1875" s="86" t="s">
        <v>981</v>
      </c>
      <c r="G1875" s="32" t="s">
        <v>45</v>
      </c>
      <c r="H1875" s="6">
        <f t="shared" si="116"/>
        <v>-17500</v>
      </c>
      <c r="I1875" s="27">
        <f t="shared" si="115"/>
        <v>11.904761904761905</v>
      </c>
      <c r="K1875" t="s">
        <v>0</v>
      </c>
      <c r="M1875" s="2">
        <v>420</v>
      </c>
    </row>
    <row r="1876" spans="1:13" ht="12.75">
      <c r="A1876" s="17"/>
      <c r="B1876" s="240">
        <v>2500</v>
      </c>
      <c r="C1876" s="1" t="s">
        <v>35</v>
      </c>
      <c r="D1876" s="1" t="s">
        <v>27</v>
      </c>
      <c r="E1876" s="1" t="s">
        <v>977</v>
      </c>
      <c r="F1876" s="86" t="s">
        <v>982</v>
      </c>
      <c r="G1876" s="32" t="s">
        <v>82</v>
      </c>
      <c r="H1876" s="6">
        <f t="shared" si="116"/>
        <v>-20000</v>
      </c>
      <c r="I1876" s="27">
        <f t="shared" si="115"/>
        <v>5.9523809523809526</v>
      </c>
      <c r="K1876" t="s">
        <v>0</v>
      </c>
      <c r="M1876" s="2">
        <v>420</v>
      </c>
    </row>
    <row r="1877" spans="1:13" ht="12.75">
      <c r="A1877" s="17"/>
      <c r="B1877" s="240">
        <v>5000</v>
      </c>
      <c r="C1877" s="1" t="s">
        <v>35</v>
      </c>
      <c r="D1877" s="1" t="s">
        <v>27</v>
      </c>
      <c r="E1877" s="1" t="s">
        <v>977</v>
      </c>
      <c r="F1877" s="86" t="s">
        <v>983</v>
      </c>
      <c r="G1877" s="32" t="s">
        <v>121</v>
      </c>
      <c r="H1877" s="6">
        <f t="shared" si="116"/>
        <v>-25000</v>
      </c>
      <c r="I1877" s="27">
        <f t="shared" si="115"/>
        <v>11.904761904761905</v>
      </c>
      <c r="K1877" t="s">
        <v>0</v>
      </c>
      <c r="M1877" s="2">
        <v>420</v>
      </c>
    </row>
    <row r="1878" spans="1:13" ht="12.75">
      <c r="A1878" s="17"/>
      <c r="B1878" s="240">
        <v>2500</v>
      </c>
      <c r="C1878" s="1" t="s">
        <v>35</v>
      </c>
      <c r="D1878" s="1" t="s">
        <v>27</v>
      </c>
      <c r="E1878" s="1" t="s">
        <v>977</v>
      </c>
      <c r="F1878" s="86" t="s">
        <v>984</v>
      </c>
      <c r="G1878" s="32" t="s">
        <v>123</v>
      </c>
      <c r="H1878" s="6">
        <f t="shared" si="116"/>
        <v>-27500</v>
      </c>
      <c r="I1878" s="27">
        <f t="shared" si="115"/>
        <v>5.9523809523809526</v>
      </c>
      <c r="K1878" t="s">
        <v>0</v>
      </c>
      <c r="M1878" s="2">
        <v>420</v>
      </c>
    </row>
    <row r="1879" spans="1:13" ht="12.75">
      <c r="A1879" s="17"/>
      <c r="B1879" s="240">
        <v>2500</v>
      </c>
      <c r="C1879" s="1" t="s">
        <v>35</v>
      </c>
      <c r="D1879" s="1" t="s">
        <v>27</v>
      </c>
      <c r="E1879" s="1" t="s">
        <v>977</v>
      </c>
      <c r="F1879" s="86" t="s">
        <v>985</v>
      </c>
      <c r="G1879" s="32" t="s">
        <v>154</v>
      </c>
      <c r="H1879" s="6">
        <f t="shared" si="116"/>
        <v>-30000</v>
      </c>
      <c r="I1879" s="27">
        <f t="shared" si="115"/>
        <v>5.9523809523809526</v>
      </c>
      <c r="K1879" t="s">
        <v>0</v>
      </c>
      <c r="M1879" s="2">
        <v>420</v>
      </c>
    </row>
    <row r="1880" spans="1:13" ht="12.75">
      <c r="A1880" s="17"/>
      <c r="B1880" s="240">
        <v>5000</v>
      </c>
      <c r="C1880" s="1" t="s">
        <v>35</v>
      </c>
      <c r="D1880" s="1" t="s">
        <v>27</v>
      </c>
      <c r="E1880" s="1" t="s">
        <v>977</v>
      </c>
      <c r="F1880" s="86" t="s">
        <v>986</v>
      </c>
      <c r="G1880" s="32" t="s">
        <v>156</v>
      </c>
      <c r="H1880" s="6">
        <f t="shared" si="116"/>
        <v>-35000</v>
      </c>
      <c r="I1880" s="27">
        <f t="shared" si="115"/>
        <v>11.904761904761905</v>
      </c>
      <c r="K1880" t="s">
        <v>0</v>
      </c>
      <c r="M1880" s="2">
        <v>420</v>
      </c>
    </row>
    <row r="1881" spans="1:13" ht="12.75">
      <c r="A1881" s="17"/>
      <c r="B1881" s="240">
        <v>5000</v>
      </c>
      <c r="C1881" s="1" t="s">
        <v>35</v>
      </c>
      <c r="D1881" s="1" t="s">
        <v>27</v>
      </c>
      <c r="E1881" s="1" t="s">
        <v>977</v>
      </c>
      <c r="F1881" s="86" t="s">
        <v>987</v>
      </c>
      <c r="G1881" s="32" t="s">
        <v>158</v>
      </c>
      <c r="H1881" s="6">
        <f t="shared" si="116"/>
        <v>-40000</v>
      </c>
      <c r="I1881" s="27">
        <f t="shared" si="115"/>
        <v>11.904761904761905</v>
      </c>
      <c r="K1881" t="s">
        <v>0</v>
      </c>
      <c r="M1881" s="2">
        <v>420</v>
      </c>
    </row>
    <row r="1882" spans="1:13" ht="12.75">
      <c r="A1882" s="17"/>
      <c r="B1882" s="240">
        <v>5000</v>
      </c>
      <c r="C1882" s="1" t="s">
        <v>35</v>
      </c>
      <c r="D1882" s="1" t="s">
        <v>27</v>
      </c>
      <c r="E1882" s="1" t="s">
        <v>977</v>
      </c>
      <c r="F1882" s="86" t="s">
        <v>988</v>
      </c>
      <c r="G1882" s="32" t="s">
        <v>160</v>
      </c>
      <c r="H1882" s="6">
        <f t="shared" si="116"/>
        <v>-45000</v>
      </c>
      <c r="I1882" s="27">
        <f t="shared" si="115"/>
        <v>11.904761904761905</v>
      </c>
      <c r="K1882" t="s">
        <v>0</v>
      </c>
      <c r="M1882" s="2">
        <v>420</v>
      </c>
    </row>
    <row r="1883" spans="1:13" ht="12.75">
      <c r="A1883" s="17"/>
      <c r="B1883" s="240">
        <v>2500</v>
      </c>
      <c r="C1883" s="1" t="s">
        <v>35</v>
      </c>
      <c r="D1883" s="1" t="s">
        <v>27</v>
      </c>
      <c r="E1883" s="1" t="s">
        <v>977</v>
      </c>
      <c r="F1883" s="86" t="s">
        <v>989</v>
      </c>
      <c r="G1883" s="32" t="s">
        <v>182</v>
      </c>
      <c r="H1883" s="6">
        <f t="shared" si="116"/>
        <v>-47500</v>
      </c>
      <c r="I1883" s="27">
        <f t="shared" si="115"/>
        <v>5.9523809523809526</v>
      </c>
      <c r="K1883" t="s">
        <v>0</v>
      </c>
      <c r="M1883" s="2">
        <v>420</v>
      </c>
    </row>
    <row r="1884" spans="1:13" ht="12.75">
      <c r="A1884" s="17"/>
      <c r="B1884" s="240">
        <v>2500</v>
      </c>
      <c r="C1884" s="1" t="s">
        <v>35</v>
      </c>
      <c r="D1884" s="1" t="s">
        <v>27</v>
      </c>
      <c r="E1884" s="1" t="s">
        <v>977</v>
      </c>
      <c r="F1884" s="86" t="s">
        <v>990</v>
      </c>
      <c r="G1884" s="32" t="s">
        <v>551</v>
      </c>
      <c r="H1884" s="6">
        <f t="shared" si="116"/>
        <v>-50000</v>
      </c>
      <c r="I1884" s="27">
        <f t="shared" si="115"/>
        <v>5.9523809523809526</v>
      </c>
      <c r="K1884" t="s">
        <v>0</v>
      </c>
      <c r="M1884" s="2">
        <v>420</v>
      </c>
    </row>
    <row r="1885" spans="1:13" ht="12.75">
      <c r="A1885" s="17"/>
      <c r="B1885" s="240">
        <v>2500</v>
      </c>
      <c r="C1885" s="1" t="s">
        <v>35</v>
      </c>
      <c r="D1885" s="1" t="s">
        <v>27</v>
      </c>
      <c r="E1885" s="1" t="s">
        <v>977</v>
      </c>
      <c r="F1885" s="86" t="s">
        <v>991</v>
      </c>
      <c r="G1885" s="32" t="s">
        <v>334</v>
      </c>
      <c r="H1885" s="6">
        <f t="shared" si="116"/>
        <v>-52500</v>
      </c>
      <c r="I1885" s="27">
        <f t="shared" si="115"/>
        <v>5.9523809523809526</v>
      </c>
      <c r="K1885" t="s">
        <v>0</v>
      </c>
      <c r="M1885" s="2">
        <v>420</v>
      </c>
    </row>
    <row r="1886" spans="1:13" ht="12.75">
      <c r="A1886" s="17"/>
      <c r="B1886" s="240">
        <v>2500</v>
      </c>
      <c r="C1886" s="1" t="s">
        <v>35</v>
      </c>
      <c r="D1886" s="1" t="s">
        <v>27</v>
      </c>
      <c r="E1886" s="1" t="s">
        <v>977</v>
      </c>
      <c r="F1886" s="86" t="s">
        <v>992</v>
      </c>
      <c r="G1886" s="32" t="s">
        <v>184</v>
      </c>
      <c r="H1886" s="6">
        <f t="shared" si="116"/>
        <v>-55000</v>
      </c>
      <c r="I1886" s="27">
        <f t="shared" si="115"/>
        <v>5.9523809523809526</v>
      </c>
      <c r="K1886" t="s">
        <v>0</v>
      </c>
      <c r="M1886" s="2">
        <v>420</v>
      </c>
    </row>
    <row r="1887" spans="1:13" ht="12.75">
      <c r="A1887" s="17"/>
      <c r="B1887" s="240">
        <v>2500</v>
      </c>
      <c r="C1887" s="1" t="s">
        <v>35</v>
      </c>
      <c r="D1887" s="1" t="s">
        <v>27</v>
      </c>
      <c r="E1887" s="1" t="s">
        <v>977</v>
      </c>
      <c r="F1887" s="86" t="s">
        <v>993</v>
      </c>
      <c r="G1887" s="32" t="s">
        <v>186</v>
      </c>
      <c r="H1887" s="6">
        <f t="shared" si="116"/>
        <v>-57500</v>
      </c>
      <c r="I1887" s="27">
        <f t="shared" si="115"/>
        <v>5.9523809523809526</v>
      </c>
      <c r="K1887" t="s">
        <v>0</v>
      </c>
      <c r="M1887" s="2">
        <v>420</v>
      </c>
    </row>
    <row r="1888" spans="1:13" ht="12.75">
      <c r="A1888" s="17"/>
      <c r="B1888" s="240">
        <v>2500</v>
      </c>
      <c r="C1888" s="1" t="s">
        <v>35</v>
      </c>
      <c r="D1888" s="1" t="s">
        <v>27</v>
      </c>
      <c r="E1888" s="1" t="s">
        <v>977</v>
      </c>
      <c r="F1888" s="86" t="s">
        <v>994</v>
      </c>
      <c r="G1888" s="32" t="s">
        <v>210</v>
      </c>
      <c r="H1888" s="6">
        <f t="shared" si="116"/>
        <v>-60000</v>
      </c>
      <c r="I1888" s="27">
        <f t="shared" si="115"/>
        <v>5.9523809523809526</v>
      </c>
      <c r="K1888" t="s">
        <v>0</v>
      </c>
      <c r="M1888" s="2">
        <v>420</v>
      </c>
    </row>
    <row r="1889" spans="1:13" ht="12.75">
      <c r="A1889" s="17"/>
      <c r="B1889" s="240">
        <v>2500</v>
      </c>
      <c r="C1889" s="1" t="s">
        <v>35</v>
      </c>
      <c r="D1889" s="1" t="s">
        <v>27</v>
      </c>
      <c r="E1889" s="1" t="s">
        <v>977</v>
      </c>
      <c r="F1889" s="86" t="s">
        <v>995</v>
      </c>
      <c r="G1889" s="32" t="s">
        <v>217</v>
      </c>
      <c r="H1889" s="6">
        <f t="shared" si="116"/>
        <v>-62500</v>
      </c>
      <c r="I1889" s="27">
        <f t="shared" si="115"/>
        <v>5.9523809523809526</v>
      </c>
      <c r="K1889" t="s">
        <v>0</v>
      </c>
      <c r="M1889" s="2">
        <v>420</v>
      </c>
    </row>
    <row r="1890" spans="1:13" ht="12.75">
      <c r="A1890" s="17"/>
      <c r="B1890" s="240">
        <v>2500</v>
      </c>
      <c r="C1890" s="1" t="s">
        <v>35</v>
      </c>
      <c r="D1890" s="1" t="s">
        <v>27</v>
      </c>
      <c r="E1890" s="1" t="s">
        <v>977</v>
      </c>
      <c r="F1890" s="86" t="s">
        <v>996</v>
      </c>
      <c r="G1890" s="32" t="s">
        <v>262</v>
      </c>
      <c r="H1890" s="6">
        <f t="shared" si="116"/>
        <v>-65000</v>
      </c>
      <c r="I1890" s="27">
        <f t="shared" si="115"/>
        <v>5.9523809523809526</v>
      </c>
      <c r="K1890" t="s">
        <v>0</v>
      </c>
      <c r="M1890" s="2">
        <v>420</v>
      </c>
    </row>
    <row r="1891" spans="1:13" ht="12.75">
      <c r="A1891" s="17"/>
      <c r="B1891" s="240">
        <v>2500</v>
      </c>
      <c r="C1891" s="1" t="s">
        <v>35</v>
      </c>
      <c r="D1891" s="1" t="s">
        <v>27</v>
      </c>
      <c r="E1891" s="1" t="s">
        <v>977</v>
      </c>
      <c r="F1891" s="86" t="s">
        <v>997</v>
      </c>
      <c r="G1891" s="32" t="s">
        <v>264</v>
      </c>
      <c r="H1891" s="6">
        <f t="shared" si="116"/>
        <v>-67500</v>
      </c>
      <c r="I1891" s="27">
        <f t="shared" si="115"/>
        <v>5.9523809523809526</v>
      </c>
      <c r="K1891" t="s">
        <v>0</v>
      </c>
      <c r="M1891" s="2">
        <v>420</v>
      </c>
    </row>
    <row r="1892" spans="1:13" ht="12.75">
      <c r="A1892" s="17"/>
      <c r="B1892" s="240">
        <v>2500</v>
      </c>
      <c r="C1892" s="1" t="s">
        <v>35</v>
      </c>
      <c r="D1892" s="1" t="s">
        <v>27</v>
      </c>
      <c r="E1892" s="1" t="s">
        <v>977</v>
      </c>
      <c r="F1892" s="86" t="s">
        <v>998</v>
      </c>
      <c r="G1892" s="32" t="s">
        <v>269</v>
      </c>
      <c r="H1892" s="6">
        <f t="shared" si="116"/>
        <v>-70000</v>
      </c>
      <c r="I1892" s="27">
        <f t="shared" si="115"/>
        <v>5.9523809523809526</v>
      </c>
      <c r="K1892" t="s">
        <v>0</v>
      </c>
      <c r="M1892" s="2">
        <v>420</v>
      </c>
    </row>
    <row r="1893" spans="1:13" ht="12.75">
      <c r="A1893" s="17"/>
      <c r="B1893" s="240">
        <v>2500</v>
      </c>
      <c r="C1893" s="1" t="s">
        <v>35</v>
      </c>
      <c r="D1893" s="1" t="s">
        <v>27</v>
      </c>
      <c r="E1893" s="1" t="s">
        <v>977</v>
      </c>
      <c r="F1893" s="86" t="s">
        <v>999</v>
      </c>
      <c r="G1893" s="32" t="s">
        <v>288</v>
      </c>
      <c r="H1893" s="6">
        <f t="shared" si="116"/>
        <v>-72500</v>
      </c>
      <c r="I1893" s="27">
        <f t="shared" si="115"/>
        <v>5.9523809523809526</v>
      </c>
      <c r="K1893" t="s">
        <v>0</v>
      </c>
      <c r="M1893" s="2">
        <v>420</v>
      </c>
    </row>
    <row r="1894" spans="1:13" ht="12.75">
      <c r="A1894" s="17"/>
      <c r="B1894" s="240">
        <v>2500</v>
      </c>
      <c r="C1894" s="1" t="s">
        <v>35</v>
      </c>
      <c r="D1894" s="1" t="s">
        <v>27</v>
      </c>
      <c r="E1894" s="1" t="s">
        <v>977</v>
      </c>
      <c r="F1894" s="86" t="s">
        <v>1000</v>
      </c>
      <c r="G1894" s="32" t="s">
        <v>280</v>
      </c>
      <c r="H1894" s="6">
        <f t="shared" si="116"/>
        <v>-75000</v>
      </c>
      <c r="I1894" s="27">
        <f t="shared" si="115"/>
        <v>5.9523809523809526</v>
      </c>
      <c r="K1894" t="s">
        <v>0</v>
      </c>
      <c r="M1894" s="2">
        <v>420</v>
      </c>
    </row>
    <row r="1895" spans="1:13" ht="12.75">
      <c r="A1895" s="17"/>
      <c r="B1895" s="240">
        <v>5000</v>
      </c>
      <c r="C1895" s="1" t="s">
        <v>35</v>
      </c>
      <c r="D1895" s="1" t="s">
        <v>27</v>
      </c>
      <c r="E1895" s="1" t="s">
        <v>977</v>
      </c>
      <c r="F1895" s="86" t="s">
        <v>1001</v>
      </c>
      <c r="G1895" s="32" t="s">
        <v>303</v>
      </c>
      <c r="H1895" s="6">
        <f t="shared" si="116"/>
        <v>-80000</v>
      </c>
      <c r="I1895" s="27">
        <f t="shared" si="115"/>
        <v>11.904761904761905</v>
      </c>
      <c r="K1895" t="s">
        <v>0</v>
      </c>
      <c r="M1895" s="2">
        <v>420</v>
      </c>
    </row>
    <row r="1896" spans="1:13" ht="12.75">
      <c r="A1896" s="17"/>
      <c r="B1896" s="240">
        <v>2500</v>
      </c>
      <c r="C1896" s="1" t="s">
        <v>35</v>
      </c>
      <c r="D1896" s="1" t="s">
        <v>27</v>
      </c>
      <c r="E1896" s="1" t="s">
        <v>977</v>
      </c>
      <c r="F1896" s="86" t="s">
        <v>1002</v>
      </c>
      <c r="G1896" s="32" t="s">
        <v>305</v>
      </c>
      <c r="H1896" s="6">
        <f t="shared" si="116"/>
        <v>-82500</v>
      </c>
      <c r="I1896" s="27">
        <f t="shared" si="115"/>
        <v>5.9523809523809526</v>
      </c>
      <c r="K1896" t="s">
        <v>0</v>
      </c>
      <c r="M1896" s="2">
        <v>420</v>
      </c>
    </row>
    <row r="1897" spans="1:13" ht="12.75">
      <c r="A1897" s="17"/>
      <c r="B1897" s="240">
        <v>5000</v>
      </c>
      <c r="C1897" s="1" t="s">
        <v>35</v>
      </c>
      <c r="D1897" s="1" t="s">
        <v>27</v>
      </c>
      <c r="E1897" s="1" t="s">
        <v>977</v>
      </c>
      <c r="F1897" s="86" t="s">
        <v>1003</v>
      </c>
      <c r="G1897" s="32" t="s">
        <v>339</v>
      </c>
      <c r="H1897" s="6">
        <f t="shared" si="116"/>
        <v>-87500</v>
      </c>
      <c r="I1897" s="27">
        <f t="shared" si="115"/>
        <v>11.904761904761905</v>
      </c>
      <c r="K1897" t="s">
        <v>0</v>
      </c>
      <c r="M1897" s="2">
        <v>420</v>
      </c>
    </row>
    <row r="1898" spans="1:13" ht="12.75">
      <c r="A1898" s="17"/>
      <c r="B1898" s="240">
        <v>2500</v>
      </c>
      <c r="C1898" s="1" t="s">
        <v>35</v>
      </c>
      <c r="D1898" s="17" t="s">
        <v>27</v>
      </c>
      <c r="E1898" s="42" t="s">
        <v>940</v>
      </c>
      <c r="F1898" s="86" t="s">
        <v>1004</v>
      </c>
      <c r="G1898" s="32" t="s">
        <v>39</v>
      </c>
      <c r="H1898" s="6">
        <f t="shared" si="116"/>
        <v>-90000</v>
      </c>
      <c r="I1898" s="27">
        <f t="shared" si="115"/>
        <v>5.9523809523809526</v>
      </c>
      <c r="J1898" s="41"/>
      <c r="K1898" t="s">
        <v>0</v>
      </c>
      <c r="L1898" s="41"/>
      <c r="M1898" s="2">
        <v>420</v>
      </c>
    </row>
    <row r="1899" spans="1:13" ht="12.75">
      <c r="A1899" s="17"/>
      <c r="B1899" s="240">
        <v>2500</v>
      </c>
      <c r="C1899" s="1" t="s">
        <v>35</v>
      </c>
      <c r="D1899" s="1" t="s">
        <v>27</v>
      </c>
      <c r="E1899" s="1" t="s">
        <v>940</v>
      </c>
      <c r="F1899" s="86" t="s">
        <v>1005</v>
      </c>
      <c r="G1899" s="32" t="s">
        <v>41</v>
      </c>
      <c r="H1899" s="6">
        <f t="shared" si="116"/>
        <v>-92500</v>
      </c>
      <c r="I1899" s="27">
        <f t="shared" si="115"/>
        <v>5.9523809523809526</v>
      </c>
      <c r="K1899" t="s">
        <v>0</v>
      </c>
      <c r="M1899" s="2">
        <v>420</v>
      </c>
    </row>
    <row r="1900" spans="1:13" ht="12.75">
      <c r="A1900" s="17"/>
      <c r="B1900" s="240">
        <v>2500</v>
      </c>
      <c r="C1900" s="1" t="s">
        <v>35</v>
      </c>
      <c r="D1900" s="1" t="s">
        <v>27</v>
      </c>
      <c r="E1900" s="1" t="s">
        <v>940</v>
      </c>
      <c r="F1900" s="86" t="s">
        <v>1006</v>
      </c>
      <c r="G1900" s="32" t="s">
        <v>43</v>
      </c>
      <c r="H1900" s="6">
        <f t="shared" si="116"/>
        <v>-95000</v>
      </c>
      <c r="I1900" s="27">
        <f t="shared" si="115"/>
        <v>5.9523809523809526</v>
      </c>
      <c r="K1900" t="s">
        <v>0</v>
      </c>
      <c r="M1900" s="2">
        <v>420</v>
      </c>
    </row>
    <row r="1901" spans="1:13" ht="12.75">
      <c r="A1901" s="17"/>
      <c r="B1901" s="240">
        <v>2500</v>
      </c>
      <c r="C1901" s="1" t="s">
        <v>35</v>
      </c>
      <c r="D1901" s="1" t="s">
        <v>27</v>
      </c>
      <c r="E1901" s="1" t="s">
        <v>940</v>
      </c>
      <c r="F1901" s="86" t="s">
        <v>1007</v>
      </c>
      <c r="G1901" s="32" t="s">
        <v>45</v>
      </c>
      <c r="H1901" s="6">
        <f t="shared" si="116"/>
        <v>-97500</v>
      </c>
      <c r="I1901" s="27">
        <f aca="true" t="shared" si="117" ref="I1901:I1964">+B1901/M1901</f>
        <v>5.9523809523809526</v>
      </c>
      <c r="K1901" t="s">
        <v>0</v>
      </c>
      <c r="M1901" s="2">
        <v>420</v>
      </c>
    </row>
    <row r="1902" spans="1:13" ht="12.75">
      <c r="A1902" s="17"/>
      <c r="B1902" s="240">
        <v>2500</v>
      </c>
      <c r="C1902" s="1" t="s">
        <v>35</v>
      </c>
      <c r="D1902" s="1" t="s">
        <v>27</v>
      </c>
      <c r="E1902" s="1" t="s">
        <v>940</v>
      </c>
      <c r="F1902" s="86" t="s">
        <v>1008</v>
      </c>
      <c r="G1902" s="32" t="s">
        <v>121</v>
      </c>
      <c r="H1902" s="6">
        <f t="shared" si="116"/>
        <v>-100000</v>
      </c>
      <c r="I1902" s="27">
        <f t="shared" si="117"/>
        <v>5.9523809523809526</v>
      </c>
      <c r="K1902" t="s">
        <v>0</v>
      </c>
      <c r="M1902" s="2">
        <v>420</v>
      </c>
    </row>
    <row r="1903" spans="1:13" ht="12.75">
      <c r="A1903" s="17"/>
      <c r="B1903" s="240">
        <v>2500</v>
      </c>
      <c r="C1903" s="1" t="s">
        <v>35</v>
      </c>
      <c r="D1903" s="1" t="s">
        <v>27</v>
      </c>
      <c r="E1903" s="1" t="s">
        <v>940</v>
      </c>
      <c r="F1903" s="86" t="s">
        <v>1009</v>
      </c>
      <c r="G1903" s="32" t="s">
        <v>154</v>
      </c>
      <c r="H1903" s="6">
        <f t="shared" si="116"/>
        <v>-102500</v>
      </c>
      <c r="I1903" s="27">
        <f t="shared" si="117"/>
        <v>5.9523809523809526</v>
      </c>
      <c r="K1903" t="s">
        <v>0</v>
      </c>
      <c r="M1903" s="2">
        <v>420</v>
      </c>
    </row>
    <row r="1904" spans="1:13" ht="12.75">
      <c r="A1904" s="17"/>
      <c r="B1904" s="240">
        <v>2500</v>
      </c>
      <c r="C1904" s="1" t="s">
        <v>35</v>
      </c>
      <c r="D1904" s="1" t="s">
        <v>27</v>
      </c>
      <c r="E1904" s="1" t="s">
        <v>940</v>
      </c>
      <c r="F1904" s="86" t="s">
        <v>1010</v>
      </c>
      <c r="G1904" s="32" t="s">
        <v>156</v>
      </c>
      <c r="H1904" s="6">
        <f t="shared" si="116"/>
        <v>-105000</v>
      </c>
      <c r="I1904" s="27">
        <f t="shared" si="117"/>
        <v>5.9523809523809526</v>
      </c>
      <c r="K1904" t="s">
        <v>0</v>
      </c>
      <c r="M1904" s="2">
        <v>420</v>
      </c>
    </row>
    <row r="1905" spans="1:13" ht="12.75">
      <c r="A1905" s="17"/>
      <c r="B1905" s="240">
        <v>2500</v>
      </c>
      <c r="C1905" s="1" t="s">
        <v>35</v>
      </c>
      <c r="D1905" s="1" t="s">
        <v>27</v>
      </c>
      <c r="E1905" s="1" t="s">
        <v>940</v>
      </c>
      <c r="F1905" s="86" t="s">
        <v>1011</v>
      </c>
      <c r="G1905" s="32" t="s">
        <v>158</v>
      </c>
      <c r="H1905" s="6">
        <f t="shared" si="116"/>
        <v>-107500</v>
      </c>
      <c r="I1905" s="27">
        <f t="shared" si="117"/>
        <v>5.9523809523809526</v>
      </c>
      <c r="K1905" t="s">
        <v>0</v>
      </c>
      <c r="M1905" s="2">
        <v>420</v>
      </c>
    </row>
    <row r="1906" spans="1:13" ht="12.75">
      <c r="A1906" s="17"/>
      <c r="B1906" s="240">
        <v>5000</v>
      </c>
      <c r="C1906" s="1" t="s">
        <v>35</v>
      </c>
      <c r="D1906" s="1" t="s">
        <v>27</v>
      </c>
      <c r="E1906" s="1" t="s">
        <v>940</v>
      </c>
      <c r="F1906" s="86" t="s">
        <v>1012</v>
      </c>
      <c r="G1906" s="32" t="s">
        <v>160</v>
      </c>
      <c r="H1906" s="6">
        <f t="shared" si="116"/>
        <v>-112500</v>
      </c>
      <c r="I1906" s="27">
        <f t="shared" si="117"/>
        <v>11.904761904761905</v>
      </c>
      <c r="K1906" t="s">
        <v>0</v>
      </c>
      <c r="M1906" s="2">
        <v>420</v>
      </c>
    </row>
    <row r="1907" spans="1:13" ht="12.75">
      <c r="A1907" s="17"/>
      <c r="B1907" s="240">
        <v>2500</v>
      </c>
      <c r="C1907" s="1" t="s">
        <v>35</v>
      </c>
      <c r="D1907" s="1" t="s">
        <v>27</v>
      </c>
      <c r="E1907" s="1" t="s">
        <v>940</v>
      </c>
      <c r="F1907" s="86" t="s">
        <v>1013</v>
      </c>
      <c r="G1907" s="32" t="s">
        <v>182</v>
      </c>
      <c r="H1907" s="6">
        <f t="shared" si="116"/>
        <v>-115000</v>
      </c>
      <c r="I1907" s="27">
        <f t="shared" si="117"/>
        <v>5.9523809523809526</v>
      </c>
      <c r="K1907" t="s">
        <v>0</v>
      </c>
      <c r="M1907" s="2">
        <v>420</v>
      </c>
    </row>
    <row r="1908" spans="1:13" ht="12.75">
      <c r="A1908" s="17"/>
      <c r="B1908" s="240">
        <v>2500</v>
      </c>
      <c r="C1908" s="1" t="s">
        <v>35</v>
      </c>
      <c r="D1908" s="1" t="s">
        <v>27</v>
      </c>
      <c r="E1908" s="1" t="s">
        <v>940</v>
      </c>
      <c r="F1908" s="86" t="s">
        <v>1014</v>
      </c>
      <c r="G1908" s="32" t="s">
        <v>195</v>
      </c>
      <c r="H1908" s="6">
        <f t="shared" si="116"/>
        <v>-117500</v>
      </c>
      <c r="I1908" s="27">
        <f t="shared" si="117"/>
        <v>5.9523809523809526</v>
      </c>
      <c r="K1908" t="s">
        <v>0</v>
      </c>
      <c r="M1908" s="2">
        <v>420</v>
      </c>
    </row>
    <row r="1909" spans="1:13" ht="12.75">
      <c r="A1909" s="17"/>
      <c r="B1909" s="240">
        <v>2500</v>
      </c>
      <c r="C1909" s="1" t="s">
        <v>35</v>
      </c>
      <c r="D1909" s="1" t="s">
        <v>27</v>
      </c>
      <c r="E1909" s="1" t="s">
        <v>940</v>
      </c>
      <c r="F1909" s="86" t="s">
        <v>1015</v>
      </c>
      <c r="G1909" s="32" t="s">
        <v>334</v>
      </c>
      <c r="H1909" s="6">
        <f t="shared" si="116"/>
        <v>-120000</v>
      </c>
      <c r="I1909" s="27">
        <f t="shared" si="117"/>
        <v>5.9523809523809526</v>
      </c>
      <c r="K1909" t="s">
        <v>0</v>
      </c>
      <c r="M1909" s="2">
        <v>420</v>
      </c>
    </row>
    <row r="1910" spans="1:13" ht="12.75">
      <c r="A1910" s="17"/>
      <c r="B1910" s="240">
        <v>2500</v>
      </c>
      <c r="C1910" s="1" t="s">
        <v>35</v>
      </c>
      <c r="D1910" s="1" t="s">
        <v>27</v>
      </c>
      <c r="E1910" s="1" t="s">
        <v>940</v>
      </c>
      <c r="F1910" s="86" t="s">
        <v>1016</v>
      </c>
      <c r="G1910" s="32" t="s">
        <v>186</v>
      </c>
      <c r="H1910" s="6">
        <f t="shared" si="116"/>
        <v>-122500</v>
      </c>
      <c r="I1910" s="27">
        <f t="shared" si="117"/>
        <v>5.9523809523809526</v>
      </c>
      <c r="K1910" t="s">
        <v>0</v>
      </c>
      <c r="M1910" s="2">
        <v>420</v>
      </c>
    </row>
    <row r="1911" spans="1:13" ht="12.75">
      <c r="A1911" s="17"/>
      <c r="B1911" s="240">
        <v>2500</v>
      </c>
      <c r="C1911" s="1" t="s">
        <v>35</v>
      </c>
      <c r="D1911" s="1" t="s">
        <v>27</v>
      </c>
      <c r="E1911" s="1" t="s">
        <v>940</v>
      </c>
      <c r="F1911" s="86" t="s">
        <v>1017</v>
      </c>
      <c r="G1911" s="32" t="s">
        <v>219</v>
      </c>
      <c r="H1911" s="6">
        <f t="shared" si="116"/>
        <v>-125000</v>
      </c>
      <c r="I1911" s="27">
        <f t="shared" si="117"/>
        <v>5.9523809523809526</v>
      </c>
      <c r="K1911" t="s">
        <v>0</v>
      </c>
      <c r="M1911" s="2">
        <v>420</v>
      </c>
    </row>
    <row r="1912" spans="1:13" ht="12.75">
      <c r="A1912" s="17"/>
      <c r="B1912" s="240">
        <v>2500</v>
      </c>
      <c r="C1912" s="1" t="s">
        <v>35</v>
      </c>
      <c r="D1912" s="1" t="s">
        <v>27</v>
      </c>
      <c r="E1912" s="1" t="s">
        <v>940</v>
      </c>
      <c r="F1912" s="86" t="s">
        <v>1018</v>
      </c>
      <c r="G1912" s="32" t="s">
        <v>262</v>
      </c>
      <c r="H1912" s="6">
        <f t="shared" si="116"/>
        <v>-127500</v>
      </c>
      <c r="I1912" s="27">
        <f t="shared" si="117"/>
        <v>5.9523809523809526</v>
      </c>
      <c r="K1912" t="s">
        <v>0</v>
      </c>
      <c r="M1912" s="2">
        <v>420</v>
      </c>
    </row>
    <row r="1913" spans="1:13" ht="12.75">
      <c r="A1913" s="17"/>
      <c r="B1913" s="240">
        <v>2500</v>
      </c>
      <c r="C1913" s="1" t="s">
        <v>35</v>
      </c>
      <c r="D1913" s="1" t="s">
        <v>27</v>
      </c>
      <c r="E1913" s="1" t="s">
        <v>940</v>
      </c>
      <c r="F1913" s="86" t="s">
        <v>1019</v>
      </c>
      <c r="G1913" s="32" t="s">
        <v>269</v>
      </c>
      <c r="H1913" s="6">
        <f t="shared" si="116"/>
        <v>-130000</v>
      </c>
      <c r="I1913" s="27">
        <f t="shared" si="117"/>
        <v>5.9523809523809526</v>
      </c>
      <c r="K1913" t="s">
        <v>0</v>
      </c>
      <c r="M1913" s="2">
        <v>420</v>
      </c>
    </row>
    <row r="1914" spans="1:13" ht="12.75">
      <c r="A1914" s="17"/>
      <c r="B1914" s="240">
        <v>2500</v>
      </c>
      <c r="C1914" s="1" t="s">
        <v>35</v>
      </c>
      <c r="D1914" s="1" t="s">
        <v>27</v>
      </c>
      <c r="E1914" s="1" t="s">
        <v>940</v>
      </c>
      <c r="F1914" s="86" t="s">
        <v>1020</v>
      </c>
      <c r="G1914" s="32" t="s">
        <v>288</v>
      </c>
      <c r="H1914" s="6">
        <f t="shared" si="116"/>
        <v>-132500</v>
      </c>
      <c r="I1914" s="27">
        <f t="shared" si="117"/>
        <v>5.9523809523809526</v>
      </c>
      <c r="K1914" t="s">
        <v>0</v>
      </c>
      <c r="M1914" s="2">
        <v>420</v>
      </c>
    </row>
    <row r="1915" spans="1:13" ht="12.75">
      <c r="A1915" s="17"/>
      <c r="B1915" s="240">
        <v>2500</v>
      </c>
      <c r="C1915" s="1" t="s">
        <v>35</v>
      </c>
      <c r="D1915" s="1" t="s">
        <v>27</v>
      </c>
      <c r="E1915" s="1" t="s">
        <v>940</v>
      </c>
      <c r="F1915" s="86" t="s">
        <v>1021</v>
      </c>
      <c r="G1915" s="32" t="s">
        <v>303</v>
      </c>
      <c r="H1915" s="6">
        <f t="shared" si="116"/>
        <v>-135000</v>
      </c>
      <c r="I1915" s="27">
        <f t="shared" si="117"/>
        <v>5.9523809523809526</v>
      </c>
      <c r="K1915" t="s">
        <v>0</v>
      </c>
      <c r="M1915" s="2">
        <v>420</v>
      </c>
    </row>
    <row r="1916" spans="1:13" ht="12.75">
      <c r="A1916" s="17"/>
      <c r="B1916" s="240">
        <v>2500</v>
      </c>
      <c r="C1916" s="1" t="s">
        <v>35</v>
      </c>
      <c r="D1916" s="1" t="s">
        <v>27</v>
      </c>
      <c r="E1916" s="1" t="s">
        <v>940</v>
      </c>
      <c r="F1916" s="86" t="s">
        <v>1022</v>
      </c>
      <c r="G1916" s="32" t="s">
        <v>339</v>
      </c>
      <c r="H1916" s="6">
        <f t="shared" si="116"/>
        <v>-137500</v>
      </c>
      <c r="I1916" s="27">
        <f t="shared" si="117"/>
        <v>5.9523809523809526</v>
      </c>
      <c r="K1916" t="s">
        <v>0</v>
      </c>
      <c r="M1916" s="2">
        <v>420</v>
      </c>
    </row>
    <row r="1917" spans="1:13" s="85" customFormat="1" ht="12.75">
      <c r="A1917" s="16"/>
      <c r="B1917" s="241">
        <f>SUM(B1872:B1916)</f>
        <v>137500</v>
      </c>
      <c r="C1917" s="16" t="s">
        <v>0</v>
      </c>
      <c r="D1917" s="16"/>
      <c r="E1917" s="16"/>
      <c r="F1917" s="96"/>
      <c r="G1917" s="23"/>
      <c r="H1917" s="83">
        <v>0</v>
      </c>
      <c r="I1917" s="84">
        <f t="shared" si="117"/>
        <v>327.3809523809524</v>
      </c>
      <c r="M1917" s="2">
        <v>420</v>
      </c>
    </row>
    <row r="1918" spans="1:13" ht="12.75">
      <c r="A1918" s="17"/>
      <c r="B1918" s="240"/>
      <c r="H1918" s="6">
        <f aca="true" t="shared" si="118" ref="H1918:H1949">H1917-B1918</f>
        <v>0</v>
      </c>
      <c r="I1918" s="27">
        <f t="shared" si="117"/>
        <v>0</v>
      </c>
      <c r="M1918" s="2">
        <v>420</v>
      </c>
    </row>
    <row r="1919" spans="1:13" ht="12.75">
      <c r="A1919" s="17"/>
      <c r="B1919" s="240"/>
      <c r="H1919" s="6">
        <f t="shared" si="118"/>
        <v>0</v>
      </c>
      <c r="I1919" s="27">
        <f t="shared" si="117"/>
        <v>0</v>
      </c>
      <c r="M1919" s="2">
        <v>420</v>
      </c>
    </row>
    <row r="1920" spans="1:13" ht="12.75">
      <c r="A1920" s="17"/>
      <c r="B1920" s="240">
        <v>1000</v>
      </c>
      <c r="C1920" s="1" t="s">
        <v>678</v>
      </c>
      <c r="D1920" s="1" t="s">
        <v>710</v>
      </c>
      <c r="E1920" s="1" t="s">
        <v>679</v>
      </c>
      <c r="F1920" s="86" t="s">
        <v>1023</v>
      </c>
      <c r="G1920" s="32" t="s">
        <v>39</v>
      </c>
      <c r="H1920" s="6">
        <f t="shared" si="118"/>
        <v>-1000</v>
      </c>
      <c r="I1920" s="27">
        <f t="shared" si="117"/>
        <v>2.380952380952381</v>
      </c>
      <c r="K1920" t="s">
        <v>977</v>
      </c>
      <c r="M1920" s="2">
        <v>420</v>
      </c>
    </row>
    <row r="1921" spans="1:13" ht="12.75">
      <c r="A1921" s="17"/>
      <c r="B1921" s="240">
        <v>1200</v>
      </c>
      <c r="C1921" s="1" t="s">
        <v>678</v>
      </c>
      <c r="D1921" s="1" t="s">
        <v>710</v>
      </c>
      <c r="E1921" s="1" t="s">
        <v>679</v>
      </c>
      <c r="F1921" s="86" t="s">
        <v>1023</v>
      </c>
      <c r="G1921" s="32" t="s">
        <v>41</v>
      </c>
      <c r="H1921" s="6">
        <f t="shared" si="118"/>
        <v>-2200</v>
      </c>
      <c r="I1921" s="27">
        <f t="shared" si="117"/>
        <v>2.857142857142857</v>
      </c>
      <c r="K1921" t="s">
        <v>977</v>
      </c>
      <c r="M1921" s="2">
        <v>420</v>
      </c>
    </row>
    <row r="1922" spans="1:13" ht="12.75">
      <c r="A1922" s="17"/>
      <c r="B1922" s="240">
        <v>1200</v>
      </c>
      <c r="C1922" s="1" t="s">
        <v>678</v>
      </c>
      <c r="D1922" s="1" t="s">
        <v>710</v>
      </c>
      <c r="E1922" s="1" t="s">
        <v>679</v>
      </c>
      <c r="F1922" s="86" t="s">
        <v>1023</v>
      </c>
      <c r="G1922" s="32" t="s">
        <v>43</v>
      </c>
      <c r="H1922" s="6">
        <f t="shared" si="118"/>
        <v>-3400</v>
      </c>
      <c r="I1922" s="27">
        <f t="shared" si="117"/>
        <v>2.857142857142857</v>
      </c>
      <c r="K1922" t="s">
        <v>977</v>
      </c>
      <c r="M1922" s="2">
        <v>420</v>
      </c>
    </row>
    <row r="1923" spans="1:13" ht="12.75">
      <c r="A1923" s="17"/>
      <c r="B1923" s="240">
        <v>1300</v>
      </c>
      <c r="C1923" s="1" t="s">
        <v>678</v>
      </c>
      <c r="D1923" s="1" t="s">
        <v>710</v>
      </c>
      <c r="E1923" s="1" t="s">
        <v>679</v>
      </c>
      <c r="F1923" s="86" t="s">
        <v>1023</v>
      </c>
      <c r="G1923" s="32" t="s">
        <v>45</v>
      </c>
      <c r="H1923" s="6">
        <f t="shared" si="118"/>
        <v>-4700</v>
      </c>
      <c r="I1923" s="27">
        <f t="shared" si="117"/>
        <v>3.0952380952380953</v>
      </c>
      <c r="K1923" t="s">
        <v>977</v>
      </c>
      <c r="M1923" s="2">
        <v>420</v>
      </c>
    </row>
    <row r="1924" spans="1:13" ht="12.75">
      <c r="A1924" s="17"/>
      <c r="B1924" s="240">
        <v>1000</v>
      </c>
      <c r="C1924" s="1" t="s">
        <v>678</v>
      </c>
      <c r="D1924" s="1" t="s">
        <v>710</v>
      </c>
      <c r="E1924" s="1" t="s">
        <v>679</v>
      </c>
      <c r="F1924" s="86" t="s">
        <v>1023</v>
      </c>
      <c r="G1924" s="32" t="s">
        <v>82</v>
      </c>
      <c r="H1924" s="6">
        <f t="shared" si="118"/>
        <v>-5700</v>
      </c>
      <c r="I1924" s="27">
        <f t="shared" si="117"/>
        <v>2.380952380952381</v>
      </c>
      <c r="K1924" t="s">
        <v>977</v>
      </c>
      <c r="M1924" s="2">
        <v>420</v>
      </c>
    </row>
    <row r="1925" spans="1:13" ht="12.75">
      <c r="A1925" s="17"/>
      <c r="B1925" s="240">
        <v>800</v>
      </c>
      <c r="C1925" s="1" t="s">
        <v>678</v>
      </c>
      <c r="D1925" s="1" t="s">
        <v>710</v>
      </c>
      <c r="E1925" s="1" t="s">
        <v>679</v>
      </c>
      <c r="F1925" s="86" t="s">
        <v>1023</v>
      </c>
      <c r="G1925" s="32" t="s">
        <v>121</v>
      </c>
      <c r="H1925" s="6">
        <f t="shared" si="118"/>
        <v>-6500</v>
      </c>
      <c r="I1925" s="27">
        <f t="shared" si="117"/>
        <v>1.9047619047619047</v>
      </c>
      <c r="K1925" t="s">
        <v>977</v>
      </c>
      <c r="M1925" s="2">
        <v>420</v>
      </c>
    </row>
    <row r="1926" spans="1:13" ht="12.75">
      <c r="A1926" s="17"/>
      <c r="B1926" s="240">
        <v>800</v>
      </c>
      <c r="C1926" s="1" t="s">
        <v>678</v>
      </c>
      <c r="D1926" s="1" t="s">
        <v>710</v>
      </c>
      <c r="E1926" s="1" t="s">
        <v>679</v>
      </c>
      <c r="F1926" s="86" t="s">
        <v>1023</v>
      </c>
      <c r="G1926" s="32" t="s">
        <v>154</v>
      </c>
      <c r="H1926" s="6">
        <f t="shared" si="118"/>
        <v>-7300</v>
      </c>
      <c r="I1926" s="27">
        <f t="shared" si="117"/>
        <v>1.9047619047619047</v>
      </c>
      <c r="K1926" t="s">
        <v>977</v>
      </c>
      <c r="M1926" s="2">
        <v>420</v>
      </c>
    </row>
    <row r="1927" spans="1:13" ht="12.75">
      <c r="A1927" s="17"/>
      <c r="B1927" s="240">
        <v>1000</v>
      </c>
      <c r="C1927" s="1" t="s">
        <v>678</v>
      </c>
      <c r="D1927" s="1" t="s">
        <v>710</v>
      </c>
      <c r="E1927" s="1" t="s">
        <v>679</v>
      </c>
      <c r="F1927" s="86" t="s">
        <v>1023</v>
      </c>
      <c r="G1927" s="32" t="s">
        <v>156</v>
      </c>
      <c r="H1927" s="6">
        <f t="shared" si="118"/>
        <v>-8300</v>
      </c>
      <c r="I1927" s="27">
        <f t="shared" si="117"/>
        <v>2.380952380952381</v>
      </c>
      <c r="K1927" t="s">
        <v>977</v>
      </c>
      <c r="M1927" s="2">
        <v>420</v>
      </c>
    </row>
    <row r="1928" spans="1:13" ht="12.75">
      <c r="A1928" s="17"/>
      <c r="B1928" s="240">
        <v>800</v>
      </c>
      <c r="C1928" s="1" t="s">
        <v>678</v>
      </c>
      <c r="D1928" s="1" t="s">
        <v>710</v>
      </c>
      <c r="E1928" s="1" t="s">
        <v>679</v>
      </c>
      <c r="F1928" s="86" t="s">
        <v>1023</v>
      </c>
      <c r="G1928" s="32" t="s">
        <v>158</v>
      </c>
      <c r="H1928" s="6">
        <f t="shared" si="118"/>
        <v>-9100</v>
      </c>
      <c r="I1928" s="27">
        <f t="shared" si="117"/>
        <v>1.9047619047619047</v>
      </c>
      <c r="K1928" t="s">
        <v>977</v>
      </c>
      <c r="M1928" s="2">
        <v>420</v>
      </c>
    </row>
    <row r="1929" spans="1:13" ht="12.75">
      <c r="A1929" s="17"/>
      <c r="B1929" s="240">
        <v>1100</v>
      </c>
      <c r="C1929" s="1" t="s">
        <v>678</v>
      </c>
      <c r="D1929" s="1" t="s">
        <v>710</v>
      </c>
      <c r="E1929" s="1" t="s">
        <v>679</v>
      </c>
      <c r="F1929" s="86" t="s">
        <v>1023</v>
      </c>
      <c r="G1929" s="32" t="s">
        <v>160</v>
      </c>
      <c r="H1929" s="6">
        <f t="shared" si="118"/>
        <v>-10200</v>
      </c>
      <c r="I1929" s="27">
        <f t="shared" si="117"/>
        <v>2.619047619047619</v>
      </c>
      <c r="K1929" t="s">
        <v>977</v>
      </c>
      <c r="M1929" s="2">
        <v>420</v>
      </c>
    </row>
    <row r="1930" spans="1:13" ht="12.75">
      <c r="A1930" s="17"/>
      <c r="B1930" s="240">
        <v>800</v>
      </c>
      <c r="C1930" s="1" t="s">
        <v>678</v>
      </c>
      <c r="D1930" s="1" t="s">
        <v>710</v>
      </c>
      <c r="E1930" s="1" t="s">
        <v>679</v>
      </c>
      <c r="F1930" s="86" t="s">
        <v>1023</v>
      </c>
      <c r="G1930" s="32" t="s">
        <v>182</v>
      </c>
      <c r="H1930" s="6">
        <f t="shared" si="118"/>
        <v>-11000</v>
      </c>
      <c r="I1930" s="27">
        <f t="shared" si="117"/>
        <v>1.9047619047619047</v>
      </c>
      <c r="K1930" t="s">
        <v>977</v>
      </c>
      <c r="M1930" s="2">
        <v>420</v>
      </c>
    </row>
    <row r="1931" spans="1:13" ht="12.75">
      <c r="A1931" s="17"/>
      <c r="B1931" s="240">
        <v>400</v>
      </c>
      <c r="C1931" s="1" t="s">
        <v>678</v>
      </c>
      <c r="D1931" s="1" t="s">
        <v>710</v>
      </c>
      <c r="E1931" s="1" t="s">
        <v>679</v>
      </c>
      <c r="F1931" s="86" t="s">
        <v>1023</v>
      </c>
      <c r="G1931" s="32" t="s">
        <v>195</v>
      </c>
      <c r="H1931" s="6">
        <f t="shared" si="118"/>
        <v>-11400</v>
      </c>
      <c r="I1931" s="27">
        <f t="shared" si="117"/>
        <v>0.9523809523809523</v>
      </c>
      <c r="K1931" t="s">
        <v>977</v>
      </c>
      <c r="M1931" s="2">
        <v>420</v>
      </c>
    </row>
    <row r="1932" spans="1:13" ht="12.75">
      <c r="A1932" s="17"/>
      <c r="B1932" s="240">
        <v>800</v>
      </c>
      <c r="C1932" s="1" t="s">
        <v>678</v>
      </c>
      <c r="D1932" s="1" t="s">
        <v>710</v>
      </c>
      <c r="E1932" s="1" t="s">
        <v>679</v>
      </c>
      <c r="F1932" s="86" t="s">
        <v>1023</v>
      </c>
      <c r="G1932" s="32" t="s">
        <v>334</v>
      </c>
      <c r="H1932" s="6">
        <f t="shared" si="118"/>
        <v>-12200</v>
      </c>
      <c r="I1932" s="27">
        <f t="shared" si="117"/>
        <v>1.9047619047619047</v>
      </c>
      <c r="K1932" t="s">
        <v>977</v>
      </c>
      <c r="M1932" s="2">
        <v>420</v>
      </c>
    </row>
    <row r="1933" spans="1:13" ht="12.75">
      <c r="A1933" s="17"/>
      <c r="B1933" s="240">
        <v>400</v>
      </c>
      <c r="C1933" s="1" t="s">
        <v>678</v>
      </c>
      <c r="D1933" s="1" t="s">
        <v>710</v>
      </c>
      <c r="E1933" s="1" t="s">
        <v>679</v>
      </c>
      <c r="F1933" s="86" t="s">
        <v>1023</v>
      </c>
      <c r="G1933" s="32" t="s">
        <v>184</v>
      </c>
      <c r="H1933" s="6">
        <f t="shared" si="118"/>
        <v>-12600</v>
      </c>
      <c r="I1933" s="27">
        <f t="shared" si="117"/>
        <v>0.9523809523809523</v>
      </c>
      <c r="K1933" t="s">
        <v>977</v>
      </c>
      <c r="M1933" s="2">
        <v>420</v>
      </c>
    </row>
    <row r="1934" spans="1:13" ht="12.75">
      <c r="A1934" s="17"/>
      <c r="B1934" s="240">
        <v>800</v>
      </c>
      <c r="C1934" s="1" t="s">
        <v>678</v>
      </c>
      <c r="D1934" s="1" t="s">
        <v>710</v>
      </c>
      <c r="E1934" s="1" t="s">
        <v>679</v>
      </c>
      <c r="F1934" s="86" t="s">
        <v>1023</v>
      </c>
      <c r="G1934" s="32" t="s">
        <v>186</v>
      </c>
      <c r="H1934" s="6">
        <f t="shared" si="118"/>
        <v>-13400</v>
      </c>
      <c r="I1934" s="27">
        <f t="shared" si="117"/>
        <v>1.9047619047619047</v>
      </c>
      <c r="K1934" t="s">
        <v>977</v>
      </c>
      <c r="M1934" s="2">
        <v>420</v>
      </c>
    </row>
    <row r="1935" spans="1:13" ht="12.75">
      <c r="A1935" s="17"/>
      <c r="B1935" s="240">
        <v>800</v>
      </c>
      <c r="C1935" s="1" t="s">
        <v>678</v>
      </c>
      <c r="D1935" s="1" t="s">
        <v>710</v>
      </c>
      <c r="E1935" s="1" t="s">
        <v>679</v>
      </c>
      <c r="F1935" s="86" t="s">
        <v>1023</v>
      </c>
      <c r="G1935" s="32" t="s">
        <v>210</v>
      </c>
      <c r="H1935" s="6">
        <f t="shared" si="118"/>
        <v>-14200</v>
      </c>
      <c r="I1935" s="27">
        <f t="shared" si="117"/>
        <v>1.9047619047619047</v>
      </c>
      <c r="K1935" t="s">
        <v>977</v>
      </c>
      <c r="M1935" s="2">
        <v>420</v>
      </c>
    </row>
    <row r="1936" spans="1:13" ht="12.75">
      <c r="A1936" s="17"/>
      <c r="B1936" s="240">
        <v>800</v>
      </c>
      <c r="C1936" s="1" t="s">
        <v>678</v>
      </c>
      <c r="D1936" s="1" t="s">
        <v>710</v>
      </c>
      <c r="E1936" s="1" t="s">
        <v>679</v>
      </c>
      <c r="F1936" s="86" t="s">
        <v>1023</v>
      </c>
      <c r="G1936" s="32" t="s">
        <v>217</v>
      </c>
      <c r="H1936" s="6">
        <f t="shared" si="118"/>
        <v>-15000</v>
      </c>
      <c r="I1936" s="27">
        <f t="shared" si="117"/>
        <v>1.9047619047619047</v>
      </c>
      <c r="K1936" t="s">
        <v>977</v>
      </c>
      <c r="M1936" s="2">
        <v>420</v>
      </c>
    </row>
    <row r="1937" spans="1:13" ht="12.75">
      <c r="A1937" s="17"/>
      <c r="B1937" s="240">
        <v>400</v>
      </c>
      <c r="C1937" s="1" t="s">
        <v>678</v>
      </c>
      <c r="D1937" s="1" t="s">
        <v>710</v>
      </c>
      <c r="E1937" s="1" t="s">
        <v>679</v>
      </c>
      <c r="F1937" s="86" t="s">
        <v>1023</v>
      </c>
      <c r="G1937" s="32" t="s">
        <v>227</v>
      </c>
      <c r="H1937" s="6">
        <f t="shared" si="118"/>
        <v>-15400</v>
      </c>
      <c r="I1937" s="27">
        <f t="shared" si="117"/>
        <v>0.9523809523809523</v>
      </c>
      <c r="K1937" t="s">
        <v>977</v>
      </c>
      <c r="M1937" s="2">
        <v>420</v>
      </c>
    </row>
    <row r="1938" spans="1:13" ht="12.75">
      <c r="A1938" s="17"/>
      <c r="B1938" s="240">
        <v>600</v>
      </c>
      <c r="C1938" s="1" t="s">
        <v>678</v>
      </c>
      <c r="D1938" s="1" t="s">
        <v>710</v>
      </c>
      <c r="E1938" s="1" t="s">
        <v>679</v>
      </c>
      <c r="F1938" s="86" t="s">
        <v>1023</v>
      </c>
      <c r="G1938" s="32" t="s">
        <v>262</v>
      </c>
      <c r="H1938" s="6">
        <f t="shared" si="118"/>
        <v>-16000</v>
      </c>
      <c r="I1938" s="27">
        <f t="shared" si="117"/>
        <v>1.4285714285714286</v>
      </c>
      <c r="K1938" t="s">
        <v>977</v>
      </c>
      <c r="M1938" s="2">
        <v>420</v>
      </c>
    </row>
    <row r="1939" spans="1:13" ht="12.75">
      <c r="A1939" s="17"/>
      <c r="B1939" s="240">
        <v>1200</v>
      </c>
      <c r="C1939" s="1" t="s">
        <v>678</v>
      </c>
      <c r="D1939" s="1" t="s">
        <v>710</v>
      </c>
      <c r="E1939" s="1" t="s">
        <v>679</v>
      </c>
      <c r="F1939" s="86" t="s">
        <v>1023</v>
      </c>
      <c r="G1939" s="32" t="s">
        <v>264</v>
      </c>
      <c r="H1939" s="6">
        <f t="shared" si="118"/>
        <v>-17200</v>
      </c>
      <c r="I1939" s="27">
        <f t="shared" si="117"/>
        <v>2.857142857142857</v>
      </c>
      <c r="K1939" t="s">
        <v>977</v>
      </c>
      <c r="M1939" s="2">
        <v>420</v>
      </c>
    </row>
    <row r="1940" spans="1:13" ht="12.75">
      <c r="A1940" s="17"/>
      <c r="B1940" s="240">
        <v>1000</v>
      </c>
      <c r="C1940" s="1" t="s">
        <v>678</v>
      </c>
      <c r="D1940" s="1" t="s">
        <v>710</v>
      </c>
      <c r="E1940" s="1" t="s">
        <v>679</v>
      </c>
      <c r="F1940" s="86" t="s">
        <v>1023</v>
      </c>
      <c r="G1940" s="32" t="s">
        <v>269</v>
      </c>
      <c r="H1940" s="6">
        <f t="shared" si="118"/>
        <v>-18200</v>
      </c>
      <c r="I1940" s="27">
        <f t="shared" si="117"/>
        <v>2.380952380952381</v>
      </c>
      <c r="K1940" t="s">
        <v>977</v>
      </c>
      <c r="M1940" s="2">
        <v>420</v>
      </c>
    </row>
    <row r="1941" spans="1:13" ht="12.75">
      <c r="A1941" s="17"/>
      <c r="B1941" s="240">
        <v>400</v>
      </c>
      <c r="C1941" s="1" t="s">
        <v>678</v>
      </c>
      <c r="D1941" s="1" t="s">
        <v>710</v>
      </c>
      <c r="E1941" s="1" t="s">
        <v>679</v>
      </c>
      <c r="F1941" s="86" t="s">
        <v>1023</v>
      </c>
      <c r="G1941" s="32" t="s">
        <v>288</v>
      </c>
      <c r="H1941" s="6">
        <f t="shared" si="118"/>
        <v>-18600</v>
      </c>
      <c r="I1941" s="27">
        <f t="shared" si="117"/>
        <v>0.9523809523809523</v>
      </c>
      <c r="K1941" t="s">
        <v>977</v>
      </c>
      <c r="M1941" s="2">
        <v>420</v>
      </c>
    </row>
    <row r="1942" spans="1:13" ht="12.75">
      <c r="A1942" s="17"/>
      <c r="B1942" s="240">
        <v>800</v>
      </c>
      <c r="C1942" s="1" t="s">
        <v>678</v>
      </c>
      <c r="D1942" s="1" t="s">
        <v>710</v>
      </c>
      <c r="E1942" s="1" t="s">
        <v>679</v>
      </c>
      <c r="F1942" s="86" t="s">
        <v>1023</v>
      </c>
      <c r="G1942" s="32" t="s">
        <v>280</v>
      </c>
      <c r="H1942" s="6">
        <f t="shared" si="118"/>
        <v>-19400</v>
      </c>
      <c r="I1942" s="27">
        <f t="shared" si="117"/>
        <v>1.9047619047619047</v>
      </c>
      <c r="K1942" t="s">
        <v>977</v>
      </c>
      <c r="M1942" s="2">
        <v>420</v>
      </c>
    </row>
    <row r="1943" spans="1:13" ht="12.75">
      <c r="A1943" s="17"/>
      <c r="B1943" s="240">
        <v>1000</v>
      </c>
      <c r="C1943" s="1" t="s">
        <v>678</v>
      </c>
      <c r="D1943" s="1" t="s">
        <v>710</v>
      </c>
      <c r="E1943" s="1" t="s">
        <v>679</v>
      </c>
      <c r="F1943" s="86" t="s">
        <v>1023</v>
      </c>
      <c r="G1943" s="32" t="s">
        <v>303</v>
      </c>
      <c r="H1943" s="6">
        <f t="shared" si="118"/>
        <v>-20400</v>
      </c>
      <c r="I1943" s="27">
        <f t="shared" si="117"/>
        <v>2.380952380952381</v>
      </c>
      <c r="K1943" t="s">
        <v>977</v>
      </c>
      <c r="M1943" s="2">
        <v>420</v>
      </c>
    </row>
    <row r="1944" spans="1:13" ht="12.75">
      <c r="A1944" s="17"/>
      <c r="B1944" s="240">
        <v>1200</v>
      </c>
      <c r="C1944" s="1" t="s">
        <v>678</v>
      </c>
      <c r="D1944" s="1" t="s">
        <v>710</v>
      </c>
      <c r="E1944" s="1" t="s">
        <v>679</v>
      </c>
      <c r="F1944" s="86" t="s">
        <v>1023</v>
      </c>
      <c r="G1944" s="32" t="s">
        <v>339</v>
      </c>
      <c r="H1944" s="6">
        <f t="shared" si="118"/>
        <v>-21600</v>
      </c>
      <c r="I1944" s="27">
        <f t="shared" si="117"/>
        <v>2.857142857142857</v>
      </c>
      <c r="K1944" t="s">
        <v>977</v>
      </c>
      <c r="M1944" s="2">
        <v>420</v>
      </c>
    </row>
    <row r="1945" spans="1:13" ht="12.75">
      <c r="A1945" s="17"/>
      <c r="B1945" s="197">
        <v>1600</v>
      </c>
      <c r="C1945" s="1" t="s">
        <v>61</v>
      </c>
      <c r="D1945" s="17" t="s">
        <v>27</v>
      </c>
      <c r="E1945" s="1" t="s">
        <v>62</v>
      </c>
      <c r="F1945" s="86" t="s">
        <v>1024</v>
      </c>
      <c r="G1945" s="35" t="s">
        <v>39</v>
      </c>
      <c r="H1945" s="6">
        <f t="shared" si="118"/>
        <v>-23200</v>
      </c>
      <c r="I1945" s="27">
        <f t="shared" si="117"/>
        <v>3.8095238095238093</v>
      </c>
      <c r="K1945" t="s">
        <v>940</v>
      </c>
      <c r="M1945" s="2">
        <v>420</v>
      </c>
    </row>
    <row r="1946" spans="1:13" ht="12.75">
      <c r="A1946" s="17"/>
      <c r="B1946" s="240">
        <v>800</v>
      </c>
      <c r="C1946" s="1" t="s">
        <v>61</v>
      </c>
      <c r="D1946" s="17" t="s">
        <v>27</v>
      </c>
      <c r="E1946" s="1" t="s">
        <v>62</v>
      </c>
      <c r="F1946" s="86" t="s">
        <v>1024</v>
      </c>
      <c r="G1946" s="32" t="s">
        <v>41</v>
      </c>
      <c r="H1946" s="6">
        <f t="shared" si="118"/>
        <v>-24000</v>
      </c>
      <c r="I1946" s="27">
        <f t="shared" si="117"/>
        <v>1.9047619047619047</v>
      </c>
      <c r="K1946" t="s">
        <v>940</v>
      </c>
      <c r="M1946" s="2">
        <v>420</v>
      </c>
    </row>
    <row r="1947" spans="1:13" ht="12.75">
      <c r="A1947" s="17"/>
      <c r="B1947" s="240">
        <v>1600</v>
      </c>
      <c r="C1947" s="1" t="s">
        <v>61</v>
      </c>
      <c r="D1947" s="17" t="s">
        <v>27</v>
      </c>
      <c r="E1947" s="1" t="s">
        <v>62</v>
      </c>
      <c r="F1947" s="86" t="s">
        <v>1024</v>
      </c>
      <c r="G1947" s="32" t="s">
        <v>43</v>
      </c>
      <c r="H1947" s="6">
        <f t="shared" si="118"/>
        <v>-25600</v>
      </c>
      <c r="I1947" s="27">
        <f t="shared" si="117"/>
        <v>3.8095238095238093</v>
      </c>
      <c r="K1947" t="s">
        <v>940</v>
      </c>
      <c r="M1947" s="2">
        <v>420</v>
      </c>
    </row>
    <row r="1948" spans="1:13" ht="12.75">
      <c r="A1948" s="17"/>
      <c r="B1948" s="240">
        <v>1200</v>
      </c>
      <c r="C1948" s="1" t="s">
        <v>61</v>
      </c>
      <c r="D1948" s="17" t="s">
        <v>27</v>
      </c>
      <c r="E1948" s="1" t="s">
        <v>62</v>
      </c>
      <c r="F1948" s="86" t="s">
        <v>1024</v>
      </c>
      <c r="G1948" s="32" t="s">
        <v>45</v>
      </c>
      <c r="H1948" s="6">
        <f t="shared" si="118"/>
        <v>-26800</v>
      </c>
      <c r="I1948" s="27">
        <f t="shared" si="117"/>
        <v>2.857142857142857</v>
      </c>
      <c r="K1948" t="s">
        <v>940</v>
      </c>
      <c r="M1948" s="2">
        <v>420</v>
      </c>
    </row>
    <row r="1949" spans="1:13" ht="12.75">
      <c r="A1949" s="17"/>
      <c r="B1949" s="240">
        <v>1400</v>
      </c>
      <c r="C1949" s="1" t="s">
        <v>61</v>
      </c>
      <c r="D1949" s="17" t="s">
        <v>27</v>
      </c>
      <c r="E1949" s="1" t="s">
        <v>62</v>
      </c>
      <c r="F1949" s="86" t="s">
        <v>1024</v>
      </c>
      <c r="G1949" s="32" t="s">
        <v>82</v>
      </c>
      <c r="H1949" s="6">
        <f t="shared" si="118"/>
        <v>-28200</v>
      </c>
      <c r="I1949" s="27">
        <f t="shared" si="117"/>
        <v>3.3333333333333335</v>
      </c>
      <c r="K1949" t="s">
        <v>940</v>
      </c>
      <c r="M1949" s="2">
        <v>420</v>
      </c>
    </row>
    <row r="1950" spans="1:13" ht="12.75">
      <c r="A1950" s="17"/>
      <c r="B1950" s="240">
        <v>1700</v>
      </c>
      <c r="C1950" s="1" t="s">
        <v>61</v>
      </c>
      <c r="D1950" s="17" t="s">
        <v>27</v>
      </c>
      <c r="E1950" s="1" t="s">
        <v>62</v>
      </c>
      <c r="F1950" s="86" t="s">
        <v>1024</v>
      </c>
      <c r="G1950" s="32" t="s">
        <v>121</v>
      </c>
      <c r="H1950" s="6">
        <f aca="true" t="shared" si="119" ref="H1950:H1970">H1949-B1950</f>
        <v>-29900</v>
      </c>
      <c r="I1950" s="27">
        <f t="shared" si="117"/>
        <v>4.0476190476190474</v>
      </c>
      <c r="K1950" t="s">
        <v>940</v>
      </c>
      <c r="M1950" s="2">
        <v>420</v>
      </c>
    </row>
    <row r="1951" spans="1:13" ht="12.75">
      <c r="A1951" s="17"/>
      <c r="B1951" s="240">
        <v>1600</v>
      </c>
      <c r="C1951" s="1" t="s">
        <v>61</v>
      </c>
      <c r="D1951" s="17" t="s">
        <v>27</v>
      </c>
      <c r="E1951" s="1" t="s">
        <v>62</v>
      </c>
      <c r="F1951" s="86" t="s">
        <v>1024</v>
      </c>
      <c r="G1951" s="32" t="s">
        <v>154</v>
      </c>
      <c r="H1951" s="6">
        <f t="shared" si="119"/>
        <v>-31500</v>
      </c>
      <c r="I1951" s="27">
        <f t="shared" si="117"/>
        <v>3.8095238095238093</v>
      </c>
      <c r="K1951" t="s">
        <v>940</v>
      </c>
      <c r="M1951" s="2">
        <v>420</v>
      </c>
    </row>
    <row r="1952" spans="1:13" s="20" customFormat="1" ht="12.75">
      <c r="A1952" s="17"/>
      <c r="B1952" s="197">
        <v>1600</v>
      </c>
      <c r="C1952" s="17" t="s">
        <v>61</v>
      </c>
      <c r="D1952" s="17" t="s">
        <v>27</v>
      </c>
      <c r="E1952" s="17" t="s">
        <v>679</v>
      </c>
      <c r="F1952" s="88" t="s">
        <v>1024</v>
      </c>
      <c r="G1952" s="34" t="s">
        <v>156</v>
      </c>
      <c r="H1952" s="6">
        <f t="shared" si="119"/>
        <v>-33100</v>
      </c>
      <c r="I1952" s="27">
        <f t="shared" si="117"/>
        <v>3.8095238095238093</v>
      </c>
      <c r="K1952" s="20" t="s">
        <v>940</v>
      </c>
      <c r="M1952" s="2">
        <v>420</v>
      </c>
    </row>
    <row r="1953" spans="1:13" ht="12.75">
      <c r="A1953" s="17"/>
      <c r="B1953" s="240">
        <v>1200</v>
      </c>
      <c r="C1953" s="1" t="s">
        <v>61</v>
      </c>
      <c r="D1953" s="17" t="s">
        <v>27</v>
      </c>
      <c r="E1953" s="1" t="s">
        <v>62</v>
      </c>
      <c r="F1953" s="86" t="s">
        <v>1024</v>
      </c>
      <c r="G1953" s="32" t="s">
        <v>158</v>
      </c>
      <c r="H1953" s="6">
        <f t="shared" si="119"/>
        <v>-34300</v>
      </c>
      <c r="I1953" s="27">
        <f t="shared" si="117"/>
        <v>2.857142857142857</v>
      </c>
      <c r="K1953" t="s">
        <v>940</v>
      </c>
      <c r="M1953" s="2">
        <v>420</v>
      </c>
    </row>
    <row r="1954" spans="1:13" ht="12.75">
      <c r="A1954" s="17"/>
      <c r="B1954" s="240">
        <v>1800</v>
      </c>
      <c r="C1954" s="1" t="s">
        <v>61</v>
      </c>
      <c r="D1954" s="17" t="s">
        <v>27</v>
      </c>
      <c r="E1954" s="1" t="s">
        <v>62</v>
      </c>
      <c r="F1954" s="86" t="s">
        <v>1024</v>
      </c>
      <c r="G1954" s="32" t="s">
        <v>160</v>
      </c>
      <c r="H1954" s="6">
        <f t="shared" si="119"/>
        <v>-36100</v>
      </c>
      <c r="I1954" s="27">
        <f t="shared" si="117"/>
        <v>4.285714285714286</v>
      </c>
      <c r="K1954" t="s">
        <v>940</v>
      </c>
      <c r="M1954" s="2">
        <v>420</v>
      </c>
    </row>
    <row r="1955" spans="1:13" ht="12.75">
      <c r="A1955" s="17"/>
      <c r="B1955" s="240">
        <v>1600</v>
      </c>
      <c r="C1955" s="1" t="s">
        <v>61</v>
      </c>
      <c r="D1955" s="17" t="s">
        <v>27</v>
      </c>
      <c r="E1955" s="1" t="s">
        <v>62</v>
      </c>
      <c r="F1955" s="86" t="s">
        <v>1024</v>
      </c>
      <c r="G1955" s="32" t="s">
        <v>182</v>
      </c>
      <c r="H1955" s="6">
        <f t="shared" si="119"/>
        <v>-37700</v>
      </c>
      <c r="I1955" s="27">
        <f t="shared" si="117"/>
        <v>3.8095238095238093</v>
      </c>
      <c r="K1955" t="s">
        <v>940</v>
      </c>
      <c r="M1955" s="2">
        <v>420</v>
      </c>
    </row>
    <row r="1956" spans="1:13" ht="12.75">
      <c r="A1956" s="17"/>
      <c r="B1956" s="240">
        <v>1400</v>
      </c>
      <c r="C1956" s="1" t="s">
        <v>61</v>
      </c>
      <c r="D1956" s="17" t="s">
        <v>27</v>
      </c>
      <c r="E1956" s="1" t="s">
        <v>62</v>
      </c>
      <c r="F1956" s="86" t="s">
        <v>1024</v>
      </c>
      <c r="G1956" s="32" t="s">
        <v>195</v>
      </c>
      <c r="H1956" s="6">
        <f t="shared" si="119"/>
        <v>-39100</v>
      </c>
      <c r="I1956" s="27">
        <f t="shared" si="117"/>
        <v>3.3333333333333335</v>
      </c>
      <c r="K1956" t="s">
        <v>940</v>
      </c>
      <c r="M1956" s="2">
        <v>420</v>
      </c>
    </row>
    <row r="1957" spans="1:13" ht="12.75">
      <c r="A1957" s="17"/>
      <c r="B1957" s="240">
        <v>2000</v>
      </c>
      <c r="C1957" s="1" t="s">
        <v>61</v>
      </c>
      <c r="D1957" s="17" t="s">
        <v>27</v>
      </c>
      <c r="E1957" s="1" t="s">
        <v>62</v>
      </c>
      <c r="F1957" s="86" t="s">
        <v>1024</v>
      </c>
      <c r="G1957" s="32" t="s">
        <v>334</v>
      </c>
      <c r="H1957" s="6">
        <f t="shared" si="119"/>
        <v>-41100</v>
      </c>
      <c r="I1957" s="27">
        <f t="shared" si="117"/>
        <v>4.761904761904762</v>
      </c>
      <c r="K1957" t="s">
        <v>940</v>
      </c>
      <c r="M1957" s="2">
        <v>420</v>
      </c>
    </row>
    <row r="1958" spans="1:13" ht="12.75">
      <c r="A1958" s="17"/>
      <c r="B1958" s="240">
        <v>1200</v>
      </c>
      <c r="C1958" s="1" t="s">
        <v>61</v>
      </c>
      <c r="D1958" s="17" t="s">
        <v>27</v>
      </c>
      <c r="E1958" s="1" t="s">
        <v>62</v>
      </c>
      <c r="F1958" s="86" t="s">
        <v>1024</v>
      </c>
      <c r="G1958" s="32" t="s">
        <v>184</v>
      </c>
      <c r="H1958" s="6">
        <f t="shared" si="119"/>
        <v>-42300</v>
      </c>
      <c r="I1958" s="27">
        <f t="shared" si="117"/>
        <v>2.857142857142857</v>
      </c>
      <c r="K1958" t="s">
        <v>940</v>
      </c>
      <c r="M1958" s="2">
        <v>420</v>
      </c>
    </row>
    <row r="1959" spans="1:13" ht="12.75">
      <c r="A1959" s="17"/>
      <c r="B1959" s="240">
        <v>1400</v>
      </c>
      <c r="C1959" s="1" t="s">
        <v>61</v>
      </c>
      <c r="D1959" s="17" t="s">
        <v>27</v>
      </c>
      <c r="E1959" s="1" t="s">
        <v>62</v>
      </c>
      <c r="F1959" s="86" t="s">
        <v>1024</v>
      </c>
      <c r="G1959" s="32" t="s">
        <v>186</v>
      </c>
      <c r="H1959" s="6">
        <f t="shared" si="119"/>
        <v>-43700</v>
      </c>
      <c r="I1959" s="27">
        <f t="shared" si="117"/>
        <v>3.3333333333333335</v>
      </c>
      <c r="K1959" t="s">
        <v>940</v>
      </c>
      <c r="M1959" s="2">
        <v>420</v>
      </c>
    </row>
    <row r="1960" spans="1:13" ht="12.75">
      <c r="A1960" s="17"/>
      <c r="B1960" s="240">
        <v>1700</v>
      </c>
      <c r="C1960" s="1" t="s">
        <v>61</v>
      </c>
      <c r="D1960" s="17" t="s">
        <v>27</v>
      </c>
      <c r="E1960" s="1" t="s">
        <v>62</v>
      </c>
      <c r="F1960" s="86" t="s">
        <v>1024</v>
      </c>
      <c r="G1960" s="32" t="s">
        <v>210</v>
      </c>
      <c r="H1960" s="6">
        <f t="shared" si="119"/>
        <v>-45400</v>
      </c>
      <c r="I1960" s="27">
        <f t="shared" si="117"/>
        <v>4.0476190476190474</v>
      </c>
      <c r="K1960" t="s">
        <v>940</v>
      </c>
      <c r="M1960" s="2">
        <v>420</v>
      </c>
    </row>
    <row r="1961" spans="1:13" ht="12.75">
      <c r="A1961" s="17"/>
      <c r="B1961" s="240">
        <v>1200</v>
      </c>
      <c r="C1961" s="1" t="s">
        <v>61</v>
      </c>
      <c r="D1961" s="17" t="s">
        <v>27</v>
      </c>
      <c r="E1961" s="1" t="s">
        <v>62</v>
      </c>
      <c r="F1961" s="86" t="s">
        <v>1024</v>
      </c>
      <c r="G1961" s="32" t="s">
        <v>217</v>
      </c>
      <c r="H1961" s="6">
        <f t="shared" si="119"/>
        <v>-46600</v>
      </c>
      <c r="I1961" s="27">
        <f t="shared" si="117"/>
        <v>2.857142857142857</v>
      </c>
      <c r="K1961" t="s">
        <v>940</v>
      </c>
      <c r="M1961" s="2">
        <v>420</v>
      </c>
    </row>
    <row r="1962" spans="1:13" ht="12.75">
      <c r="A1962" s="17"/>
      <c r="B1962" s="240">
        <v>1800</v>
      </c>
      <c r="C1962" s="1" t="s">
        <v>61</v>
      </c>
      <c r="D1962" s="17" t="s">
        <v>27</v>
      </c>
      <c r="E1962" s="1" t="s">
        <v>62</v>
      </c>
      <c r="F1962" s="86" t="s">
        <v>1024</v>
      </c>
      <c r="G1962" s="32" t="s">
        <v>227</v>
      </c>
      <c r="H1962" s="6">
        <f t="shared" si="119"/>
        <v>-48400</v>
      </c>
      <c r="I1962" s="27">
        <f t="shared" si="117"/>
        <v>4.285714285714286</v>
      </c>
      <c r="K1962" t="s">
        <v>940</v>
      </c>
      <c r="M1962" s="2">
        <v>420</v>
      </c>
    </row>
    <row r="1963" spans="1:13" ht="12.75">
      <c r="A1963" s="17"/>
      <c r="B1963" s="240">
        <v>1800</v>
      </c>
      <c r="C1963" s="1" t="s">
        <v>61</v>
      </c>
      <c r="D1963" s="17" t="s">
        <v>27</v>
      </c>
      <c r="E1963" s="1" t="s">
        <v>62</v>
      </c>
      <c r="F1963" s="86" t="s">
        <v>1024</v>
      </c>
      <c r="G1963" s="32" t="s">
        <v>262</v>
      </c>
      <c r="H1963" s="6">
        <f t="shared" si="119"/>
        <v>-50200</v>
      </c>
      <c r="I1963" s="27">
        <f t="shared" si="117"/>
        <v>4.285714285714286</v>
      </c>
      <c r="K1963" t="s">
        <v>940</v>
      </c>
      <c r="M1963" s="2">
        <v>420</v>
      </c>
    </row>
    <row r="1964" spans="1:13" ht="12.75">
      <c r="A1964" s="17"/>
      <c r="B1964" s="240">
        <v>1600</v>
      </c>
      <c r="C1964" s="1" t="s">
        <v>61</v>
      </c>
      <c r="D1964" s="17" t="s">
        <v>27</v>
      </c>
      <c r="E1964" s="1" t="s">
        <v>62</v>
      </c>
      <c r="F1964" s="86" t="s">
        <v>1024</v>
      </c>
      <c r="G1964" s="32" t="s">
        <v>264</v>
      </c>
      <c r="H1964" s="6">
        <f t="shared" si="119"/>
        <v>-51800</v>
      </c>
      <c r="I1964" s="27">
        <f t="shared" si="117"/>
        <v>3.8095238095238093</v>
      </c>
      <c r="K1964" t="s">
        <v>940</v>
      </c>
      <c r="M1964" s="2">
        <v>420</v>
      </c>
    </row>
    <row r="1965" spans="1:13" ht="12.75">
      <c r="A1965" s="17"/>
      <c r="B1965" s="240">
        <v>1400</v>
      </c>
      <c r="C1965" s="1" t="s">
        <v>61</v>
      </c>
      <c r="D1965" s="17" t="s">
        <v>27</v>
      </c>
      <c r="E1965" s="1" t="s">
        <v>62</v>
      </c>
      <c r="F1965" s="86" t="s">
        <v>1024</v>
      </c>
      <c r="G1965" s="32" t="s">
        <v>269</v>
      </c>
      <c r="H1965" s="6">
        <f t="shared" si="119"/>
        <v>-53200</v>
      </c>
      <c r="I1965" s="27">
        <f aca="true" t="shared" si="120" ref="I1965:I2028">+B1965/M1965</f>
        <v>3.3333333333333335</v>
      </c>
      <c r="K1965" t="s">
        <v>940</v>
      </c>
      <c r="M1965" s="2">
        <v>420</v>
      </c>
    </row>
    <row r="1966" spans="1:13" ht="12.75">
      <c r="A1966" s="17"/>
      <c r="B1966" s="197">
        <v>1700</v>
      </c>
      <c r="C1966" s="1" t="s">
        <v>61</v>
      </c>
      <c r="D1966" s="17" t="s">
        <v>27</v>
      </c>
      <c r="E1966" s="1" t="s">
        <v>62</v>
      </c>
      <c r="F1966" s="86" t="s">
        <v>1024</v>
      </c>
      <c r="G1966" s="32" t="s">
        <v>288</v>
      </c>
      <c r="H1966" s="6">
        <f t="shared" si="119"/>
        <v>-54900</v>
      </c>
      <c r="I1966" s="27">
        <f t="shared" si="120"/>
        <v>4.0476190476190474</v>
      </c>
      <c r="K1966" t="s">
        <v>940</v>
      </c>
      <c r="M1966" s="2">
        <v>420</v>
      </c>
    </row>
    <row r="1967" spans="1:13" ht="12.75">
      <c r="A1967" s="17"/>
      <c r="B1967" s="240">
        <v>1400</v>
      </c>
      <c r="C1967" s="1" t="s">
        <v>61</v>
      </c>
      <c r="D1967" s="1" t="s">
        <v>27</v>
      </c>
      <c r="E1967" s="1" t="s">
        <v>62</v>
      </c>
      <c r="F1967" s="86" t="s">
        <v>1024</v>
      </c>
      <c r="G1967" s="32" t="s">
        <v>280</v>
      </c>
      <c r="H1967" s="6">
        <f t="shared" si="119"/>
        <v>-56300</v>
      </c>
      <c r="I1967" s="27">
        <f t="shared" si="120"/>
        <v>3.3333333333333335</v>
      </c>
      <c r="K1967" t="s">
        <v>940</v>
      </c>
      <c r="M1967" s="2">
        <v>420</v>
      </c>
    </row>
    <row r="1968" spans="1:13" ht="12.75">
      <c r="A1968" s="17"/>
      <c r="B1968" s="240">
        <v>1200</v>
      </c>
      <c r="C1968" s="1" t="s">
        <v>61</v>
      </c>
      <c r="D1968" s="1" t="s">
        <v>27</v>
      </c>
      <c r="E1968" s="1" t="s">
        <v>62</v>
      </c>
      <c r="F1968" s="86" t="s">
        <v>1024</v>
      </c>
      <c r="G1968" s="32" t="s">
        <v>303</v>
      </c>
      <c r="H1968" s="6">
        <f t="shared" si="119"/>
        <v>-57500</v>
      </c>
      <c r="I1968" s="27">
        <f t="shared" si="120"/>
        <v>2.857142857142857</v>
      </c>
      <c r="K1968" t="s">
        <v>940</v>
      </c>
      <c r="M1968" s="2">
        <v>420</v>
      </c>
    </row>
    <row r="1969" spans="1:13" ht="12.75">
      <c r="A1969" s="17"/>
      <c r="B1969" s="240">
        <v>2500</v>
      </c>
      <c r="C1969" s="17" t="s">
        <v>975</v>
      </c>
      <c r="D1969" s="1" t="s">
        <v>27</v>
      </c>
      <c r="E1969" s="1" t="s">
        <v>62</v>
      </c>
      <c r="F1969" s="86" t="s">
        <v>1024</v>
      </c>
      <c r="G1969" s="32" t="s">
        <v>339</v>
      </c>
      <c r="H1969" s="6">
        <f t="shared" si="119"/>
        <v>-60000</v>
      </c>
      <c r="I1969" s="27">
        <f t="shared" si="120"/>
        <v>5.9523809523809526</v>
      </c>
      <c r="K1969" t="s">
        <v>940</v>
      </c>
      <c r="M1969" s="2">
        <v>420</v>
      </c>
    </row>
    <row r="1970" spans="1:13" ht="12.75">
      <c r="A1970" s="17"/>
      <c r="B1970" s="240">
        <v>2000</v>
      </c>
      <c r="C1970" s="1" t="s">
        <v>61</v>
      </c>
      <c r="D1970" s="1" t="s">
        <v>27</v>
      </c>
      <c r="E1970" s="1" t="s">
        <v>62</v>
      </c>
      <c r="F1970" s="86" t="s">
        <v>1024</v>
      </c>
      <c r="G1970" s="32" t="s">
        <v>339</v>
      </c>
      <c r="H1970" s="6">
        <f t="shared" si="119"/>
        <v>-62000</v>
      </c>
      <c r="I1970" s="27">
        <f t="shared" si="120"/>
        <v>4.761904761904762</v>
      </c>
      <c r="K1970" t="s">
        <v>940</v>
      </c>
      <c r="M1970" s="2">
        <v>420</v>
      </c>
    </row>
    <row r="1971" spans="1:13" s="85" customFormat="1" ht="12.75">
      <c r="A1971" s="16"/>
      <c r="B1971" s="310">
        <f>SUM(B1920:B1970)</f>
        <v>62000</v>
      </c>
      <c r="C1971" s="16"/>
      <c r="D1971" s="16"/>
      <c r="E1971" s="16" t="s">
        <v>679</v>
      </c>
      <c r="F1971" s="96"/>
      <c r="G1971" s="23"/>
      <c r="H1971" s="83">
        <v>0</v>
      </c>
      <c r="I1971" s="84">
        <f t="shared" si="120"/>
        <v>147.61904761904762</v>
      </c>
      <c r="M1971" s="2">
        <v>420</v>
      </c>
    </row>
    <row r="1972" spans="1:13" ht="12.75">
      <c r="A1972" s="17"/>
      <c r="B1972" s="311"/>
      <c r="H1972" s="6">
        <f aca="true" t="shared" si="121" ref="H1972:H2005">H1971-B1972</f>
        <v>0</v>
      </c>
      <c r="I1972" s="27">
        <f t="shared" si="120"/>
        <v>0</v>
      </c>
      <c r="M1972" s="2">
        <v>420</v>
      </c>
    </row>
    <row r="1973" spans="1:13" ht="12.75">
      <c r="A1973" s="17"/>
      <c r="B1973" s="240"/>
      <c r="H1973" s="6">
        <f t="shared" si="121"/>
        <v>0</v>
      </c>
      <c r="I1973" s="27">
        <f t="shared" si="120"/>
        <v>0</v>
      </c>
      <c r="M1973" s="2">
        <v>420</v>
      </c>
    </row>
    <row r="1974" spans="1:13" ht="12.75">
      <c r="A1974" s="17"/>
      <c r="B1974" s="240">
        <v>3000</v>
      </c>
      <c r="C1974" s="1" t="s">
        <v>1028</v>
      </c>
      <c r="D1974" s="1" t="s">
        <v>710</v>
      </c>
      <c r="E1974" s="1" t="s">
        <v>710</v>
      </c>
      <c r="F1974" s="140" t="s">
        <v>1029</v>
      </c>
      <c r="G1974" s="32" t="s">
        <v>45</v>
      </c>
      <c r="H1974" s="6">
        <f t="shared" si="121"/>
        <v>-3000</v>
      </c>
      <c r="I1974" s="27">
        <f t="shared" si="120"/>
        <v>7.142857142857143</v>
      </c>
      <c r="K1974" t="s">
        <v>977</v>
      </c>
      <c r="M1974" s="2">
        <v>420</v>
      </c>
    </row>
    <row r="1975" spans="1:13" ht="12.75">
      <c r="A1975" s="17"/>
      <c r="B1975" s="240">
        <v>2100</v>
      </c>
      <c r="C1975" s="1" t="s">
        <v>1030</v>
      </c>
      <c r="D1975" s="1" t="s">
        <v>710</v>
      </c>
      <c r="E1975" s="1" t="s">
        <v>710</v>
      </c>
      <c r="F1975" s="86" t="s">
        <v>1031</v>
      </c>
      <c r="G1975" s="32" t="s">
        <v>121</v>
      </c>
      <c r="H1975" s="6">
        <f t="shared" si="121"/>
        <v>-5100</v>
      </c>
      <c r="I1975" s="27">
        <f t="shared" si="120"/>
        <v>5</v>
      </c>
      <c r="K1975" t="s">
        <v>977</v>
      </c>
      <c r="M1975" s="2">
        <v>420</v>
      </c>
    </row>
    <row r="1976" spans="1:13" ht="12.75">
      <c r="A1976" s="17"/>
      <c r="B1976" s="240">
        <v>900</v>
      </c>
      <c r="C1976" s="1" t="s">
        <v>1032</v>
      </c>
      <c r="D1976" s="1" t="s">
        <v>710</v>
      </c>
      <c r="E1976" s="1" t="s">
        <v>710</v>
      </c>
      <c r="F1976" s="86" t="s">
        <v>1031</v>
      </c>
      <c r="G1976" s="32" t="s">
        <v>121</v>
      </c>
      <c r="H1976" s="6">
        <f t="shared" si="121"/>
        <v>-6000</v>
      </c>
      <c r="I1976" s="27">
        <f t="shared" si="120"/>
        <v>2.142857142857143</v>
      </c>
      <c r="K1976" t="s">
        <v>977</v>
      </c>
      <c r="M1976" s="2">
        <v>420</v>
      </c>
    </row>
    <row r="1977" spans="1:13" ht="12.75">
      <c r="A1977" s="17"/>
      <c r="B1977" s="240">
        <v>2275</v>
      </c>
      <c r="C1977" s="1" t="s">
        <v>1033</v>
      </c>
      <c r="D1977" s="1" t="s">
        <v>710</v>
      </c>
      <c r="E1977" s="1" t="s">
        <v>710</v>
      </c>
      <c r="F1977" s="86" t="s">
        <v>1031</v>
      </c>
      <c r="G1977" s="32" t="s">
        <v>121</v>
      </c>
      <c r="H1977" s="6">
        <f t="shared" si="121"/>
        <v>-8275</v>
      </c>
      <c r="I1977" s="27">
        <f t="shared" si="120"/>
        <v>5.416666666666667</v>
      </c>
      <c r="K1977" t="s">
        <v>977</v>
      </c>
      <c r="M1977" s="2">
        <v>420</v>
      </c>
    </row>
    <row r="1978" spans="1:13" ht="12.75">
      <c r="A1978" s="17"/>
      <c r="B1978" s="240">
        <v>1400</v>
      </c>
      <c r="C1978" s="1" t="s">
        <v>1034</v>
      </c>
      <c r="D1978" s="1" t="s">
        <v>710</v>
      </c>
      <c r="E1978" s="1" t="s">
        <v>710</v>
      </c>
      <c r="F1978" s="86" t="s">
        <v>1031</v>
      </c>
      <c r="G1978" s="32" t="s">
        <v>121</v>
      </c>
      <c r="H1978" s="6">
        <f t="shared" si="121"/>
        <v>-9675</v>
      </c>
      <c r="I1978" s="27">
        <f t="shared" si="120"/>
        <v>3.3333333333333335</v>
      </c>
      <c r="K1978" t="s">
        <v>977</v>
      </c>
      <c r="M1978" s="2">
        <v>420</v>
      </c>
    </row>
    <row r="1979" spans="1:13" ht="12.75">
      <c r="A1979" s="17"/>
      <c r="B1979" s="240">
        <v>5000</v>
      </c>
      <c r="C1979" s="1" t="s">
        <v>1035</v>
      </c>
      <c r="D1979" s="1" t="s">
        <v>710</v>
      </c>
      <c r="E1979" s="1" t="s">
        <v>710</v>
      </c>
      <c r="F1979" s="86" t="s">
        <v>1036</v>
      </c>
      <c r="G1979" s="32" t="s">
        <v>1037</v>
      </c>
      <c r="H1979" s="6">
        <f t="shared" si="121"/>
        <v>-14675</v>
      </c>
      <c r="I1979" s="27">
        <f t="shared" si="120"/>
        <v>11.904761904761905</v>
      </c>
      <c r="K1979" t="s">
        <v>977</v>
      </c>
      <c r="M1979" s="2">
        <v>420</v>
      </c>
    </row>
    <row r="1980" spans="1:13" ht="12.75">
      <c r="A1980" s="17"/>
      <c r="B1980" s="240">
        <v>20000</v>
      </c>
      <c r="C1980" s="17" t="s">
        <v>895</v>
      </c>
      <c r="D1980" s="17" t="s">
        <v>432</v>
      </c>
      <c r="E1980" s="1" t="s">
        <v>710</v>
      </c>
      <c r="F1980" s="86" t="s">
        <v>896</v>
      </c>
      <c r="G1980" s="32" t="s">
        <v>121</v>
      </c>
      <c r="H1980" s="33">
        <f t="shared" si="121"/>
        <v>-34675</v>
      </c>
      <c r="I1980" s="27">
        <f t="shared" si="120"/>
        <v>47.61904761904762</v>
      </c>
      <c r="K1980" t="s">
        <v>783</v>
      </c>
      <c r="M1980" s="2">
        <v>420</v>
      </c>
    </row>
    <row r="1981" spans="1:13" ht="12.75">
      <c r="A1981" s="17"/>
      <c r="B1981" s="240">
        <v>15000</v>
      </c>
      <c r="C1981" s="1" t="s">
        <v>1038</v>
      </c>
      <c r="D1981" s="1" t="s">
        <v>710</v>
      </c>
      <c r="E1981" s="1" t="s">
        <v>710</v>
      </c>
      <c r="F1981" s="86" t="s">
        <v>1039</v>
      </c>
      <c r="G1981" s="32" t="s">
        <v>156</v>
      </c>
      <c r="H1981" s="33">
        <f t="shared" si="121"/>
        <v>-49675</v>
      </c>
      <c r="I1981" s="27">
        <f t="shared" si="120"/>
        <v>35.714285714285715</v>
      </c>
      <c r="K1981" t="s">
        <v>977</v>
      </c>
      <c r="M1981" s="2">
        <v>420</v>
      </c>
    </row>
    <row r="1982" spans="1:13" ht="12.75">
      <c r="A1982" s="17"/>
      <c r="B1982" s="240">
        <v>2000</v>
      </c>
      <c r="C1982" s="1" t="s">
        <v>1040</v>
      </c>
      <c r="D1982" s="1" t="s">
        <v>710</v>
      </c>
      <c r="E1982" s="1" t="s">
        <v>710</v>
      </c>
      <c r="F1982" s="86" t="s">
        <v>1041</v>
      </c>
      <c r="G1982" s="32" t="s">
        <v>156</v>
      </c>
      <c r="H1982" s="6">
        <f t="shared" si="121"/>
        <v>-51675</v>
      </c>
      <c r="I1982" s="27">
        <f t="shared" si="120"/>
        <v>4.761904761904762</v>
      </c>
      <c r="K1982" t="s">
        <v>977</v>
      </c>
      <c r="M1982" s="2">
        <v>420</v>
      </c>
    </row>
    <row r="1983" spans="1:13" ht="12.75">
      <c r="A1983" s="17"/>
      <c r="B1983" s="240">
        <v>500</v>
      </c>
      <c r="C1983" s="1" t="s">
        <v>1042</v>
      </c>
      <c r="D1983" s="1" t="s">
        <v>710</v>
      </c>
      <c r="E1983" s="1" t="s">
        <v>710</v>
      </c>
      <c r="F1983" s="86" t="s">
        <v>1041</v>
      </c>
      <c r="G1983" s="32" t="s">
        <v>156</v>
      </c>
      <c r="H1983" s="6">
        <f t="shared" si="121"/>
        <v>-52175</v>
      </c>
      <c r="I1983" s="27">
        <f t="shared" si="120"/>
        <v>1.1904761904761905</v>
      </c>
      <c r="K1983" t="s">
        <v>977</v>
      </c>
      <c r="M1983" s="2">
        <v>420</v>
      </c>
    </row>
    <row r="1984" spans="1:13" ht="12.75">
      <c r="A1984" s="17"/>
      <c r="B1984" s="240">
        <v>5000</v>
      </c>
      <c r="C1984" s="1" t="s">
        <v>1035</v>
      </c>
      <c r="D1984" s="1" t="s">
        <v>710</v>
      </c>
      <c r="E1984" s="1" t="s">
        <v>710</v>
      </c>
      <c r="F1984" s="86" t="s">
        <v>1043</v>
      </c>
      <c r="G1984" s="32" t="s">
        <v>195</v>
      </c>
      <c r="H1984" s="6">
        <f t="shared" si="121"/>
        <v>-57175</v>
      </c>
      <c r="I1984" s="27">
        <f t="shared" si="120"/>
        <v>11.904761904761905</v>
      </c>
      <c r="K1984" t="s">
        <v>977</v>
      </c>
      <c r="M1984" s="2">
        <v>420</v>
      </c>
    </row>
    <row r="1985" spans="1:13" s="20" customFormat="1" ht="12.75">
      <c r="A1985" s="17"/>
      <c r="B1985" s="197">
        <v>20000</v>
      </c>
      <c r="C1985" s="17" t="s">
        <v>895</v>
      </c>
      <c r="D1985" s="17" t="s">
        <v>432</v>
      </c>
      <c r="E1985" s="17" t="s">
        <v>710</v>
      </c>
      <c r="F1985" s="88" t="s">
        <v>901</v>
      </c>
      <c r="G1985" s="34" t="s">
        <v>195</v>
      </c>
      <c r="H1985" s="6">
        <f t="shared" si="121"/>
        <v>-77175</v>
      </c>
      <c r="I1985" s="27">
        <f t="shared" si="120"/>
        <v>47.61904761904762</v>
      </c>
      <c r="K1985" s="20" t="s">
        <v>783</v>
      </c>
      <c r="M1985" s="2">
        <v>420</v>
      </c>
    </row>
    <row r="1986" spans="1:13" ht="12.75">
      <c r="A1986" s="17"/>
      <c r="B1986" s="240">
        <v>15000</v>
      </c>
      <c r="C1986" s="1" t="s">
        <v>1038</v>
      </c>
      <c r="D1986" s="1" t="s">
        <v>710</v>
      </c>
      <c r="E1986" s="1" t="s">
        <v>710</v>
      </c>
      <c r="F1986" s="86" t="s">
        <v>1044</v>
      </c>
      <c r="G1986" s="32" t="s">
        <v>334</v>
      </c>
      <c r="H1986" s="6">
        <f t="shared" si="121"/>
        <v>-92175</v>
      </c>
      <c r="I1986" s="27">
        <f t="shared" si="120"/>
        <v>35.714285714285715</v>
      </c>
      <c r="K1986" t="s">
        <v>977</v>
      </c>
      <c r="M1986" s="2">
        <v>420</v>
      </c>
    </row>
    <row r="1987" spans="1:13" ht="12.75">
      <c r="A1987" s="17"/>
      <c r="B1987" s="240">
        <v>300</v>
      </c>
      <c r="C1987" s="1" t="s">
        <v>1045</v>
      </c>
      <c r="D1987" s="1" t="s">
        <v>710</v>
      </c>
      <c r="E1987" s="1" t="s">
        <v>710</v>
      </c>
      <c r="F1987" s="86" t="s">
        <v>1046</v>
      </c>
      <c r="G1987" s="32" t="s">
        <v>262</v>
      </c>
      <c r="H1987" s="6">
        <f t="shared" si="121"/>
        <v>-92475</v>
      </c>
      <c r="I1987" s="27">
        <f t="shared" si="120"/>
        <v>0.7142857142857143</v>
      </c>
      <c r="K1987" t="s">
        <v>783</v>
      </c>
      <c r="M1987" s="2">
        <v>420</v>
      </c>
    </row>
    <row r="1988" spans="1:13" ht="12.75">
      <c r="A1988" s="17"/>
      <c r="B1988" s="240">
        <v>2800</v>
      </c>
      <c r="C1988" s="1" t="s">
        <v>1028</v>
      </c>
      <c r="D1988" s="1" t="s">
        <v>710</v>
      </c>
      <c r="E1988" s="1" t="s">
        <v>710</v>
      </c>
      <c r="F1988" s="86" t="s">
        <v>1047</v>
      </c>
      <c r="G1988" s="32" t="s">
        <v>262</v>
      </c>
      <c r="H1988" s="6">
        <f t="shared" si="121"/>
        <v>-95275</v>
      </c>
      <c r="I1988" s="27">
        <f t="shared" si="120"/>
        <v>6.666666666666667</v>
      </c>
      <c r="K1988" t="s">
        <v>977</v>
      </c>
      <c r="M1988" s="2">
        <v>420</v>
      </c>
    </row>
    <row r="1989" spans="1:13" ht="12.75">
      <c r="A1989" s="17"/>
      <c r="B1989" s="240">
        <v>3000</v>
      </c>
      <c r="C1989" s="1" t="s">
        <v>1049</v>
      </c>
      <c r="D1989" s="1" t="s">
        <v>710</v>
      </c>
      <c r="E1989" s="1" t="s">
        <v>710</v>
      </c>
      <c r="F1989" s="86" t="s">
        <v>1050</v>
      </c>
      <c r="G1989" s="32" t="s">
        <v>264</v>
      </c>
      <c r="H1989" s="6">
        <f t="shared" si="121"/>
        <v>-98275</v>
      </c>
      <c r="I1989" s="27">
        <f t="shared" si="120"/>
        <v>7.142857142857143</v>
      </c>
      <c r="K1989" t="s">
        <v>977</v>
      </c>
      <c r="M1989" s="2">
        <v>420</v>
      </c>
    </row>
    <row r="1990" spans="1:13" ht="12.75">
      <c r="A1990" s="17"/>
      <c r="B1990" s="240">
        <v>20000</v>
      </c>
      <c r="C1990" s="17" t="s">
        <v>1051</v>
      </c>
      <c r="D1990" s="1" t="s">
        <v>710</v>
      </c>
      <c r="E1990" s="1" t="s">
        <v>710</v>
      </c>
      <c r="F1990" s="86" t="s">
        <v>1052</v>
      </c>
      <c r="G1990" s="32" t="s">
        <v>269</v>
      </c>
      <c r="H1990" s="6">
        <f t="shared" si="121"/>
        <v>-118275</v>
      </c>
      <c r="I1990" s="27">
        <f t="shared" si="120"/>
        <v>47.61904761904762</v>
      </c>
      <c r="K1990" t="s">
        <v>977</v>
      </c>
      <c r="M1990" s="2">
        <v>420</v>
      </c>
    </row>
    <row r="1991" spans="1:13" ht="12.75">
      <c r="A1991" s="17"/>
      <c r="B1991" s="240">
        <v>20000</v>
      </c>
      <c r="C1991" s="17" t="s">
        <v>895</v>
      </c>
      <c r="D1991" s="1" t="s">
        <v>432</v>
      </c>
      <c r="E1991" s="1" t="s">
        <v>710</v>
      </c>
      <c r="F1991" s="86" t="s">
        <v>902</v>
      </c>
      <c r="G1991" s="32" t="s">
        <v>303</v>
      </c>
      <c r="H1991" s="6">
        <f t="shared" si="121"/>
        <v>-138275</v>
      </c>
      <c r="I1991" s="27">
        <f t="shared" si="120"/>
        <v>47.61904761904762</v>
      </c>
      <c r="K1991" t="s">
        <v>783</v>
      </c>
      <c r="M1991" s="2">
        <v>420</v>
      </c>
    </row>
    <row r="1992" spans="1:13" ht="12.75">
      <c r="A1992" s="17"/>
      <c r="B1992" s="240">
        <v>3000</v>
      </c>
      <c r="C1992" s="1" t="s">
        <v>1053</v>
      </c>
      <c r="D1992" s="17" t="s">
        <v>710</v>
      </c>
      <c r="E1992" s="17" t="s">
        <v>710</v>
      </c>
      <c r="F1992" s="88" t="s">
        <v>1054</v>
      </c>
      <c r="G1992" s="32" t="s">
        <v>339</v>
      </c>
      <c r="H1992" s="6">
        <f t="shared" si="121"/>
        <v>-141275</v>
      </c>
      <c r="I1992" s="27">
        <f t="shared" si="120"/>
        <v>7.142857142857143</v>
      </c>
      <c r="K1992" t="s">
        <v>783</v>
      </c>
      <c r="M1992" s="2">
        <v>420</v>
      </c>
    </row>
    <row r="1993" spans="1:13" ht="12.75">
      <c r="A1993" s="17"/>
      <c r="B1993" s="240">
        <v>3000</v>
      </c>
      <c r="C1993" s="1" t="s">
        <v>1055</v>
      </c>
      <c r="D1993" s="17" t="s">
        <v>710</v>
      </c>
      <c r="E1993" s="17" t="s">
        <v>710</v>
      </c>
      <c r="F1993" s="88" t="s">
        <v>1056</v>
      </c>
      <c r="G1993" s="32" t="s">
        <v>339</v>
      </c>
      <c r="H1993" s="6">
        <f t="shared" si="121"/>
        <v>-144275</v>
      </c>
      <c r="I1993" s="27">
        <f t="shared" si="120"/>
        <v>7.142857142857143</v>
      </c>
      <c r="K1993" t="s">
        <v>783</v>
      </c>
      <c r="M1993" s="2">
        <v>420</v>
      </c>
    </row>
    <row r="1994" spans="1:13" ht="12.75">
      <c r="A1994" s="17"/>
      <c r="B1994" s="240">
        <v>15000</v>
      </c>
      <c r="C1994" s="17" t="s">
        <v>1057</v>
      </c>
      <c r="D1994" s="17" t="s">
        <v>710</v>
      </c>
      <c r="E1994" s="17" t="s">
        <v>710</v>
      </c>
      <c r="F1994" s="86" t="s">
        <v>1058</v>
      </c>
      <c r="G1994" s="34" t="s">
        <v>39</v>
      </c>
      <c r="H1994" s="6">
        <f t="shared" si="121"/>
        <v>-159275</v>
      </c>
      <c r="I1994" s="27">
        <f t="shared" si="120"/>
        <v>35.714285714285715</v>
      </c>
      <c r="J1994" s="20"/>
      <c r="K1994" t="s">
        <v>940</v>
      </c>
      <c r="L1994" s="20"/>
      <c r="M1994" s="2">
        <v>420</v>
      </c>
    </row>
    <row r="1995" spans="1:13" ht="12.75">
      <c r="A1995" s="17"/>
      <c r="B1995" s="240">
        <v>1750</v>
      </c>
      <c r="C1995" s="17" t="s">
        <v>1059</v>
      </c>
      <c r="D1995" s="17" t="s">
        <v>710</v>
      </c>
      <c r="E1995" s="17" t="s">
        <v>710</v>
      </c>
      <c r="F1995" s="86" t="s">
        <v>1060</v>
      </c>
      <c r="G1995" s="32" t="s">
        <v>41</v>
      </c>
      <c r="H1995" s="6">
        <f t="shared" si="121"/>
        <v>-161025</v>
      </c>
      <c r="I1995" s="27">
        <f t="shared" si="120"/>
        <v>4.166666666666667</v>
      </c>
      <c r="K1995" t="s">
        <v>940</v>
      </c>
      <c r="M1995" s="2">
        <v>420</v>
      </c>
    </row>
    <row r="1996" spans="1:13" ht="12.75">
      <c r="A1996" s="17"/>
      <c r="B1996" s="240">
        <v>1000</v>
      </c>
      <c r="C1996" s="1" t="s">
        <v>1061</v>
      </c>
      <c r="D1996" s="17" t="s">
        <v>27</v>
      </c>
      <c r="E1996" s="1" t="s">
        <v>27</v>
      </c>
      <c r="F1996" s="86" t="s">
        <v>1062</v>
      </c>
      <c r="G1996" s="32" t="s">
        <v>43</v>
      </c>
      <c r="H1996" s="6">
        <f t="shared" si="121"/>
        <v>-162025</v>
      </c>
      <c r="I1996" s="27">
        <f t="shared" si="120"/>
        <v>2.380952380952381</v>
      </c>
      <c r="K1996" t="s">
        <v>940</v>
      </c>
      <c r="M1996" s="2">
        <v>420</v>
      </c>
    </row>
    <row r="1997" spans="1:13" ht="12.75">
      <c r="A1997" s="17"/>
      <c r="B1997" s="240">
        <v>1800</v>
      </c>
      <c r="C1997" s="17" t="s">
        <v>1063</v>
      </c>
      <c r="D1997" s="17" t="s">
        <v>27</v>
      </c>
      <c r="E1997" s="1" t="s">
        <v>27</v>
      </c>
      <c r="F1997" s="86" t="s">
        <v>1064</v>
      </c>
      <c r="G1997" s="32" t="s">
        <v>43</v>
      </c>
      <c r="H1997" s="6">
        <f t="shared" si="121"/>
        <v>-163825</v>
      </c>
      <c r="I1997" s="27">
        <f t="shared" si="120"/>
        <v>4.285714285714286</v>
      </c>
      <c r="K1997" t="s">
        <v>940</v>
      </c>
      <c r="M1997" s="2">
        <v>420</v>
      </c>
    </row>
    <row r="1998" spans="1:13" ht="12.75">
      <c r="A1998" s="17"/>
      <c r="B1998" s="240">
        <v>200</v>
      </c>
      <c r="C1998" s="1" t="s">
        <v>1065</v>
      </c>
      <c r="D1998" s="17" t="s">
        <v>27</v>
      </c>
      <c r="E1998" s="1" t="s">
        <v>27</v>
      </c>
      <c r="F1998" s="86" t="s">
        <v>1024</v>
      </c>
      <c r="G1998" s="32" t="s">
        <v>182</v>
      </c>
      <c r="H1998" s="6">
        <f t="shared" si="121"/>
        <v>-164025</v>
      </c>
      <c r="I1998" s="27">
        <f t="shared" si="120"/>
        <v>0.47619047619047616</v>
      </c>
      <c r="K1998" t="s">
        <v>940</v>
      </c>
      <c r="M1998" s="2">
        <v>420</v>
      </c>
    </row>
    <row r="1999" spans="1:13" ht="12.75">
      <c r="A1999" s="17"/>
      <c r="B1999" s="240">
        <v>200</v>
      </c>
      <c r="C1999" s="1" t="s">
        <v>1066</v>
      </c>
      <c r="D1999" s="17" t="s">
        <v>27</v>
      </c>
      <c r="E1999" s="1" t="s">
        <v>27</v>
      </c>
      <c r="F1999" s="86" t="s">
        <v>1024</v>
      </c>
      <c r="G1999" s="32" t="s">
        <v>182</v>
      </c>
      <c r="H1999" s="6">
        <f t="shared" si="121"/>
        <v>-164225</v>
      </c>
      <c r="I1999" s="27">
        <f t="shared" si="120"/>
        <v>0.47619047619047616</v>
      </c>
      <c r="K1999" t="s">
        <v>940</v>
      </c>
      <c r="M1999" s="2">
        <v>420</v>
      </c>
    </row>
    <row r="2000" spans="1:13" ht="12.75">
      <c r="A2000" s="17"/>
      <c r="B2000" s="240">
        <v>200</v>
      </c>
      <c r="C2000" s="1" t="s">
        <v>1067</v>
      </c>
      <c r="D2000" s="17" t="s">
        <v>27</v>
      </c>
      <c r="E2000" s="1" t="s">
        <v>27</v>
      </c>
      <c r="F2000" s="86" t="s">
        <v>1024</v>
      </c>
      <c r="G2000" s="32" t="s">
        <v>182</v>
      </c>
      <c r="H2000" s="6">
        <f t="shared" si="121"/>
        <v>-164425</v>
      </c>
      <c r="I2000" s="27">
        <f t="shared" si="120"/>
        <v>0.47619047619047616</v>
      </c>
      <c r="K2000" t="s">
        <v>940</v>
      </c>
      <c r="M2000" s="2">
        <v>420</v>
      </c>
    </row>
    <row r="2001" spans="1:13" ht="12.75">
      <c r="A2001" s="17"/>
      <c r="B2001" s="240">
        <v>500</v>
      </c>
      <c r="C2001" s="1" t="s">
        <v>1068</v>
      </c>
      <c r="D2001" s="17" t="s">
        <v>27</v>
      </c>
      <c r="E2001" s="1" t="s">
        <v>27</v>
      </c>
      <c r="F2001" s="86" t="s">
        <v>1069</v>
      </c>
      <c r="G2001" s="32" t="s">
        <v>184</v>
      </c>
      <c r="H2001" s="6">
        <f t="shared" si="121"/>
        <v>-164925</v>
      </c>
      <c r="I2001" s="27">
        <f t="shared" si="120"/>
        <v>1.1904761904761905</v>
      </c>
      <c r="K2001" t="s">
        <v>940</v>
      </c>
      <c r="M2001" s="2">
        <v>420</v>
      </c>
    </row>
    <row r="2002" spans="1:13" ht="12.75">
      <c r="A2002" s="17"/>
      <c r="B2002" s="240">
        <v>1000</v>
      </c>
      <c r="C2002" s="17" t="s">
        <v>1070</v>
      </c>
      <c r="D2002" s="17" t="s">
        <v>27</v>
      </c>
      <c r="E2002" s="1" t="s">
        <v>27</v>
      </c>
      <c r="F2002" s="86" t="s">
        <v>1071</v>
      </c>
      <c r="G2002" s="32" t="s">
        <v>264</v>
      </c>
      <c r="H2002" s="6">
        <f t="shared" si="121"/>
        <v>-165925</v>
      </c>
      <c r="I2002" s="27">
        <f t="shared" si="120"/>
        <v>2.380952380952381</v>
      </c>
      <c r="K2002" t="s">
        <v>940</v>
      </c>
      <c r="M2002" s="2">
        <v>420</v>
      </c>
    </row>
    <row r="2003" spans="1:13" ht="12.75">
      <c r="A2003" s="17"/>
      <c r="B2003" s="240">
        <v>1200</v>
      </c>
      <c r="C2003" s="1" t="s">
        <v>1072</v>
      </c>
      <c r="D2003" s="1" t="s">
        <v>27</v>
      </c>
      <c r="E2003" s="1" t="s">
        <v>27</v>
      </c>
      <c r="F2003" s="86" t="s">
        <v>1073</v>
      </c>
      <c r="G2003" s="32" t="s">
        <v>339</v>
      </c>
      <c r="H2003" s="6">
        <f t="shared" si="121"/>
        <v>-167125</v>
      </c>
      <c r="I2003" s="27">
        <f t="shared" si="120"/>
        <v>2.857142857142857</v>
      </c>
      <c r="K2003" t="s">
        <v>940</v>
      </c>
      <c r="M2003" s="2">
        <v>420</v>
      </c>
    </row>
    <row r="2004" spans="1:13" ht="12.75">
      <c r="A2004" s="17"/>
      <c r="B2004" s="240">
        <v>600</v>
      </c>
      <c r="C2004" s="1" t="s">
        <v>1074</v>
      </c>
      <c r="D2004" s="1" t="s">
        <v>27</v>
      </c>
      <c r="E2004" s="1" t="s">
        <v>27</v>
      </c>
      <c r="F2004" s="86" t="s">
        <v>1075</v>
      </c>
      <c r="G2004" s="32" t="s">
        <v>339</v>
      </c>
      <c r="H2004" s="6">
        <f t="shared" si="121"/>
        <v>-167725</v>
      </c>
      <c r="I2004" s="27">
        <f t="shared" si="120"/>
        <v>1.4285714285714286</v>
      </c>
      <c r="K2004" t="s">
        <v>940</v>
      </c>
      <c r="M2004" s="2">
        <v>420</v>
      </c>
    </row>
    <row r="2005" spans="1:13" ht="12.75">
      <c r="A2005" s="17"/>
      <c r="B2005" s="240">
        <v>1200</v>
      </c>
      <c r="C2005" s="1" t="s">
        <v>1076</v>
      </c>
      <c r="D2005" s="1" t="s">
        <v>27</v>
      </c>
      <c r="E2005" s="1" t="s">
        <v>27</v>
      </c>
      <c r="F2005" s="86" t="s">
        <v>1077</v>
      </c>
      <c r="G2005" s="32" t="s">
        <v>339</v>
      </c>
      <c r="H2005" s="6">
        <f t="shared" si="121"/>
        <v>-168925</v>
      </c>
      <c r="I2005" s="27">
        <f t="shared" si="120"/>
        <v>2.857142857142857</v>
      </c>
      <c r="K2005" t="s">
        <v>940</v>
      </c>
      <c r="M2005" s="2">
        <v>420</v>
      </c>
    </row>
    <row r="2006" spans="1:13" s="85" customFormat="1" ht="12.75">
      <c r="A2006" s="16"/>
      <c r="B2006" s="241">
        <f>SUM(B1974:B2005)</f>
        <v>168925</v>
      </c>
      <c r="C2006" s="16"/>
      <c r="D2006" s="16"/>
      <c r="E2006" s="16" t="s">
        <v>710</v>
      </c>
      <c r="F2006" s="96"/>
      <c r="G2006" s="23"/>
      <c r="H2006" s="83">
        <v>0</v>
      </c>
      <c r="I2006" s="84">
        <f t="shared" si="120"/>
        <v>402.20238095238096</v>
      </c>
      <c r="M2006" s="2">
        <v>420</v>
      </c>
    </row>
    <row r="2007" spans="1:13" ht="12.75">
      <c r="A2007" s="17"/>
      <c r="B2007" s="240"/>
      <c r="H2007" s="6">
        <f aca="true" t="shared" si="122" ref="H2007:H2038">H2006-B2007</f>
        <v>0</v>
      </c>
      <c r="I2007" s="27">
        <f t="shared" si="120"/>
        <v>0</v>
      </c>
      <c r="M2007" s="2">
        <v>420</v>
      </c>
    </row>
    <row r="2008" spans="1:13" ht="12.75">
      <c r="A2008" s="17"/>
      <c r="B2008" s="240"/>
      <c r="H2008" s="6">
        <f t="shared" si="122"/>
        <v>0</v>
      </c>
      <c r="I2008" s="27">
        <f t="shared" si="120"/>
        <v>0</v>
      </c>
      <c r="M2008" s="2">
        <v>420</v>
      </c>
    </row>
    <row r="2009" spans="1:13" ht="12.75">
      <c r="A2009" s="17"/>
      <c r="B2009" s="240">
        <v>1600</v>
      </c>
      <c r="C2009" s="37" t="s">
        <v>1025</v>
      </c>
      <c r="D2009" s="17" t="s">
        <v>27</v>
      </c>
      <c r="E2009" s="37" t="s">
        <v>1026</v>
      </c>
      <c r="F2009" s="86" t="s">
        <v>1080</v>
      </c>
      <c r="G2009" s="35" t="s">
        <v>39</v>
      </c>
      <c r="H2009" s="6">
        <f t="shared" si="122"/>
        <v>-1600</v>
      </c>
      <c r="I2009" s="27">
        <f t="shared" si="120"/>
        <v>3.8095238095238093</v>
      </c>
      <c r="K2009" t="s">
        <v>940</v>
      </c>
      <c r="M2009" s="2">
        <v>420</v>
      </c>
    </row>
    <row r="2010" spans="1:13" ht="12.75">
      <c r="A2010" s="17"/>
      <c r="B2010" s="240">
        <v>1300</v>
      </c>
      <c r="C2010" s="17" t="s">
        <v>1025</v>
      </c>
      <c r="D2010" s="17" t="s">
        <v>27</v>
      </c>
      <c r="E2010" s="17" t="s">
        <v>1026</v>
      </c>
      <c r="F2010" s="86" t="s">
        <v>1081</v>
      </c>
      <c r="G2010" s="34" t="s">
        <v>39</v>
      </c>
      <c r="H2010" s="6">
        <f t="shared" si="122"/>
        <v>-2900</v>
      </c>
      <c r="I2010" s="27">
        <f t="shared" si="120"/>
        <v>3.0952380952380953</v>
      </c>
      <c r="K2010" t="s">
        <v>940</v>
      </c>
      <c r="M2010" s="2">
        <v>420</v>
      </c>
    </row>
    <row r="2011" spans="1:13" ht="12.75">
      <c r="A2011" s="17"/>
      <c r="B2011" s="240">
        <v>800</v>
      </c>
      <c r="C2011" s="17" t="s">
        <v>1025</v>
      </c>
      <c r="D2011" s="17" t="s">
        <v>27</v>
      </c>
      <c r="E2011" s="17" t="s">
        <v>1026</v>
      </c>
      <c r="F2011" s="86" t="s">
        <v>1082</v>
      </c>
      <c r="G2011" s="34" t="s">
        <v>39</v>
      </c>
      <c r="H2011" s="6">
        <f t="shared" si="122"/>
        <v>-3700</v>
      </c>
      <c r="I2011" s="27">
        <f t="shared" si="120"/>
        <v>1.9047619047619047</v>
      </c>
      <c r="K2011" t="s">
        <v>940</v>
      </c>
      <c r="M2011" s="2">
        <v>420</v>
      </c>
    </row>
    <row r="2012" spans="1:13" ht="12.75">
      <c r="A2012" s="17"/>
      <c r="B2012" s="240">
        <v>2500</v>
      </c>
      <c r="C2012" s="42" t="s">
        <v>1025</v>
      </c>
      <c r="D2012" s="17" t="s">
        <v>27</v>
      </c>
      <c r="E2012" s="42" t="s">
        <v>1026</v>
      </c>
      <c r="F2012" s="86" t="s">
        <v>1083</v>
      </c>
      <c r="G2012" s="32" t="s">
        <v>43</v>
      </c>
      <c r="H2012" s="6">
        <f t="shared" si="122"/>
        <v>-6200</v>
      </c>
      <c r="I2012" s="27">
        <f t="shared" si="120"/>
        <v>5.9523809523809526</v>
      </c>
      <c r="J2012" s="41"/>
      <c r="K2012" t="s">
        <v>940</v>
      </c>
      <c r="L2012" s="41"/>
      <c r="M2012" s="2">
        <v>420</v>
      </c>
    </row>
    <row r="2013" spans="1:13" ht="12.75">
      <c r="A2013" s="17"/>
      <c r="B2013" s="240">
        <v>2000</v>
      </c>
      <c r="C2013" s="1" t="s">
        <v>1025</v>
      </c>
      <c r="D2013" s="17" t="s">
        <v>27</v>
      </c>
      <c r="E2013" s="1" t="s">
        <v>1026</v>
      </c>
      <c r="F2013" s="86" t="s">
        <v>1084</v>
      </c>
      <c r="G2013" s="32" t="s">
        <v>45</v>
      </c>
      <c r="H2013" s="6">
        <f t="shared" si="122"/>
        <v>-8200</v>
      </c>
      <c r="I2013" s="27">
        <f t="shared" si="120"/>
        <v>4.761904761904762</v>
      </c>
      <c r="K2013" t="s">
        <v>940</v>
      </c>
      <c r="M2013" s="2">
        <v>420</v>
      </c>
    </row>
    <row r="2014" spans="1:13" ht="12.75">
      <c r="A2014" s="17"/>
      <c r="B2014" s="240">
        <v>500</v>
      </c>
      <c r="C2014" s="1" t="s">
        <v>1025</v>
      </c>
      <c r="D2014" s="17" t="s">
        <v>27</v>
      </c>
      <c r="E2014" s="1" t="s">
        <v>1026</v>
      </c>
      <c r="F2014" s="86" t="s">
        <v>1085</v>
      </c>
      <c r="G2014" s="32" t="s">
        <v>82</v>
      </c>
      <c r="H2014" s="6">
        <f t="shared" si="122"/>
        <v>-8700</v>
      </c>
      <c r="I2014" s="27">
        <f t="shared" si="120"/>
        <v>1.1904761904761905</v>
      </c>
      <c r="K2014" t="s">
        <v>940</v>
      </c>
      <c r="M2014" s="2">
        <v>420</v>
      </c>
    </row>
    <row r="2015" spans="1:13" ht="12.75">
      <c r="A2015" s="17"/>
      <c r="B2015" s="240">
        <v>1300</v>
      </c>
      <c r="C2015" s="1" t="s">
        <v>1025</v>
      </c>
      <c r="D2015" s="17" t="s">
        <v>27</v>
      </c>
      <c r="E2015" s="1" t="s">
        <v>1026</v>
      </c>
      <c r="F2015" s="86" t="s">
        <v>1086</v>
      </c>
      <c r="G2015" s="32" t="s">
        <v>82</v>
      </c>
      <c r="H2015" s="6">
        <f t="shared" si="122"/>
        <v>-10000</v>
      </c>
      <c r="I2015" s="27">
        <f t="shared" si="120"/>
        <v>3.0952380952380953</v>
      </c>
      <c r="K2015" t="s">
        <v>940</v>
      </c>
      <c r="M2015" s="2">
        <v>420</v>
      </c>
    </row>
    <row r="2016" spans="1:13" ht="12.75">
      <c r="A2016" s="17"/>
      <c r="B2016" s="240">
        <v>1000</v>
      </c>
      <c r="C2016" s="1" t="s">
        <v>1025</v>
      </c>
      <c r="D2016" s="17" t="s">
        <v>27</v>
      </c>
      <c r="E2016" s="1" t="s">
        <v>1026</v>
      </c>
      <c r="F2016" s="86" t="s">
        <v>1087</v>
      </c>
      <c r="G2016" s="32" t="s">
        <v>121</v>
      </c>
      <c r="H2016" s="6">
        <f t="shared" si="122"/>
        <v>-11000</v>
      </c>
      <c r="I2016" s="27">
        <f t="shared" si="120"/>
        <v>2.380952380952381</v>
      </c>
      <c r="K2016" t="s">
        <v>940</v>
      </c>
      <c r="M2016" s="2">
        <v>420</v>
      </c>
    </row>
    <row r="2017" spans="1:13" ht="12.75">
      <c r="A2017" s="17"/>
      <c r="B2017" s="240">
        <v>1000</v>
      </c>
      <c r="C2017" s="1" t="s">
        <v>1025</v>
      </c>
      <c r="D2017" s="17" t="s">
        <v>27</v>
      </c>
      <c r="E2017" s="1" t="s">
        <v>1026</v>
      </c>
      <c r="F2017" s="86" t="s">
        <v>1088</v>
      </c>
      <c r="G2017" s="32" t="s">
        <v>121</v>
      </c>
      <c r="H2017" s="6">
        <f t="shared" si="122"/>
        <v>-12000</v>
      </c>
      <c r="I2017" s="27">
        <f t="shared" si="120"/>
        <v>2.380952380952381</v>
      </c>
      <c r="K2017" t="s">
        <v>940</v>
      </c>
      <c r="M2017" s="2">
        <v>420</v>
      </c>
    </row>
    <row r="2018" spans="1:13" ht="12.75">
      <c r="A2018" s="17"/>
      <c r="B2018" s="240">
        <v>1600</v>
      </c>
      <c r="C2018" s="1" t="s">
        <v>1025</v>
      </c>
      <c r="D2018" s="17" t="s">
        <v>27</v>
      </c>
      <c r="E2018" s="1" t="s">
        <v>1026</v>
      </c>
      <c r="F2018" s="86" t="s">
        <v>1089</v>
      </c>
      <c r="G2018" s="32" t="s">
        <v>154</v>
      </c>
      <c r="H2018" s="6">
        <f t="shared" si="122"/>
        <v>-13600</v>
      </c>
      <c r="I2018" s="27">
        <f t="shared" si="120"/>
        <v>3.8095238095238093</v>
      </c>
      <c r="K2018" t="s">
        <v>940</v>
      </c>
      <c r="M2018" s="2">
        <v>420</v>
      </c>
    </row>
    <row r="2019" spans="1:13" ht="12.75">
      <c r="A2019" s="17"/>
      <c r="B2019" s="240">
        <v>500</v>
      </c>
      <c r="C2019" s="1" t="s">
        <v>1025</v>
      </c>
      <c r="D2019" s="17" t="s">
        <v>27</v>
      </c>
      <c r="E2019" s="1" t="s">
        <v>1026</v>
      </c>
      <c r="F2019" s="86" t="s">
        <v>1090</v>
      </c>
      <c r="G2019" s="32" t="s">
        <v>154</v>
      </c>
      <c r="H2019" s="6">
        <f t="shared" si="122"/>
        <v>-14100</v>
      </c>
      <c r="I2019" s="27">
        <f t="shared" si="120"/>
        <v>1.1904761904761905</v>
      </c>
      <c r="K2019" t="s">
        <v>940</v>
      </c>
      <c r="M2019" s="2">
        <v>420</v>
      </c>
    </row>
    <row r="2020" spans="1:13" ht="12.75">
      <c r="A2020" s="17"/>
      <c r="B2020" s="240">
        <v>1300</v>
      </c>
      <c r="C2020" s="1" t="s">
        <v>1025</v>
      </c>
      <c r="D2020" s="17" t="s">
        <v>27</v>
      </c>
      <c r="E2020" s="1" t="s">
        <v>1026</v>
      </c>
      <c r="F2020" s="86" t="s">
        <v>1091</v>
      </c>
      <c r="G2020" s="32" t="s">
        <v>154</v>
      </c>
      <c r="H2020" s="6">
        <f t="shared" si="122"/>
        <v>-15400</v>
      </c>
      <c r="I2020" s="27">
        <f t="shared" si="120"/>
        <v>3.0952380952380953</v>
      </c>
      <c r="K2020" t="s">
        <v>940</v>
      </c>
      <c r="M2020" s="2">
        <v>420</v>
      </c>
    </row>
    <row r="2021" spans="1:13" ht="12.75">
      <c r="A2021" s="17"/>
      <c r="B2021" s="240">
        <v>1000</v>
      </c>
      <c r="C2021" s="1" t="s">
        <v>1025</v>
      </c>
      <c r="D2021" s="17" t="s">
        <v>27</v>
      </c>
      <c r="E2021" s="1" t="s">
        <v>1026</v>
      </c>
      <c r="F2021" s="86" t="s">
        <v>1092</v>
      </c>
      <c r="G2021" s="32" t="s">
        <v>154</v>
      </c>
      <c r="H2021" s="6">
        <f t="shared" si="122"/>
        <v>-16400</v>
      </c>
      <c r="I2021" s="27">
        <f t="shared" si="120"/>
        <v>2.380952380952381</v>
      </c>
      <c r="K2021" t="s">
        <v>940</v>
      </c>
      <c r="M2021" s="2">
        <v>420</v>
      </c>
    </row>
    <row r="2022" spans="1:13" ht="12.75">
      <c r="A2022" s="17"/>
      <c r="B2022" s="240">
        <v>1600</v>
      </c>
      <c r="C2022" s="1" t="s">
        <v>1025</v>
      </c>
      <c r="D2022" s="17" t="s">
        <v>27</v>
      </c>
      <c r="E2022" s="1" t="s">
        <v>1026</v>
      </c>
      <c r="F2022" s="86" t="s">
        <v>1093</v>
      </c>
      <c r="G2022" s="32" t="s">
        <v>156</v>
      </c>
      <c r="H2022" s="6">
        <f t="shared" si="122"/>
        <v>-18000</v>
      </c>
      <c r="I2022" s="27">
        <f t="shared" si="120"/>
        <v>3.8095238095238093</v>
      </c>
      <c r="K2022" t="s">
        <v>940</v>
      </c>
      <c r="M2022" s="2">
        <v>420</v>
      </c>
    </row>
    <row r="2023" spans="1:13" ht="12.75">
      <c r="A2023" s="17"/>
      <c r="B2023" s="240">
        <v>500</v>
      </c>
      <c r="C2023" s="1" t="s">
        <v>1025</v>
      </c>
      <c r="D2023" s="17" t="s">
        <v>27</v>
      </c>
      <c r="E2023" s="1" t="s">
        <v>1026</v>
      </c>
      <c r="F2023" s="86" t="s">
        <v>1094</v>
      </c>
      <c r="G2023" s="32" t="s">
        <v>156</v>
      </c>
      <c r="H2023" s="6">
        <f t="shared" si="122"/>
        <v>-18500</v>
      </c>
      <c r="I2023" s="27">
        <f t="shared" si="120"/>
        <v>1.1904761904761905</v>
      </c>
      <c r="K2023" t="s">
        <v>940</v>
      </c>
      <c r="M2023" s="2">
        <v>420</v>
      </c>
    </row>
    <row r="2024" spans="1:13" ht="12.75">
      <c r="A2024" s="17"/>
      <c r="B2024" s="240">
        <v>3000</v>
      </c>
      <c r="C2024" s="1" t="s">
        <v>1025</v>
      </c>
      <c r="D2024" s="17" t="s">
        <v>27</v>
      </c>
      <c r="E2024" s="1" t="s">
        <v>1026</v>
      </c>
      <c r="F2024" s="86" t="s">
        <v>1095</v>
      </c>
      <c r="G2024" s="32" t="s">
        <v>156</v>
      </c>
      <c r="H2024" s="6">
        <f t="shared" si="122"/>
        <v>-21500</v>
      </c>
      <c r="I2024" s="27">
        <f t="shared" si="120"/>
        <v>7.142857142857143</v>
      </c>
      <c r="K2024" t="s">
        <v>940</v>
      </c>
      <c r="M2024" s="2">
        <v>420</v>
      </c>
    </row>
    <row r="2025" spans="1:13" ht="12.75">
      <c r="A2025" s="17"/>
      <c r="B2025" s="240">
        <v>1300</v>
      </c>
      <c r="C2025" s="1" t="s">
        <v>1025</v>
      </c>
      <c r="D2025" s="17" t="s">
        <v>27</v>
      </c>
      <c r="E2025" s="1" t="s">
        <v>1026</v>
      </c>
      <c r="F2025" s="86" t="s">
        <v>1096</v>
      </c>
      <c r="G2025" s="32" t="s">
        <v>156</v>
      </c>
      <c r="H2025" s="6">
        <f t="shared" si="122"/>
        <v>-22800</v>
      </c>
      <c r="I2025" s="27">
        <f t="shared" si="120"/>
        <v>3.0952380952380953</v>
      </c>
      <c r="K2025" t="s">
        <v>940</v>
      </c>
      <c r="M2025" s="2">
        <v>420</v>
      </c>
    </row>
    <row r="2026" spans="1:13" ht="12.75">
      <c r="A2026" s="17"/>
      <c r="B2026" s="240">
        <v>500</v>
      </c>
      <c r="C2026" s="1" t="s">
        <v>1025</v>
      </c>
      <c r="D2026" s="17" t="s">
        <v>27</v>
      </c>
      <c r="E2026" s="1" t="s">
        <v>1026</v>
      </c>
      <c r="F2026" s="86" t="s">
        <v>1097</v>
      </c>
      <c r="G2026" s="32" t="s">
        <v>158</v>
      </c>
      <c r="H2026" s="6">
        <f t="shared" si="122"/>
        <v>-23300</v>
      </c>
      <c r="I2026" s="27">
        <f t="shared" si="120"/>
        <v>1.1904761904761905</v>
      </c>
      <c r="K2026" t="s">
        <v>940</v>
      </c>
      <c r="M2026" s="2">
        <v>420</v>
      </c>
    </row>
    <row r="2027" spans="1:13" ht="12.75">
      <c r="A2027" s="17"/>
      <c r="B2027" s="240">
        <v>500</v>
      </c>
      <c r="C2027" s="1" t="s">
        <v>1025</v>
      </c>
      <c r="D2027" s="17" t="s">
        <v>27</v>
      </c>
      <c r="E2027" s="1" t="s">
        <v>1026</v>
      </c>
      <c r="F2027" s="86" t="s">
        <v>1098</v>
      </c>
      <c r="G2027" s="32" t="s">
        <v>1099</v>
      </c>
      <c r="H2027" s="6">
        <f t="shared" si="122"/>
        <v>-23800</v>
      </c>
      <c r="I2027" s="27">
        <f t="shared" si="120"/>
        <v>1.1904761904761905</v>
      </c>
      <c r="K2027" t="s">
        <v>940</v>
      </c>
      <c r="M2027" s="2">
        <v>420</v>
      </c>
    </row>
    <row r="2028" spans="1:13" ht="12.75">
      <c r="A2028" s="17"/>
      <c r="B2028" s="240">
        <v>2500</v>
      </c>
      <c r="C2028" s="1" t="s">
        <v>1025</v>
      </c>
      <c r="D2028" s="17" t="s">
        <v>27</v>
      </c>
      <c r="E2028" s="1" t="s">
        <v>1026</v>
      </c>
      <c r="F2028" s="86" t="s">
        <v>1100</v>
      </c>
      <c r="G2028" s="32" t="s">
        <v>158</v>
      </c>
      <c r="H2028" s="6">
        <f t="shared" si="122"/>
        <v>-26300</v>
      </c>
      <c r="I2028" s="27">
        <f t="shared" si="120"/>
        <v>5.9523809523809526</v>
      </c>
      <c r="K2028" t="s">
        <v>940</v>
      </c>
      <c r="M2028" s="2">
        <v>420</v>
      </c>
    </row>
    <row r="2029" spans="1:13" ht="12.75">
      <c r="A2029" s="17"/>
      <c r="B2029" s="240">
        <v>2500</v>
      </c>
      <c r="C2029" s="1" t="s">
        <v>1025</v>
      </c>
      <c r="D2029" s="17" t="s">
        <v>27</v>
      </c>
      <c r="E2029" s="1" t="s">
        <v>1026</v>
      </c>
      <c r="F2029" s="86" t="s">
        <v>1101</v>
      </c>
      <c r="G2029" s="32" t="s">
        <v>160</v>
      </c>
      <c r="H2029" s="6">
        <f t="shared" si="122"/>
        <v>-28800</v>
      </c>
      <c r="I2029" s="27">
        <f aca="true" t="shared" si="123" ref="I2029:I2079">+B2029/M2029</f>
        <v>5.9523809523809526</v>
      </c>
      <c r="K2029" t="s">
        <v>940</v>
      </c>
      <c r="M2029" s="2">
        <v>420</v>
      </c>
    </row>
    <row r="2030" spans="1:13" ht="12.75">
      <c r="A2030" s="17"/>
      <c r="B2030" s="240">
        <v>800</v>
      </c>
      <c r="C2030" s="1" t="s">
        <v>1025</v>
      </c>
      <c r="D2030" s="17" t="s">
        <v>27</v>
      </c>
      <c r="E2030" s="1" t="s">
        <v>1026</v>
      </c>
      <c r="F2030" s="86" t="s">
        <v>1102</v>
      </c>
      <c r="G2030" s="32" t="s">
        <v>160</v>
      </c>
      <c r="H2030" s="6">
        <f t="shared" si="122"/>
        <v>-29600</v>
      </c>
      <c r="I2030" s="27">
        <f t="shared" si="123"/>
        <v>1.9047619047619047</v>
      </c>
      <c r="K2030" t="s">
        <v>940</v>
      </c>
      <c r="M2030" s="2">
        <v>420</v>
      </c>
    </row>
    <row r="2031" spans="1:13" ht="12.75">
      <c r="A2031" s="17"/>
      <c r="B2031" s="240">
        <v>500</v>
      </c>
      <c r="C2031" s="1" t="s">
        <v>1025</v>
      </c>
      <c r="D2031" s="17" t="s">
        <v>27</v>
      </c>
      <c r="E2031" s="1" t="s">
        <v>1026</v>
      </c>
      <c r="F2031" s="86" t="s">
        <v>1103</v>
      </c>
      <c r="G2031" s="32" t="s">
        <v>160</v>
      </c>
      <c r="H2031" s="6">
        <f t="shared" si="122"/>
        <v>-30100</v>
      </c>
      <c r="I2031" s="27">
        <f t="shared" si="123"/>
        <v>1.1904761904761905</v>
      </c>
      <c r="K2031" t="s">
        <v>940</v>
      </c>
      <c r="M2031" s="2">
        <v>420</v>
      </c>
    </row>
    <row r="2032" spans="1:13" ht="12.75">
      <c r="A2032" s="17"/>
      <c r="B2032" s="240">
        <v>1000</v>
      </c>
      <c r="C2032" s="1" t="s">
        <v>1025</v>
      </c>
      <c r="D2032" s="17" t="s">
        <v>27</v>
      </c>
      <c r="E2032" s="1" t="s">
        <v>1026</v>
      </c>
      <c r="F2032" s="86" t="s">
        <v>1104</v>
      </c>
      <c r="G2032" s="32" t="s">
        <v>160</v>
      </c>
      <c r="H2032" s="6">
        <f t="shared" si="122"/>
        <v>-31100</v>
      </c>
      <c r="I2032" s="27">
        <f t="shared" si="123"/>
        <v>2.380952380952381</v>
      </c>
      <c r="K2032" t="s">
        <v>940</v>
      </c>
      <c r="M2032" s="2">
        <v>420</v>
      </c>
    </row>
    <row r="2033" spans="1:13" ht="12.75">
      <c r="A2033" s="17"/>
      <c r="B2033" s="240">
        <v>1300</v>
      </c>
      <c r="C2033" s="1" t="s">
        <v>1025</v>
      </c>
      <c r="D2033" s="17" t="s">
        <v>27</v>
      </c>
      <c r="E2033" s="1" t="s">
        <v>1026</v>
      </c>
      <c r="F2033" s="86" t="s">
        <v>1105</v>
      </c>
      <c r="G2033" s="32" t="s">
        <v>182</v>
      </c>
      <c r="H2033" s="6">
        <f t="shared" si="122"/>
        <v>-32400</v>
      </c>
      <c r="I2033" s="27">
        <f t="shared" si="123"/>
        <v>3.0952380952380953</v>
      </c>
      <c r="K2033" t="s">
        <v>940</v>
      </c>
      <c r="M2033" s="2">
        <v>420</v>
      </c>
    </row>
    <row r="2034" spans="1:13" ht="12.75">
      <c r="A2034" s="17"/>
      <c r="B2034" s="240">
        <v>2500</v>
      </c>
      <c r="C2034" s="1" t="s">
        <v>1025</v>
      </c>
      <c r="D2034" s="17" t="s">
        <v>27</v>
      </c>
      <c r="E2034" s="1" t="s">
        <v>1026</v>
      </c>
      <c r="F2034" s="86" t="s">
        <v>1106</v>
      </c>
      <c r="G2034" s="32" t="s">
        <v>182</v>
      </c>
      <c r="H2034" s="6">
        <f t="shared" si="122"/>
        <v>-34900</v>
      </c>
      <c r="I2034" s="27">
        <f t="shared" si="123"/>
        <v>5.9523809523809526</v>
      </c>
      <c r="K2034" t="s">
        <v>940</v>
      </c>
      <c r="M2034" s="2">
        <v>420</v>
      </c>
    </row>
    <row r="2035" spans="1:13" ht="12.75">
      <c r="A2035" s="17"/>
      <c r="B2035" s="240">
        <v>1600</v>
      </c>
      <c r="C2035" s="1" t="s">
        <v>1025</v>
      </c>
      <c r="D2035" s="17" t="s">
        <v>27</v>
      </c>
      <c r="E2035" s="1" t="s">
        <v>1026</v>
      </c>
      <c r="F2035" s="86" t="s">
        <v>1027</v>
      </c>
      <c r="G2035" s="32" t="s">
        <v>334</v>
      </c>
      <c r="H2035" s="6">
        <f t="shared" si="122"/>
        <v>-36500</v>
      </c>
      <c r="I2035" s="27">
        <f t="shared" si="123"/>
        <v>3.8095238095238093</v>
      </c>
      <c r="K2035" t="s">
        <v>940</v>
      </c>
      <c r="M2035" s="2">
        <v>420</v>
      </c>
    </row>
    <row r="2036" spans="1:13" ht="12.75">
      <c r="A2036" s="17"/>
      <c r="B2036" s="240">
        <v>500</v>
      </c>
      <c r="C2036" s="1" t="s">
        <v>1025</v>
      </c>
      <c r="D2036" s="17" t="s">
        <v>27</v>
      </c>
      <c r="E2036" s="1" t="s">
        <v>1026</v>
      </c>
      <c r="F2036" s="86" t="s">
        <v>1107</v>
      </c>
      <c r="G2036" s="32" t="s">
        <v>186</v>
      </c>
      <c r="H2036" s="6">
        <f t="shared" si="122"/>
        <v>-37000</v>
      </c>
      <c r="I2036" s="27">
        <f t="shared" si="123"/>
        <v>1.1904761904761905</v>
      </c>
      <c r="K2036" t="s">
        <v>940</v>
      </c>
      <c r="M2036" s="2">
        <v>420</v>
      </c>
    </row>
    <row r="2037" spans="1:13" ht="12.75">
      <c r="A2037" s="17"/>
      <c r="B2037" s="240">
        <v>500</v>
      </c>
      <c r="C2037" s="1" t="s">
        <v>1025</v>
      </c>
      <c r="D2037" s="17" t="s">
        <v>27</v>
      </c>
      <c r="E2037" s="1" t="s">
        <v>1026</v>
      </c>
      <c r="F2037" s="86" t="s">
        <v>1108</v>
      </c>
      <c r="G2037" s="32" t="s">
        <v>186</v>
      </c>
      <c r="H2037" s="6">
        <f t="shared" si="122"/>
        <v>-37500</v>
      </c>
      <c r="I2037" s="27">
        <f t="shared" si="123"/>
        <v>1.1904761904761905</v>
      </c>
      <c r="K2037" t="s">
        <v>940</v>
      </c>
      <c r="M2037" s="2">
        <v>420</v>
      </c>
    </row>
    <row r="2038" spans="1:13" ht="12.75">
      <c r="A2038" s="17"/>
      <c r="B2038" s="240">
        <v>1300</v>
      </c>
      <c r="C2038" s="1" t="s">
        <v>1025</v>
      </c>
      <c r="D2038" s="17" t="s">
        <v>27</v>
      </c>
      <c r="E2038" s="1" t="s">
        <v>1026</v>
      </c>
      <c r="F2038" s="86" t="s">
        <v>1109</v>
      </c>
      <c r="G2038" s="32" t="s">
        <v>186</v>
      </c>
      <c r="H2038" s="6">
        <f t="shared" si="122"/>
        <v>-38800</v>
      </c>
      <c r="I2038" s="27">
        <f t="shared" si="123"/>
        <v>3.0952380952380953</v>
      </c>
      <c r="K2038" t="s">
        <v>940</v>
      </c>
      <c r="M2038" s="2">
        <v>420</v>
      </c>
    </row>
    <row r="2039" spans="1:13" ht="12.75">
      <c r="A2039" s="17"/>
      <c r="B2039" s="240">
        <v>1000</v>
      </c>
      <c r="C2039" s="1" t="s">
        <v>1025</v>
      </c>
      <c r="D2039" s="17" t="s">
        <v>27</v>
      </c>
      <c r="E2039" s="1" t="s">
        <v>1026</v>
      </c>
      <c r="F2039" s="86" t="s">
        <v>1110</v>
      </c>
      <c r="G2039" s="32" t="s">
        <v>210</v>
      </c>
      <c r="H2039" s="6">
        <f aca="true" t="shared" si="124" ref="H2039:H2057">H2038-B2039</f>
        <v>-39800</v>
      </c>
      <c r="I2039" s="27">
        <f t="shared" si="123"/>
        <v>2.380952380952381</v>
      </c>
      <c r="K2039" t="s">
        <v>940</v>
      </c>
      <c r="M2039" s="2">
        <v>420</v>
      </c>
    </row>
    <row r="2040" spans="1:13" ht="12.75">
      <c r="A2040" s="17"/>
      <c r="B2040" s="240">
        <v>1300</v>
      </c>
      <c r="C2040" s="1" t="s">
        <v>1025</v>
      </c>
      <c r="D2040" s="17" t="s">
        <v>27</v>
      </c>
      <c r="E2040" s="1" t="s">
        <v>1026</v>
      </c>
      <c r="F2040" s="86" t="s">
        <v>1111</v>
      </c>
      <c r="G2040" s="32" t="s">
        <v>210</v>
      </c>
      <c r="H2040" s="6">
        <f t="shared" si="124"/>
        <v>-41100</v>
      </c>
      <c r="I2040" s="27">
        <f t="shared" si="123"/>
        <v>3.0952380952380953</v>
      </c>
      <c r="K2040" t="s">
        <v>940</v>
      </c>
      <c r="M2040" s="2">
        <v>420</v>
      </c>
    </row>
    <row r="2041" spans="1:13" ht="12.75">
      <c r="A2041" s="17"/>
      <c r="B2041" s="240">
        <v>1600</v>
      </c>
      <c r="C2041" s="1" t="s">
        <v>1025</v>
      </c>
      <c r="D2041" s="17" t="s">
        <v>27</v>
      </c>
      <c r="E2041" s="1" t="s">
        <v>1026</v>
      </c>
      <c r="F2041" s="86" t="s">
        <v>1112</v>
      </c>
      <c r="G2041" s="32" t="s">
        <v>217</v>
      </c>
      <c r="H2041" s="6">
        <f t="shared" si="124"/>
        <v>-42700</v>
      </c>
      <c r="I2041" s="27">
        <f t="shared" si="123"/>
        <v>3.8095238095238093</v>
      </c>
      <c r="K2041" t="s">
        <v>940</v>
      </c>
      <c r="M2041" s="2">
        <v>420</v>
      </c>
    </row>
    <row r="2042" spans="1:13" ht="12.75">
      <c r="A2042" s="17"/>
      <c r="B2042" s="240">
        <v>500</v>
      </c>
      <c r="C2042" s="1" t="s">
        <v>1025</v>
      </c>
      <c r="D2042" s="17" t="s">
        <v>27</v>
      </c>
      <c r="E2042" s="1" t="s">
        <v>1026</v>
      </c>
      <c r="F2042" s="86" t="s">
        <v>1113</v>
      </c>
      <c r="G2042" s="32" t="s">
        <v>262</v>
      </c>
      <c r="H2042" s="6">
        <f t="shared" si="124"/>
        <v>-43200</v>
      </c>
      <c r="I2042" s="27">
        <f t="shared" si="123"/>
        <v>1.1904761904761905</v>
      </c>
      <c r="K2042" t="s">
        <v>940</v>
      </c>
      <c r="M2042" s="2">
        <v>420</v>
      </c>
    </row>
    <row r="2043" spans="1:13" ht="12.75">
      <c r="A2043" s="17"/>
      <c r="B2043" s="240">
        <v>1600</v>
      </c>
      <c r="C2043" s="1" t="s">
        <v>1025</v>
      </c>
      <c r="D2043" s="17" t="s">
        <v>27</v>
      </c>
      <c r="E2043" s="1" t="s">
        <v>1026</v>
      </c>
      <c r="F2043" s="86" t="s">
        <v>1114</v>
      </c>
      <c r="G2043" s="32" t="s">
        <v>262</v>
      </c>
      <c r="H2043" s="6">
        <f t="shared" si="124"/>
        <v>-44800</v>
      </c>
      <c r="I2043" s="27">
        <f t="shared" si="123"/>
        <v>3.8095238095238093</v>
      </c>
      <c r="K2043" t="s">
        <v>940</v>
      </c>
      <c r="M2043" s="2">
        <v>420</v>
      </c>
    </row>
    <row r="2044" spans="1:13" ht="12.75">
      <c r="A2044" s="17"/>
      <c r="B2044" s="240">
        <v>3000</v>
      </c>
      <c r="C2044" s="1" t="s">
        <v>1025</v>
      </c>
      <c r="D2044" s="17" t="s">
        <v>27</v>
      </c>
      <c r="E2044" s="1" t="s">
        <v>1026</v>
      </c>
      <c r="F2044" s="86" t="s">
        <v>1115</v>
      </c>
      <c r="G2044" s="32" t="s">
        <v>262</v>
      </c>
      <c r="H2044" s="6">
        <f t="shared" si="124"/>
        <v>-47800</v>
      </c>
      <c r="I2044" s="27">
        <f t="shared" si="123"/>
        <v>7.142857142857143</v>
      </c>
      <c r="K2044" t="s">
        <v>940</v>
      </c>
      <c r="M2044" s="2">
        <v>420</v>
      </c>
    </row>
    <row r="2045" spans="1:13" ht="12.75">
      <c r="A2045" s="17"/>
      <c r="B2045" s="240">
        <v>800</v>
      </c>
      <c r="C2045" s="1" t="s">
        <v>1025</v>
      </c>
      <c r="D2045" s="17" t="s">
        <v>27</v>
      </c>
      <c r="E2045" s="1" t="s">
        <v>1026</v>
      </c>
      <c r="F2045" s="86" t="s">
        <v>1116</v>
      </c>
      <c r="G2045" s="32" t="s">
        <v>264</v>
      </c>
      <c r="H2045" s="6">
        <f t="shared" si="124"/>
        <v>-48600</v>
      </c>
      <c r="I2045" s="27">
        <f t="shared" si="123"/>
        <v>1.9047619047619047</v>
      </c>
      <c r="K2045" t="s">
        <v>940</v>
      </c>
      <c r="M2045" s="2">
        <v>420</v>
      </c>
    </row>
    <row r="2046" spans="1:13" ht="12.75">
      <c r="A2046" s="17"/>
      <c r="B2046" s="240">
        <v>1600</v>
      </c>
      <c r="C2046" s="1" t="s">
        <v>1025</v>
      </c>
      <c r="D2046" s="17" t="s">
        <v>27</v>
      </c>
      <c r="E2046" s="1" t="s">
        <v>1026</v>
      </c>
      <c r="F2046" s="86" t="s">
        <v>1117</v>
      </c>
      <c r="G2046" s="32" t="s">
        <v>269</v>
      </c>
      <c r="H2046" s="6">
        <f t="shared" si="124"/>
        <v>-50200</v>
      </c>
      <c r="I2046" s="27">
        <f t="shared" si="123"/>
        <v>3.8095238095238093</v>
      </c>
      <c r="K2046" t="s">
        <v>940</v>
      </c>
      <c r="M2046" s="2">
        <v>420</v>
      </c>
    </row>
    <row r="2047" spans="1:13" ht="12.75">
      <c r="A2047" s="17"/>
      <c r="B2047" s="240">
        <v>1000</v>
      </c>
      <c r="C2047" s="1" t="s">
        <v>1025</v>
      </c>
      <c r="D2047" s="17" t="s">
        <v>27</v>
      </c>
      <c r="E2047" s="1" t="s">
        <v>1026</v>
      </c>
      <c r="F2047" s="86" t="s">
        <v>1118</v>
      </c>
      <c r="G2047" s="32" t="s">
        <v>269</v>
      </c>
      <c r="H2047" s="6">
        <f t="shared" si="124"/>
        <v>-51200</v>
      </c>
      <c r="I2047" s="27">
        <f t="shared" si="123"/>
        <v>2.380952380952381</v>
      </c>
      <c r="K2047" t="s">
        <v>940</v>
      </c>
      <c r="M2047" s="2">
        <v>420</v>
      </c>
    </row>
    <row r="2048" spans="1:13" ht="12.75">
      <c r="A2048" s="17"/>
      <c r="B2048" s="240">
        <v>1000</v>
      </c>
      <c r="C2048" s="1" t="s">
        <v>1025</v>
      </c>
      <c r="D2048" s="17" t="s">
        <v>27</v>
      </c>
      <c r="E2048" s="1" t="s">
        <v>1026</v>
      </c>
      <c r="F2048" s="86" t="s">
        <v>1119</v>
      </c>
      <c r="G2048" s="32" t="s">
        <v>269</v>
      </c>
      <c r="H2048" s="6">
        <f t="shared" si="124"/>
        <v>-52200</v>
      </c>
      <c r="I2048" s="27">
        <f t="shared" si="123"/>
        <v>2.380952380952381</v>
      </c>
      <c r="K2048" t="s">
        <v>940</v>
      </c>
      <c r="M2048" s="2">
        <v>420</v>
      </c>
    </row>
    <row r="2049" spans="1:13" ht="12.75">
      <c r="A2049" s="17"/>
      <c r="B2049" s="240">
        <v>1000</v>
      </c>
      <c r="C2049" s="1" t="s">
        <v>1120</v>
      </c>
      <c r="D2049" s="17" t="s">
        <v>27</v>
      </c>
      <c r="E2049" s="1" t="s">
        <v>1026</v>
      </c>
      <c r="F2049" s="86" t="s">
        <v>1121</v>
      </c>
      <c r="G2049" s="32" t="s">
        <v>288</v>
      </c>
      <c r="H2049" s="6">
        <f t="shared" si="124"/>
        <v>-53200</v>
      </c>
      <c r="I2049" s="27">
        <f t="shared" si="123"/>
        <v>2.380952380952381</v>
      </c>
      <c r="K2049" t="s">
        <v>940</v>
      </c>
      <c r="M2049" s="2">
        <v>420</v>
      </c>
    </row>
    <row r="2050" spans="1:13" ht="12.75">
      <c r="A2050" s="17"/>
      <c r="B2050" s="240">
        <v>800</v>
      </c>
      <c r="C2050" s="1" t="s">
        <v>1120</v>
      </c>
      <c r="D2050" s="17" t="s">
        <v>27</v>
      </c>
      <c r="E2050" s="1" t="s">
        <v>1026</v>
      </c>
      <c r="F2050" s="86" t="s">
        <v>1122</v>
      </c>
      <c r="G2050" s="32" t="s">
        <v>288</v>
      </c>
      <c r="H2050" s="6">
        <f t="shared" si="124"/>
        <v>-54000</v>
      </c>
      <c r="I2050" s="27">
        <f t="shared" si="123"/>
        <v>1.9047619047619047</v>
      </c>
      <c r="K2050" t="s">
        <v>940</v>
      </c>
      <c r="M2050" s="2">
        <v>420</v>
      </c>
    </row>
    <row r="2051" spans="1:13" ht="12.75">
      <c r="A2051" s="17"/>
      <c r="B2051" s="240">
        <v>800</v>
      </c>
      <c r="C2051" s="1" t="s">
        <v>1120</v>
      </c>
      <c r="D2051" s="17" t="s">
        <v>27</v>
      </c>
      <c r="E2051" s="1" t="s">
        <v>1026</v>
      </c>
      <c r="F2051" s="86" t="s">
        <v>1123</v>
      </c>
      <c r="G2051" s="32" t="s">
        <v>288</v>
      </c>
      <c r="H2051" s="6">
        <f t="shared" si="124"/>
        <v>-54800</v>
      </c>
      <c r="I2051" s="27">
        <f t="shared" si="123"/>
        <v>1.9047619047619047</v>
      </c>
      <c r="K2051" t="s">
        <v>940</v>
      </c>
      <c r="M2051" s="2">
        <v>420</v>
      </c>
    </row>
    <row r="2052" spans="1:13" ht="12.75">
      <c r="A2052" s="17"/>
      <c r="B2052" s="240">
        <v>2000</v>
      </c>
      <c r="C2052" s="1" t="s">
        <v>1120</v>
      </c>
      <c r="D2052" s="17" t="s">
        <v>27</v>
      </c>
      <c r="E2052" s="1" t="s">
        <v>1026</v>
      </c>
      <c r="F2052" s="86" t="s">
        <v>1124</v>
      </c>
      <c r="G2052" s="32" t="s">
        <v>288</v>
      </c>
      <c r="H2052" s="6">
        <f t="shared" si="124"/>
        <v>-56800</v>
      </c>
      <c r="I2052" s="27">
        <f t="shared" si="123"/>
        <v>4.761904761904762</v>
      </c>
      <c r="K2052" t="s">
        <v>940</v>
      </c>
      <c r="M2052" s="2">
        <v>420</v>
      </c>
    </row>
    <row r="2053" spans="1:13" ht="12.75">
      <c r="A2053" s="17"/>
      <c r="B2053" s="240">
        <v>3000</v>
      </c>
      <c r="C2053" s="1" t="s">
        <v>1125</v>
      </c>
      <c r="D2053" s="1" t="s">
        <v>710</v>
      </c>
      <c r="E2053" s="1" t="s">
        <v>1026</v>
      </c>
      <c r="F2053" s="86" t="s">
        <v>1126</v>
      </c>
      <c r="G2053" s="32" t="s">
        <v>280</v>
      </c>
      <c r="H2053" s="6">
        <f t="shared" si="124"/>
        <v>-59800</v>
      </c>
      <c r="I2053" s="27">
        <f t="shared" si="123"/>
        <v>7.142857142857143</v>
      </c>
      <c r="K2053" t="s">
        <v>977</v>
      </c>
      <c r="M2053" s="2">
        <v>420</v>
      </c>
    </row>
    <row r="2054" spans="1:13" ht="12.75">
      <c r="A2054" s="17"/>
      <c r="B2054" s="240">
        <v>2500</v>
      </c>
      <c r="C2054" s="1" t="s">
        <v>1025</v>
      </c>
      <c r="D2054" s="1" t="s">
        <v>27</v>
      </c>
      <c r="E2054" s="1" t="s">
        <v>1026</v>
      </c>
      <c r="F2054" s="86" t="s">
        <v>1127</v>
      </c>
      <c r="G2054" s="32" t="s">
        <v>303</v>
      </c>
      <c r="H2054" s="6">
        <f t="shared" si="124"/>
        <v>-62300</v>
      </c>
      <c r="I2054" s="27">
        <f t="shared" si="123"/>
        <v>5.9523809523809526</v>
      </c>
      <c r="K2054" t="s">
        <v>940</v>
      </c>
      <c r="M2054" s="2">
        <v>420</v>
      </c>
    </row>
    <row r="2055" spans="1:13" ht="12.75">
      <c r="A2055" s="17"/>
      <c r="B2055" s="240">
        <v>2000</v>
      </c>
      <c r="C2055" s="1" t="s">
        <v>1025</v>
      </c>
      <c r="D2055" s="1" t="s">
        <v>27</v>
      </c>
      <c r="E2055" s="1" t="s">
        <v>1026</v>
      </c>
      <c r="F2055" s="86" t="s">
        <v>1128</v>
      </c>
      <c r="G2055" s="32" t="s">
        <v>303</v>
      </c>
      <c r="H2055" s="6">
        <f t="shared" si="124"/>
        <v>-64300</v>
      </c>
      <c r="I2055" s="27">
        <f t="shared" si="123"/>
        <v>4.761904761904762</v>
      </c>
      <c r="K2055" t="s">
        <v>940</v>
      </c>
      <c r="M2055" s="2">
        <v>420</v>
      </c>
    </row>
    <row r="2056" spans="1:13" ht="12.75">
      <c r="A2056" s="17"/>
      <c r="B2056" s="240">
        <v>3500</v>
      </c>
      <c r="C2056" s="1" t="s">
        <v>1025</v>
      </c>
      <c r="D2056" s="1" t="s">
        <v>27</v>
      </c>
      <c r="E2056" s="1" t="s">
        <v>1026</v>
      </c>
      <c r="F2056" s="86" t="s">
        <v>1129</v>
      </c>
      <c r="G2056" s="32" t="s">
        <v>303</v>
      </c>
      <c r="H2056" s="6">
        <f t="shared" si="124"/>
        <v>-67800</v>
      </c>
      <c r="I2056" s="27">
        <f t="shared" si="123"/>
        <v>8.333333333333334</v>
      </c>
      <c r="K2056" t="s">
        <v>940</v>
      </c>
      <c r="M2056" s="2">
        <v>420</v>
      </c>
    </row>
    <row r="2057" spans="1:13" ht="12.75">
      <c r="A2057" s="17"/>
      <c r="B2057" s="240">
        <v>1300</v>
      </c>
      <c r="C2057" s="1" t="s">
        <v>1025</v>
      </c>
      <c r="D2057" s="1" t="s">
        <v>27</v>
      </c>
      <c r="E2057" s="1" t="s">
        <v>1026</v>
      </c>
      <c r="F2057" s="86" t="s">
        <v>1130</v>
      </c>
      <c r="G2057" s="32" t="s">
        <v>339</v>
      </c>
      <c r="H2057" s="6">
        <f t="shared" si="124"/>
        <v>-69100</v>
      </c>
      <c r="I2057" s="27">
        <f t="shared" si="123"/>
        <v>3.0952380952380953</v>
      </c>
      <c r="K2057" t="s">
        <v>940</v>
      </c>
      <c r="M2057" s="2">
        <v>420</v>
      </c>
    </row>
    <row r="2058" spans="1:13" s="85" customFormat="1" ht="12.75">
      <c r="A2058" s="16"/>
      <c r="B2058" s="241">
        <f>SUM(B2009:B2057)</f>
        <v>69100</v>
      </c>
      <c r="C2058" s="16" t="s">
        <v>1025</v>
      </c>
      <c r="D2058" s="16"/>
      <c r="E2058" s="16"/>
      <c r="F2058" s="96"/>
      <c r="G2058" s="23"/>
      <c r="H2058" s="83">
        <v>0</v>
      </c>
      <c r="I2058" s="84">
        <f t="shared" si="123"/>
        <v>164.52380952380952</v>
      </c>
      <c r="M2058" s="2">
        <v>420</v>
      </c>
    </row>
    <row r="2059" spans="1:13" ht="12.75">
      <c r="A2059" s="17"/>
      <c r="H2059" s="6">
        <f>H2058-B2059</f>
        <v>0</v>
      </c>
      <c r="I2059" s="27">
        <f t="shared" si="123"/>
        <v>0</v>
      </c>
      <c r="M2059" s="2">
        <v>420</v>
      </c>
    </row>
    <row r="2060" spans="1:13" ht="12.75">
      <c r="A2060" s="17"/>
      <c r="H2060" s="6">
        <f>H2059-B2060</f>
        <v>0</v>
      </c>
      <c r="I2060" s="27">
        <f t="shared" si="123"/>
        <v>0</v>
      </c>
      <c r="M2060" s="2">
        <v>420</v>
      </c>
    </row>
    <row r="2061" spans="1:13" ht="12.75">
      <c r="A2061" s="17"/>
      <c r="B2061" s="197">
        <v>2000</v>
      </c>
      <c r="C2061" s="17" t="s">
        <v>1131</v>
      </c>
      <c r="D2061" s="17" t="s">
        <v>710</v>
      </c>
      <c r="E2061" s="17" t="s">
        <v>1132</v>
      </c>
      <c r="F2061" s="110" t="s">
        <v>414</v>
      </c>
      <c r="G2061" s="34" t="s">
        <v>1133</v>
      </c>
      <c r="H2061" s="57">
        <f>H2060-B2061</f>
        <v>-2000</v>
      </c>
      <c r="I2061" s="27">
        <f t="shared" si="123"/>
        <v>4.761904761904762</v>
      </c>
      <c r="J2061" s="20"/>
      <c r="K2061" s="20"/>
      <c r="L2061" s="20"/>
      <c r="M2061" s="2">
        <v>420</v>
      </c>
    </row>
    <row r="2062" spans="1:13" ht="12.75">
      <c r="A2062" s="17"/>
      <c r="B2062" s="197">
        <v>17888</v>
      </c>
      <c r="C2062" s="17" t="s">
        <v>1131</v>
      </c>
      <c r="D2062" s="17" t="s">
        <v>710</v>
      </c>
      <c r="E2062" s="17" t="s">
        <v>1134</v>
      </c>
      <c r="F2062" s="110" t="s">
        <v>414</v>
      </c>
      <c r="G2062" s="34" t="s">
        <v>1133</v>
      </c>
      <c r="H2062" s="57">
        <f>H2061-B2062</f>
        <v>-19888</v>
      </c>
      <c r="I2062" s="27">
        <f t="shared" si="123"/>
        <v>42.59047619047619</v>
      </c>
      <c r="J2062" s="20"/>
      <c r="K2062" s="20"/>
      <c r="L2062" s="20"/>
      <c r="M2062" s="2">
        <v>420</v>
      </c>
    </row>
    <row r="2063" spans="1:13" s="85" customFormat="1" ht="12.75">
      <c r="A2063" s="16"/>
      <c r="B2063" s="241">
        <f>SUM(B2061:B2062)</f>
        <v>19888</v>
      </c>
      <c r="C2063" s="16" t="s">
        <v>1131</v>
      </c>
      <c r="D2063" s="16"/>
      <c r="E2063" s="16"/>
      <c r="F2063" s="111"/>
      <c r="G2063" s="23"/>
      <c r="H2063" s="104">
        <v>0</v>
      </c>
      <c r="I2063" s="84">
        <f t="shared" si="123"/>
        <v>47.352380952380955</v>
      </c>
      <c r="M2063" s="2">
        <v>420</v>
      </c>
    </row>
    <row r="2064" spans="1:13" ht="12.75">
      <c r="A2064" s="17"/>
      <c r="H2064" s="6">
        <f>H2063-B2064</f>
        <v>0</v>
      </c>
      <c r="I2064" s="27">
        <f t="shared" si="123"/>
        <v>0</v>
      </c>
      <c r="M2064" s="2">
        <v>420</v>
      </c>
    </row>
    <row r="2065" spans="1:13" ht="12.75">
      <c r="A2065" s="17"/>
      <c r="H2065" s="6">
        <f>H2064-B2065</f>
        <v>0</v>
      </c>
      <c r="I2065" s="27">
        <f t="shared" si="123"/>
        <v>0</v>
      </c>
      <c r="M2065" s="2">
        <v>420</v>
      </c>
    </row>
    <row r="2066" spans="1:13" ht="12.75">
      <c r="A2066" s="17"/>
      <c r="B2066" s="192">
        <v>175000</v>
      </c>
      <c r="C2066" s="17" t="s">
        <v>1135</v>
      </c>
      <c r="D2066" s="17" t="s">
        <v>710</v>
      </c>
      <c r="E2066" s="17" t="s">
        <v>1136</v>
      </c>
      <c r="F2066" s="110" t="s">
        <v>1137</v>
      </c>
      <c r="G2066" s="34" t="s">
        <v>536</v>
      </c>
      <c r="H2066" s="6">
        <f>H2065-B2066</f>
        <v>-175000</v>
      </c>
      <c r="I2066" s="27">
        <f t="shared" si="123"/>
        <v>416.6666666666667</v>
      </c>
      <c r="J2066" s="20"/>
      <c r="K2066" s="20"/>
      <c r="L2066" s="20"/>
      <c r="M2066" s="2">
        <v>420</v>
      </c>
    </row>
    <row r="2067" spans="1:13" ht="12.75">
      <c r="A2067" s="17"/>
      <c r="B2067" s="229">
        <v>38646</v>
      </c>
      <c r="C2067" s="1" t="s">
        <v>1138</v>
      </c>
      <c r="D2067" s="1" t="s">
        <v>710</v>
      </c>
      <c r="E2067" s="1" t="s">
        <v>1139</v>
      </c>
      <c r="F2067" s="86" t="s">
        <v>1137</v>
      </c>
      <c r="G2067" s="32" t="s">
        <v>262</v>
      </c>
      <c r="H2067" s="6">
        <f>H2066-B2067</f>
        <v>-213646</v>
      </c>
      <c r="I2067" s="27">
        <f t="shared" si="123"/>
        <v>92.01428571428572</v>
      </c>
      <c r="K2067" t="s">
        <v>977</v>
      </c>
      <c r="M2067" s="2">
        <v>420</v>
      </c>
    </row>
    <row r="2068" spans="1:13" ht="12.75">
      <c r="A2068" s="17"/>
      <c r="B2068" s="229">
        <v>21765</v>
      </c>
      <c r="C2068" s="1" t="s">
        <v>1140</v>
      </c>
      <c r="D2068" s="1" t="s">
        <v>710</v>
      </c>
      <c r="E2068" s="1" t="s">
        <v>1139</v>
      </c>
      <c r="F2068" s="86" t="s">
        <v>1137</v>
      </c>
      <c r="G2068" s="32" t="s">
        <v>334</v>
      </c>
      <c r="H2068" s="6">
        <f>H2067-B2068</f>
        <v>-235411</v>
      </c>
      <c r="I2068" s="27">
        <f t="shared" si="123"/>
        <v>51.82142857142857</v>
      </c>
      <c r="K2068" t="s">
        <v>977</v>
      </c>
      <c r="M2068" s="2">
        <v>420</v>
      </c>
    </row>
    <row r="2069" spans="1:13" ht="12.75">
      <c r="A2069" s="16"/>
      <c r="B2069" s="323">
        <f>SUM(B2066:B2068)</f>
        <v>235411</v>
      </c>
      <c r="C2069" s="16"/>
      <c r="D2069" s="16"/>
      <c r="E2069" s="16" t="s">
        <v>1141</v>
      </c>
      <c r="F2069" s="111"/>
      <c r="G2069" s="23"/>
      <c r="H2069" s="104">
        <v>0</v>
      </c>
      <c r="I2069" s="84">
        <f t="shared" si="123"/>
        <v>560.5023809523809</v>
      </c>
      <c r="J2069" s="85"/>
      <c r="K2069" s="85"/>
      <c r="L2069" s="85"/>
      <c r="M2069" s="2">
        <v>420</v>
      </c>
    </row>
    <row r="2070" spans="1:13" ht="12.75">
      <c r="A2070" s="17"/>
      <c r="B2070" s="60"/>
      <c r="D2070" s="17"/>
      <c r="H2070" s="6">
        <f>H2069-B2070</f>
        <v>0</v>
      </c>
      <c r="I2070" s="27">
        <f t="shared" si="123"/>
        <v>0</v>
      </c>
      <c r="M2070" s="2">
        <v>420</v>
      </c>
    </row>
    <row r="2071" spans="1:13" ht="12.75">
      <c r="A2071" s="17"/>
      <c r="B2071" s="60"/>
      <c r="H2071" s="6">
        <f>H2070-B2071</f>
        <v>0</v>
      </c>
      <c r="I2071" s="27">
        <f t="shared" si="123"/>
        <v>0</v>
      </c>
      <c r="M2071" s="2">
        <v>420</v>
      </c>
    </row>
    <row r="2072" spans="1:13" s="20" customFormat="1" ht="12.75">
      <c r="A2072" s="17"/>
      <c r="B2072" s="89">
        <v>180000</v>
      </c>
      <c r="C2072" s="1" t="s">
        <v>1142</v>
      </c>
      <c r="D2072" s="1" t="s">
        <v>27</v>
      </c>
      <c r="E2072" s="1"/>
      <c r="F2072" s="61" t="s">
        <v>414</v>
      </c>
      <c r="G2072" s="34" t="s">
        <v>1143</v>
      </c>
      <c r="H2072" s="57">
        <f>H2071-B2072</f>
        <v>-180000</v>
      </c>
      <c r="I2072" s="27">
        <f t="shared" si="123"/>
        <v>428.57142857142856</v>
      </c>
      <c r="J2072"/>
      <c r="K2072"/>
      <c r="L2072"/>
      <c r="M2072" s="2">
        <v>420</v>
      </c>
    </row>
    <row r="2073" spans="1:13" s="20" customFormat="1" ht="12.75">
      <c r="A2073" s="17"/>
      <c r="B2073" s="330">
        <v>100000</v>
      </c>
      <c r="C2073" s="1" t="s">
        <v>940</v>
      </c>
      <c r="D2073" s="1" t="s">
        <v>27</v>
      </c>
      <c r="E2073" s="1" t="s">
        <v>415</v>
      </c>
      <c r="F2073" s="61"/>
      <c r="G2073" s="34" t="s">
        <v>1143</v>
      </c>
      <c r="H2073" s="57">
        <f>H2072-B2073</f>
        <v>-280000</v>
      </c>
      <c r="I2073" s="27">
        <f t="shared" si="123"/>
        <v>238.0952380952381</v>
      </c>
      <c r="J2073"/>
      <c r="K2073"/>
      <c r="L2073"/>
      <c r="M2073" s="2">
        <v>420</v>
      </c>
    </row>
    <row r="2074" spans="1:13" ht="12.75">
      <c r="A2074" s="16"/>
      <c r="B2074" s="99">
        <f>SUM(B2072:B2073)</f>
        <v>280000</v>
      </c>
      <c r="C2074" s="16" t="s">
        <v>1243</v>
      </c>
      <c r="D2074" s="16"/>
      <c r="E2074" s="16"/>
      <c r="F2074" s="111"/>
      <c r="G2074" s="23"/>
      <c r="H2074" s="104">
        <v>0</v>
      </c>
      <c r="I2074" s="84">
        <f>+B2074/M2074</f>
        <v>666.6666666666666</v>
      </c>
      <c r="J2074" s="85"/>
      <c r="K2074" s="85"/>
      <c r="L2074" s="85"/>
      <c r="M2074" s="2">
        <v>420</v>
      </c>
    </row>
    <row r="2075" spans="1:13" ht="12.75">
      <c r="A2075" s="17"/>
      <c r="H2075" s="6">
        <f>H2074-B2075</f>
        <v>0</v>
      </c>
      <c r="I2075" s="27">
        <f t="shared" si="123"/>
        <v>0</v>
      </c>
      <c r="M2075" s="2">
        <v>420</v>
      </c>
    </row>
    <row r="2076" spans="8:13" ht="12.75">
      <c r="H2076" s="6">
        <f>H2075-B2076</f>
        <v>0</v>
      </c>
      <c r="I2076" s="27">
        <f t="shared" si="123"/>
        <v>0</v>
      </c>
      <c r="M2076" s="2">
        <v>420</v>
      </c>
    </row>
    <row r="2077" spans="8:13" ht="12.75">
      <c r="H2077" s="6">
        <f>H2076-B2077</f>
        <v>0</v>
      </c>
      <c r="I2077" s="27">
        <f t="shared" si="123"/>
        <v>0</v>
      </c>
      <c r="M2077" s="2">
        <v>420</v>
      </c>
    </row>
    <row r="2078" spans="8:13" ht="12.75">
      <c r="H2078" s="6">
        <f>H2077-B2078</f>
        <v>0</v>
      </c>
      <c r="I2078" s="27">
        <f t="shared" si="123"/>
        <v>0</v>
      </c>
      <c r="M2078" s="2">
        <v>420</v>
      </c>
    </row>
    <row r="2079" spans="1:13" s="146" customFormat="1" ht="13.5" thickBot="1">
      <c r="A2079" s="65"/>
      <c r="B2079" s="63">
        <f>+B19</f>
        <v>8366549</v>
      </c>
      <c r="C2079" s="76" t="s">
        <v>1177</v>
      </c>
      <c r="D2079" s="65"/>
      <c r="E2079" s="62"/>
      <c r="F2079" s="144"/>
      <c r="G2079" s="67"/>
      <c r="H2079" s="112">
        <f>H2078-B2079</f>
        <v>-8366549</v>
      </c>
      <c r="I2079" s="113">
        <f t="shared" si="123"/>
        <v>19920.35476190476</v>
      </c>
      <c r="J2079" s="145"/>
      <c r="K2079" s="70">
        <v>420</v>
      </c>
      <c r="L2079" s="70"/>
      <c r="M2079" s="2">
        <v>420</v>
      </c>
    </row>
    <row r="2080" spans="1:13" s="146" customFormat="1" ht="12.75">
      <c r="A2080" s="1"/>
      <c r="B2080" s="38"/>
      <c r="C2080" s="17"/>
      <c r="D2080" s="17"/>
      <c r="E2080" s="39"/>
      <c r="F2080" s="98"/>
      <c r="G2080" s="40"/>
      <c r="H2080" s="6">
        <v>0</v>
      </c>
      <c r="I2080" s="27">
        <v>0</v>
      </c>
      <c r="J2080" s="27"/>
      <c r="K2080" s="2">
        <v>420</v>
      </c>
      <c r="L2080"/>
      <c r="M2080" s="2">
        <v>420</v>
      </c>
    </row>
    <row r="2081" spans="1:13" s="146" customFormat="1" ht="12.75">
      <c r="A2081" s="17"/>
      <c r="B2081" s="147" t="s">
        <v>1178</v>
      </c>
      <c r="C2081" s="148" t="s">
        <v>1179</v>
      </c>
      <c r="D2081" s="148"/>
      <c r="E2081" s="148"/>
      <c r="F2081" s="149"/>
      <c r="G2081" s="150"/>
      <c r="H2081" s="147"/>
      <c r="I2081" s="151" t="s">
        <v>15</v>
      </c>
      <c r="J2081" s="75"/>
      <c r="K2081" s="2">
        <v>420</v>
      </c>
      <c r="L2081"/>
      <c r="M2081" s="2">
        <v>420</v>
      </c>
    </row>
    <row r="2082" spans="1:13" s="146" customFormat="1" ht="12.75">
      <c r="A2082" s="17"/>
      <c r="B2082" s="152">
        <v>0</v>
      </c>
      <c r="C2082" s="153" t="s">
        <v>1180</v>
      </c>
      <c r="D2082" s="153" t="s">
        <v>1181</v>
      </c>
      <c r="E2082" s="154" t="s">
        <v>1234</v>
      </c>
      <c r="F2082" s="149"/>
      <c r="G2082" s="155"/>
      <c r="H2082" s="147">
        <f aca="true" t="shared" si="125" ref="H2082:H2088">H2081-B2082</f>
        <v>0</v>
      </c>
      <c r="I2082" s="151">
        <f aca="true" t="shared" si="126" ref="I2082:I2089">+B2082/M2082</f>
        <v>0</v>
      </c>
      <c r="J2082" s="156"/>
      <c r="K2082" s="2">
        <v>420</v>
      </c>
      <c r="L2082"/>
      <c r="M2082" s="2">
        <v>420</v>
      </c>
    </row>
    <row r="2083" spans="1:13" ht="12.75">
      <c r="A2083" s="157"/>
      <c r="B2083" s="158">
        <f>+B2058+B2006+B1971+B1917+B1798+B1413+B1384+B1276+B1125+B1060+B1047+B2063</f>
        <v>2428938</v>
      </c>
      <c r="C2083" s="159" t="s">
        <v>1182</v>
      </c>
      <c r="D2083" s="159" t="s">
        <v>1181</v>
      </c>
      <c r="E2083" s="159" t="s">
        <v>1234</v>
      </c>
      <c r="F2083" s="149"/>
      <c r="G2083" s="160"/>
      <c r="H2083" s="147">
        <f t="shared" si="125"/>
        <v>-2428938</v>
      </c>
      <c r="I2083" s="151">
        <f t="shared" si="126"/>
        <v>5783.185714285714</v>
      </c>
      <c r="J2083" s="75"/>
      <c r="K2083" s="2">
        <v>420</v>
      </c>
      <c r="L2083" s="146"/>
      <c r="M2083" s="2">
        <v>420</v>
      </c>
    </row>
    <row r="2084" spans="1:13" s="166" customFormat="1" ht="12.75">
      <c r="A2084" s="157"/>
      <c r="B2084" s="162">
        <f>+B2069+B1793+B1788+B1781+B1773+B1436+B1437+B1429+B1756+B1759+B1760</f>
        <v>1512011</v>
      </c>
      <c r="C2084" s="163" t="s">
        <v>1183</v>
      </c>
      <c r="D2084" s="164" t="s">
        <v>1181</v>
      </c>
      <c r="E2084" s="164" t="s">
        <v>1234</v>
      </c>
      <c r="F2084" s="149"/>
      <c r="G2084" s="160"/>
      <c r="H2084" s="165">
        <f t="shared" si="125"/>
        <v>-3940949</v>
      </c>
      <c r="I2084" s="151">
        <f t="shared" si="126"/>
        <v>3600.0261904761905</v>
      </c>
      <c r="J2084" s="75"/>
      <c r="K2084" s="2">
        <v>420</v>
      </c>
      <c r="L2084" s="146"/>
      <c r="M2084" s="2">
        <v>420</v>
      </c>
    </row>
    <row r="2085" spans="1:13" ht="12.75">
      <c r="A2085" s="167"/>
      <c r="B2085" s="168">
        <f>+B2072+B1758+B1757+B1432+B1433+B1434+B1435</f>
        <v>1000000</v>
      </c>
      <c r="C2085" s="169" t="s">
        <v>1184</v>
      </c>
      <c r="D2085" s="169" t="s">
        <v>1181</v>
      </c>
      <c r="E2085" s="169" t="s">
        <v>1234</v>
      </c>
      <c r="F2085" s="170"/>
      <c r="G2085" s="170"/>
      <c r="H2085" s="165">
        <f t="shared" si="125"/>
        <v>-4940949</v>
      </c>
      <c r="I2085" s="151">
        <f t="shared" si="126"/>
        <v>2380.9523809523807</v>
      </c>
      <c r="J2085" s="171"/>
      <c r="K2085" s="2">
        <v>420</v>
      </c>
      <c r="L2085" s="161"/>
      <c r="M2085" s="2">
        <v>420</v>
      </c>
    </row>
    <row r="2086" spans="1:13" ht="12.75">
      <c r="A2086" s="167"/>
      <c r="B2086" s="172">
        <f>+B809+B2073+B1643+B1703+B1748+B1753</f>
        <v>1389900</v>
      </c>
      <c r="C2086" s="173" t="s">
        <v>1185</v>
      </c>
      <c r="D2086" s="173" t="s">
        <v>1181</v>
      </c>
      <c r="E2086" s="173" t="s">
        <v>1234</v>
      </c>
      <c r="F2086" s="170"/>
      <c r="G2086" s="170"/>
      <c r="H2086" s="165">
        <f t="shared" si="125"/>
        <v>-6330849</v>
      </c>
      <c r="I2086" s="151">
        <f t="shared" si="126"/>
        <v>3309.285714285714</v>
      </c>
      <c r="J2086" s="171"/>
      <c r="K2086" s="2">
        <v>420</v>
      </c>
      <c r="L2086" s="161"/>
      <c r="M2086" s="2">
        <v>420</v>
      </c>
    </row>
    <row r="2087" spans="1:13" ht="12.75">
      <c r="A2087" s="167"/>
      <c r="B2087" s="286">
        <f>+B1777+B22-B804-B76+B105</f>
        <v>999275</v>
      </c>
      <c r="C2087" s="287" t="s">
        <v>1238</v>
      </c>
      <c r="D2087" s="287" t="s">
        <v>1181</v>
      </c>
      <c r="E2087" s="287" t="s">
        <v>1234</v>
      </c>
      <c r="F2087" s="288"/>
      <c r="G2087" s="170"/>
      <c r="H2087" s="165">
        <f t="shared" si="125"/>
        <v>-7330124</v>
      </c>
      <c r="I2087" s="151">
        <f t="shared" si="126"/>
        <v>2379.2261904761904</v>
      </c>
      <c r="J2087" s="171"/>
      <c r="K2087" s="45">
        <v>420</v>
      </c>
      <c r="L2087" s="161"/>
      <c r="M2087" s="45">
        <v>420</v>
      </c>
    </row>
    <row r="2088" spans="1:13" ht="12.75">
      <c r="A2088" s="167"/>
      <c r="B2088" s="339">
        <f>+B1639+B1527+B1516+B1417+B1317+B804+B76-B105</f>
        <v>1036425</v>
      </c>
      <c r="C2088" s="340" t="s">
        <v>1241</v>
      </c>
      <c r="D2088" s="340" t="s">
        <v>1181</v>
      </c>
      <c r="E2088" s="340" t="s">
        <v>1234</v>
      </c>
      <c r="F2088" s="341"/>
      <c r="G2088" s="341"/>
      <c r="H2088" s="165">
        <f t="shared" si="125"/>
        <v>-8366549</v>
      </c>
      <c r="I2088" s="151">
        <f t="shared" si="126"/>
        <v>2467.6785714285716</v>
      </c>
      <c r="J2088" s="171"/>
      <c r="K2088" s="45">
        <v>420</v>
      </c>
      <c r="L2088" s="161"/>
      <c r="M2088" s="45">
        <v>420</v>
      </c>
    </row>
    <row r="2089" spans="1:13" ht="12.75">
      <c r="A2089" s="17"/>
      <c r="B2089" s="174">
        <f>SUM(B2082:B2088)</f>
        <v>8366549</v>
      </c>
      <c r="C2089" s="175" t="s">
        <v>1186</v>
      </c>
      <c r="D2089" s="176"/>
      <c r="E2089" s="176"/>
      <c r="F2089" s="149"/>
      <c r="G2089" s="177"/>
      <c r="H2089" s="165">
        <v>0</v>
      </c>
      <c r="I2089" s="178">
        <f t="shared" si="126"/>
        <v>19920.35476190476</v>
      </c>
      <c r="J2089" s="179"/>
      <c r="K2089" s="2">
        <v>420</v>
      </c>
      <c r="M2089" s="2">
        <v>420</v>
      </c>
    </row>
    <row r="2090" spans="6:13" ht="12.75">
      <c r="F2090" s="32"/>
      <c r="I2090" s="27"/>
      <c r="K2090" s="2">
        <v>420</v>
      </c>
      <c r="M2090" s="2">
        <v>420</v>
      </c>
    </row>
    <row r="2091" spans="6:13" ht="12.75">
      <c r="F2091" s="32"/>
      <c r="I2091" s="27"/>
      <c r="M2091" s="2"/>
    </row>
    <row r="2092" spans="6:13" ht="12.75">
      <c r="F2092" s="32"/>
      <c r="I2092" s="27"/>
      <c r="M2092" s="2"/>
    </row>
    <row r="2093" spans="1:13" ht="12.75">
      <c r="A2093" s="17"/>
      <c r="B2093" s="180">
        <v>-1130067.6</v>
      </c>
      <c r="C2093" s="181" t="s">
        <v>1180</v>
      </c>
      <c r="D2093" s="182" t="s">
        <v>1187</v>
      </c>
      <c r="E2093" s="181"/>
      <c r="F2093" s="61"/>
      <c r="G2093" s="183"/>
      <c r="H2093" s="6">
        <f>H2090-B2093</f>
        <v>1130067.6</v>
      </c>
      <c r="I2093" s="27">
        <f aca="true" t="shared" si="127" ref="I2093:I2103">+B2093/M2093</f>
        <v>-2282.9648484848485</v>
      </c>
      <c r="J2093" s="27"/>
      <c r="K2093" s="45">
        <v>495</v>
      </c>
      <c r="M2093" s="45">
        <v>495</v>
      </c>
    </row>
    <row r="2094" spans="1:13" ht="12.75">
      <c r="A2094" s="17"/>
      <c r="B2094" s="180">
        <v>-2838723</v>
      </c>
      <c r="C2094" s="181" t="s">
        <v>1180</v>
      </c>
      <c r="D2094" s="181" t="s">
        <v>1188</v>
      </c>
      <c r="E2094" s="181"/>
      <c r="F2094" s="61"/>
      <c r="G2094" s="183"/>
      <c r="H2094" s="6">
        <f aca="true" t="shared" si="128" ref="H2094:H2102">H2093-B2094</f>
        <v>3968790.6</v>
      </c>
      <c r="I2094" s="27">
        <f t="shared" si="127"/>
        <v>-5914.00625</v>
      </c>
      <c r="J2094" s="27"/>
      <c r="K2094" s="45">
        <v>480</v>
      </c>
      <c r="M2094" s="45">
        <v>480</v>
      </c>
    </row>
    <row r="2095" spans="1:13" ht="12.75">
      <c r="A2095" s="17"/>
      <c r="B2095" s="180">
        <v>1038968</v>
      </c>
      <c r="C2095" s="181" t="s">
        <v>1180</v>
      </c>
      <c r="D2095" s="181" t="s">
        <v>1189</v>
      </c>
      <c r="E2095" s="181"/>
      <c r="F2095" s="61"/>
      <c r="G2095" s="183"/>
      <c r="H2095" s="6">
        <f t="shared" si="128"/>
        <v>2929822.6</v>
      </c>
      <c r="I2095" s="27">
        <f t="shared" si="127"/>
        <v>2164.516666666667</v>
      </c>
      <c r="J2095" s="27"/>
      <c r="K2095" s="45">
        <v>480</v>
      </c>
      <c r="M2095" s="45">
        <v>480</v>
      </c>
    </row>
    <row r="2096" spans="1:13" s="85" customFormat="1" ht="12.75">
      <c r="A2096" s="17"/>
      <c r="B2096" s="180">
        <v>3951891</v>
      </c>
      <c r="C2096" s="181" t="s">
        <v>1180</v>
      </c>
      <c r="D2096" s="181" t="s">
        <v>1190</v>
      </c>
      <c r="E2096" s="181"/>
      <c r="F2096" s="61"/>
      <c r="G2096" s="183"/>
      <c r="H2096" s="6">
        <f t="shared" si="128"/>
        <v>-1022068.3999999999</v>
      </c>
      <c r="I2096" s="27">
        <f t="shared" si="127"/>
        <v>8148.228865979381</v>
      </c>
      <c r="J2096" s="27"/>
      <c r="K2096" s="45">
        <v>485</v>
      </c>
      <c r="L2096"/>
      <c r="M2096" s="45">
        <v>485</v>
      </c>
    </row>
    <row r="2097" spans="1:13" ht="12.75">
      <c r="A2097" s="17"/>
      <c r="B2097" s="180">
        <v>715029</v>
      </c>
      <c r="C2097" s="181" t="s">
        <v>1180</v>
      </c>
      <c r="D2097" s="181" t="s">
        <v>1191</v>
      </c>
      <c r="E2097" s="181"/>
      <c r="F2097" s="61"/>
      <c r="G2097" s="183"/>
      <c r="H2097" s="6">
        <f t="shared" si="128"/>
        <v>-1737097.4</v>
      </c>
      <c r="I2097" s="27">
        <f t="shared" si="127"/>
        <v>1459.2428571428572</v>
      </c>
      <c r="J2097" s="27"/>
      <c r="K2097" s="45">
        <v>490</v>
      </c>
      <c r="M2097" s="45">
        <v>490</v>
      </c>
    </row>
    <row r="2098" spans="1:13" ht="12.75">
      <c r="A2098" s="17"/>
      <c r="B2098" s="180">
        <v>-2325776</v>
      </c>
      <c r="C2098" s="181" t="s">
        <v>1180</v>
      </c>
      <c r="D2098" s="181" t="s">
        <v>1192</v>
      </c>
      <c r="E2098" s="181"/>
      <c r="F2098" s="61"/>
      <c r="G2098" s="183"/>
      <c r="H2098" s="6">
        <f t="shared" si="128"/>
        <v>588678.6000000001</v>
      </c>
      <c r="I2098" s="27">
        <f t="shared" si="127"/>
        <v>-4746.481632653061</v>
      </c>
      <c r="J2098" s="27"/>
      <c r="K2098" s="45">
        <v>490</v>
      </c>
      <c r="M2098" s="45">
        <v>490</v>
      </c>
    </row>
    <row r="2099" spans="1:13" s="20" customFormat="1" ht="12.75">
      <c r="A2099" s="17"/>
      <c r="B2099" s="180">
        <v>166900</v>
      </c>
      <c r="C2099" s="181" t="s">
        <v>1180</v>
      </c>
      <c r="D2099" s="181" t="s">
        <v>1193</v>
      </c>
      <c r="E2099" s="181"/>
      <c r="F2099" s="61"/>
      <c r="G2099" s="183"/>
      <c r="H2099" s="6">
        <f t="shared" si="128"/>
        <v>421778.6000000001</v>
      </c>
      <c r="I2099" s="27">
        <f t="shared" si="127"/>
        <v>340.61224489795916</v>
      </c>
      <c r="J2099" s="27"/>
      <c r="K2099" s="45">
        <v>490</v>
      </c>
      <c r="L2099"/>
      <c r="M2099" s="45">
        <v>490</v>
      </c>
    </row>
    <row r="2100" spans="1:13" ht="12.75">
      <c r="A2100" s="17"/>
      <c r="B2100" s="180">
        <v>235000</v>
      </c>
      <c r="C2100" s="181" t="s">
        <v>1180</v>
      </c>
      <c r="D2100" s="181" t="s">
        <v>1194</v>
      </c>
      <c r="E2100" s="181"/>
      <c r="F2100" s="61"/>
      <c r="G2100" s="183"/>
      <c r="H2100" s="6">
        <f t="shared" si="128"/>
        <v>186778.6000000001</v>
      </c>
      <c r="I2100" s="27">
        <f t="shared" si="127"/>
        <v>489.5833333333333</v>
      </c>
      <c r="J2100" s="27"/>
      <c r="K2100" s="45">
        <v>480</v>
      </c>
      <c r="M2100" s="45">
        <v>480</v>
      </c>
    </row>
    <row r="2101" spans="1:13" s="184" customFormat="1" ht="12.75">
      <c r="A2101" s="17"/>
      <c r="B2101" s="180">
        <v>141050</v>
      </c>
      <c r="C2101" s="181" t="s">
        <v>1180</v>
      </c>
      <c r="D2101" s="181" t="s">
        <v>1195</v>
      </c>
      <c r="E2101" s="181"/>
      <c r="F2101" s="61"/>
      <c r="G2101" s="183"/>
      <c r="H2101" s="6">
        <f t="shared" si="128"/>
        <v>45728.60000000009</v>
      </c>
      <c r="I2101" s="27">
        <f t="shared" si="127"/>
        <v>296.94736842105266</v>
      </c>
      <c r="J2101" s="27"/>
      <c r="K2101" s="45">
        <v>475</v>
      </c>
      <c r="L2101"/>
      <c r="M2101" s="45">
        <v>475</v>
      </c>
    </row>
    <row r="2102" spans="1:13" s="184" customFormat="1" ht="12.75">
      <c r="A2102" s="17"/>
      <c r="B2102" s="180">
        <v>46500</v>
      </c>
      <c r="C2102" s="181" t="s">
        <v>1180</v>
      </c>
      <c r="D2102" s="181" t="s">
        <v>1196</v>
      </c>
      <c r="E2102" s="181"/>
      <c r="F2102" s="61"/>
      <c r="G2102" s="183"/>
      <c r="H2102" s="6">
        <f t="shared" si="128"/>
        <v>-771.3999999999069</v>
      </c>
      <c r="I2102" s="27">
        <f t="shared" si="127"/>
        <v>101.08695652173913</v>
      </c>
      <c r="J2102" s="27"/>
      <c r="K2102" s="45">
        <v>460</v>
      </c>
      <c r="L2102" s="20"/>
      <c r="M2102" s="45">
        <v>460</v>
      </c>
    </row>
    <row r="2103" spans="1:13" s="184" customFormat="1" ht="12.75">
      <c r="A2103" s="16"/>
      <c r="B2103" s="185">
        <f>SUM(B2093:B2102)</f>
        <v>771.3999999999069</v>
      </c>
      <c r="C2103" s="186" t="s">
        <v>1180</v>
      </c>
      <c r="D2103" s="186" t="s">
        <v>1197</v>
      </c>
      <c r="E2103" s="186"/>
      <c r="F2103" s="187" t="s">
        <v>1198</v>
      </c>
      <c r="G2103" s="188"/>
      <c r="H2103" s="189"/>
      <c r="I2103" s="84">
        <f t="shared" si="127"/>
        <v>1.7142222222220154</v>
      </c>
      <c r="J2103" s="84"/>
      <c r="K2103" s="87">
        <v>450</v>
      </c>
      <c r="L2103" s="85"/>
      <c r="M2103" s="87">
        <v>450</v>
      </c>
    </row>
    <row r="2104" spans="1:13" s="184" customFormat="1" ht="12.75">
      <c r="A2104" s="17"/>
      <c r="B2104" s="190"/>
      <c r="C2104" s="182"/>
      <c r="D2104" s="182"/>
      <c r="E2104" s="182"/>
      <c r="F2104" s="35"/>
      <c r="G2104" s="191"/>
      <c r="H2104" s="33"/>
      <c r="I2104" s="27"/>
      <c r="J2104" s="27"/>
      <c r="K2104" s="45"/>
      <c r="L2104"/>
      <c r="M2104" s="45"/>
    </row>
    <row r="2105" spans="1:13" s="184" customFormat="1" ht="12.75">
      <c r="A2105" s="1"/>
      <c r="B2105" s="6"/>
      <c r="C2105" s="1"/>
      <c r="D2105" s="1"/>
      <c r="E2105" s="1"/>
      <c r="F2105" s="98"/>
      <c r="G2105" s="32"/>
      <c r="H2105" s="6"/>
      <c r="I2105" s="27"/>
      <c r="J2105" s="27"/>
      <c r="K2105" s="45"/>
      <c r="L2105"/>
      <c r="M2105" s="45"/>
    </row>
    <row r="2106" spans="1:13" s="85" customFormat="1" ht="12.75">
      <c r="A2106" s="157"/>
      <c r="B2106" s="192"/>
      <c r="C2106" s="157"/>
      <c r="D2106" s="157"/>
      <c r="E2106" s="157"/>
      <c r="F2106" s="35"/>
      <c r="G2106" s="193"/>
      <c r="H2106" s="6"/>
      <c r="I2106" s="194"/>
      <c r="J2106" s="194"/>
      <c r="K2106" s="195"/>
      <c r="L2106" s="196"/>
      <c r="M2106" s="195"/>
    </row>
    <row r="2107" spans="1:13" ht="12.75">
      <c r="A2107" s="17"/>
      <c r="B2107" s="197">
        <f>+B2083</f>
        <v>2428938</v>
      </c>
      <c r="C2107" s="198" t="s">
        <v>1199</v>
      </c>
      <c r="D2107" s="198" t="s">
        <v>1191</v>
      </c>
      <c r="E2107" s="199"/>
      <c r="F2107" s="35"/>
      <c r="G2107" s="200"/>
      <c r="H2107" s="201">
        <f>H2106-B2107</f>
        <v>-2428938</v>
      </c>
      <c r="I2107" s="27">
        <f>+B2107/M2107</f>
        <v>5783.185714285714</v>
      </c>
      <c r="J2107" s="44"/>
      <c r="K2107" s="45">
        <v>420</v>
      </c>
      <c r="L2107" s="20"/>
      <c r="M2107" s="45">
        <v>420</v>
      </c>
    </row>
    <row r="2108" spans="1:13" ht="12.75">
      <c r="A2108" s="16"/>
      <c r="B2108" s="203">
        <f>SUM(B2107:B2107)</f>
        <v>2428938</v>
      </c>
      <c r="C2108" s="204" t="s">
        <v>1199</v>
      </c>
      <c r="D2108" s="204" t="s">
        <v>1219</v>
      </c>
      <c r="E2108" s="205"/>
      <c r="F2108" s="187"/>
      <c r="G2108" s="206"/>
      <c r="H2108" s="207"/>
      <c r="I2108" s="208">
        <f>+B2108/M2108</f>
        <v>5783.185714285714</v>
      </c>
      <c r="J2108" s="209"/>
      <c r="K2108" s="87">
        <v>420</v>
      </c>
      <c r="L2108" s="85"/>
      <c r="M2108" s="87">
        <v>420</v>
      </c>
    </row>
    <row r="2109" spans="1:13" s="210" customFormat="1" ht="12.75">
      <c r="A2109" s="1"/>
      <c r="B2109" s="6"/>
      <c r="C2109" s="1"/>
      <c r="D2109" s="1"/>
      <c r="E2109" s="1"/>
      <c r="F2109" s="32"/>
      <c r="G2109" s="32"/>
      <c r="H2109" s="6"/>
      <c r="I2109" s="27"/>
      <c r="J2109"/>
      <c r="K2109"/>
      <c r="L2109"/>
      <c r="M2109" s="2"/>
    </row>
    <row r="2110" spans="1:13" s="216" customFormat="1" ht="12.75">
      <c r="A2110" s="17"/>
      <c r="B2110" s="211"/>
      <c r="C2110" s="212"/>
      <c r="D2110" s="212"/>
      <c r="E2110" s="212"/>
      <c r="F2110" s="35"/>
      <c r="G2110" s="213"/>
      <c r="H2110" s="33"/>
      <c r="I2110" s="214"/>
      <c r="J2110" s="44"/>
      <c r="K2110" s="45"/>
      <c r="L2110" s="20"/>
      <c r="M2110" s="215"/>
    </row>
    <row r="2111" spans="1:13" s="224" customFormat="1" ht="12.75">
      <c r="A2111" s="217"/>
      <c r="B2111" s="218"/>
      <c r="C2111" s="219"/>
      <c r="D2111" s="219"/>
      <c r="E2111" s="217"/>
      <c r="F2111" s="35"/>
      <c r="G2111" s="220"/>
      <c r="H2111" s="218"/>
      <c r="I2111" s="221"/>
      <c r="J2111" s="222"/>
      <c r="K2111" s="223"/>
      <c r="L2111" s="216"/>
      <c r="M2111" s="223"/>
    </row>
    <row r="2112" spans="1:13" s="20" customFormat="1" ht="12.75">
      <c r="A2112" s="17"/>
      <c r="B2112" s="211"/>
      <c r="C2112" s="212"/>
      <c r="D2112" s="212"/>
      <c r="E2112" s="212"/>
      <c r="F2112" s="35"/>
      <c r="G2112" s="213"/>
      <c r="H2112" s="33"/>
      <c r="I2112" s="44"/>
      <c r="J2112" s="44"/>
      <c r="K2112" s="45"/>
      <c r="M2112" s="45"/>
    </row>
    <row r="2113" spans="1:13" ht="12.75">
      <c r="A2113" s="227"/>
      <c r="B2113" s="227">
        <v>-28313914</v>
      </c>
      <c r="C2113" s="228" t="s">
        <v>1183</v>
      </c>
      <c r="D2113" s="228" t="s">
        <v>1206</v>
      </c>
      <c r="E2113" s="37"/>
      <c r="F2113" s="35"/>
      <c r="G2113" s="35"/>
      <c r="H2113" s="60">
        <f aca="true" t="shared" si="129" ref="H2113:H2124">H2112-B2113</f>
        <v>28313914</v>
      </c>
      <c r="I2113" s="214">
        <f aca="true" t="shared" si="130" ref="I2113:I2124">+B2113/M2113</f>
        <v>-59608.24</v>
      </c>
      <c r="J2113" s="58"/>
      <c r="K2113" s="195">
        <v>475</v>
      </c>
      <c r="L2113" s="196"/>
      <c r="M2113" s="195">
        <v>475</v>
      </c>
    </row>
    <row r="2114" spans="1:13" ht="12.75">
      <c r="A2114" s="229"/>
      <c r="B2114" s="229">
        <v>2256267.8</v>
      </c>
      <c r="C2114" s="228" t="s">
        <v>1183</v>
      </c>
      <c r="D2114" s="228" t="s">
        <v>1195</v>
      </c>
      <c r="E2114" s="157"/>
      <c r="F2114" s="35"/>
      <c r="G2114" s="193"/>
      <c r="H2114" s="60">
        <f t="shared" si="129"/>
        <v>26057646.2</v>
      </c>
      <c r="I2114" s="214">
        <f t="shared" si="130"/>
        <v>4750.03747368421</v>
      </c>
      <c r="J2114" s="194"/>
      <c r="K2114" s="195">
        <v>475</v>
      </c>
      <c r="L2114" s="196"/>
      <c r="M2114" s="195">
        <v>475</v>
      </c>
    </row>
    <row r="2115" spans="1:13" ht="12.75">
      <c r="A2115" s="229"/>
      <c r="B2115" s="229">
        <v>1871519</v>
      </c>
      <c r="C2115" s="228" t="s">
        <v>1183</v>
      </c>
      <c r="D2115" s="228" t="s">
        <v>1196</v>
      </c>
      <c r="E2115" s="157"/>
      <c r="F2115" s="35"/>
      <c r="G2115" s="193"/>
      <c r="H2115" s="60">
        <f t="shared" si="129"/>
        <v>24186127.2</v>
      </c>
      <c r="I2115" s="214">
        <f t="shared" si="130"/>
        <v>4068.519565217391</v>
      </c>
      <c r="J2115" s="194"/>
      <c r="K2115" s="195">
        <v>460</v>
      </c>
      <c r="L2115" s="196"/>
      <c r="M2115" s="195">
        <v>460</v>
      </c>
    </row>
    <row r="2116" spans="1:13" ht="12.75">
      <c r="A2116" s="229"/>
      <c r="B2116" s="229">
        <v>1912700</v>
      </c>
      <c r="C2116" s="228" t="s">
        <v>1183</v>
      </c>
      <c r="D2116" s="228" t="s">
        <v>1200</v>
      </c>
      <c r="E2116" s="157"/>
      <c r="F2116" s="35"/>
      <c r="G2116" s="193"/>
      <c r="H2116" s="60">
        <f t="shared" si="129"/>
        <v>22273427.2</v>
      </c>
      <c r="I2116" s="214">
        <f t="shared" si="130"/>
        <v>4298.202247191011</v>
      </c>
      <c r="J2116" s="194"/>
      <c r="K2116" s="195">
        <v>445</v>
      </c>
      <c r="L2116" s="196"/>
      <c r="M2116" s="195">
        <v>445</v>
      </c>
    </row>
    <row r="2117" spans="1:13" s="230" customFormat="1" ht="12.75">
      <c r="A2117" s="229"/>
      <c r="B2117" s="229">
        <v>1612937</v>
      </c>
      <c r="C2117" s="228" t="s">
        <v>1183</v>
      </c>
      <c r="D2117" s="228" t="s">
        <v>1201</v>
      </c>
      <c r="E2117" s="157"/>
      <c r="F2117" s="35"/>
      <c r="G2117" s="193"/>
      <c r="H2117" s="201">
        <f t="shared" si="129"/>
        <v>20660490.2</v>
      </c>
      <c r="I2117" s="214">
        <f t="shared" si="130"/>
        <v>3584.3044444444445</v>
      </c>
      <c r="J2117" s="194"/>
      <c r="K2117" s="195">
        <v>450</v>
      </c>
      <c r="L2117" s="196"/>
      <c r="M2117" s="195">
        <v>450</v>
      </c>
    </row>
    <row r="2118" spans="1:13" s="230" customFormat="1" ht="12.75">
      <c r="A2118" s="229"/>
      <c r="B2118" s="229">
        <v>2554816</v>
      </c>
      <c r="C2118" s="228" t="s">
        <v>1183</v>
      </c>
      <c r="D2118" s="228" t="s">
        <v>1202</v>
      </c>
      <c r="E2118" s="157"/>
      <c r="F2118" s="35"/>
      <c r="G2118" s="193"/>
      <c r="H2118" s="201">
        <f t="shared" si="129"/>
        <v>18105674.2</v>
      </c>
      <c r="I2118" s="214">
        <f t="shared" si="130"/>
        <v>5741.159550561798</v>
      </c>
      <c r="J2118" s="194"/>
      <c r="K2118" s="195">
        <v>445</v>
      </c>
      <c r="L2118" s="196"/>
      <c r="M2118" s="195">
        <v>445</v>
      </c>
    </row>
    <row r="2119" spans="1:13" s="230" customFormat="1" ht="12.75">
      <c r="A2119" s="229"/>
      <c r="B2119" s="229">
        <v>2996650</v>
      </c>
      <c r="C2119" s="228" t="s">
        <v>1183</v>
      </c>
      <c r="D2119" s="228" t="s">
        <v>1203</v>
      </c>
      <c r="E2119" s="157"/>
      <c r="F2119" s="35"/>
      <c r="G2119" s="193"/>
      <c r="H2119" s="201">
        <f t="shared" si="129"/>
        <v>15109024.2</v>
      </c>
      <c r="I2119" s="214">
        <f t="shared" si="130"/>
        <v>6810.568181818182</v>
      </c>
      <c r="J2119" s="194"/>
      <c r="K2119" s="195">
        <v>440</v>
      </c>
      <c r="L2119" s="196"/>
      <c r="M2119" s="195">
        <v>440</v>
      </c>
    </row>
    <row r="2120" spans="1:13" s="230" customFormat="1" ht="12.75">
      <c r="A2120" s="229"/>
      <c r="B2120" s="229">
        <v>2583200</v>
      </c>
      <c r="C2120" s="228" t="s">
        <v>1183</v>
      </c>
      <c r="D2120" s="228" t="s">
        <v>1204</v>
      </c>
      <c r="E2120" s="157"/>
      <c r="F2120" s="35"/>
      <c r="G2120" s="193"/>
      <c r="H2120" s="201">
        <f t="shared" si="129"/>
        <v>12525824.2</v>
      </c>
      <c r="I2120" s="214">
        <f t="shared" si="130"/>
        <v>6078.117647058823</v>
      </c>
      <c r="J2120" s="194"/>
      <c r="K2120" s="195">
        <v>425</v>
      </c>
      <c r="L2120" s="196"/>
      <c r="M2120" s="195">
        <v>425</v>
      </c>
    </row>
    <row r="2121" spans="1:13" s="230" customFormat="1" ht="12.75">
      <c r="A2121" s="229"/>
      <c r="B2121" s="229">
        <v>2652167</v>
      </c>
      <c r="C2121" s="228" t="s">
        <v>1183</v>
      </c>
      <c r="D2121" s="228" t="s">
        <v>1189</v>
      </c>
      <c r="E2121" s="157"/>
      <c r="F2121" s="35"/>
      <c r="G2121" s="193"/>
      <c r="H2121" s="201">
        <f t="shared" si="129"/>
        <v>9873657.2</v>
      </c>
      <c r="I2121" s="214">
        <f t="shared" si="130"/>
        <v>6390.7638554216865</v>
      </c>
      <c r="J2121" s="194"/>
      <c r="K2121" s="195">
        <v>415</v>
      </c>
      <c r="L2121" s="196"/>
      <c r="M2121" s="195">
        <v>415</v>
      </c>
    </row>
    <row r="2122" spans="1:13" s="230" customFormat="1" ht="12.75">
      <c r="A2122" s="157"/>
      <c r="B2122" s="229">
        <v>2642335</v>
      </c>
      <c r="C2122" s="228" t="s">
        <v>1183</v>
      </c>
      <c r="D2122" s="228" t="s">
        <v>1205</v>
      </c>
      <c r="E2122" s="157"/>
      <c r="F2122" s="35"/>
      <c r="G2122" s="193"/>
      <c r="H2122" s="201">
        <f t="shared" si="129"/>
        <v>7231322.199999999</v>
      </c>
      <c r="I2122" s="214">
        <f t="shared" si="130"/>
        <v>6291.273809523809</v>
      </c>
      <c r="J2122" s="194"/>
      <c r="K2122" s="195">
        <v>420</v>
      </c>
      <c r="L2122" s="196"/>
      <c r="M2122" s="195">
        <v>420</v>
      </c>
    </row>
    <row r="2123" spans="1:13" s="230" customFormat="1" ht="12.75">
      <c r="A2123" s="157"/>
      <c r="B2123" s="229">
        <f>+B2084</f>
        <v>1512011</v>
      </c>
      <c r="C2123" s="228" t="s">
        <v>1183</v>
      </c>
      <c r="D2123" s="228" t="s">
        <v>1191</v>
      </c>
      <c r="E2123" s="157"/>
      <c r="F2123" s="35"/>
      <c r="G2123" s="193"/>
      <c r="H2123" s="201">
        <f t="shared" si="129"/>
        <v>5719311.199999999</v>
      </c>
      <c r="I2123" s="214">
        <f t="shared" si="130"/>
        <v>3600.0261904761905</v>
      </c>
      <c r="J2123" s="194"/>
      <c r="K2123" s="195">
        <v>420</v>
      </c>
      <c r="L2123" s="196"/>
      <c r="M2123" s="195">
        <v>420</v>
      </c>
    </row>
    <row r="2124" spans="1:13" s="236" customFormat="1" ht="12.75">
      <c r="A2124" s="231"/>
      <c r="B2124" s="232">
        <f>SUM(B2113:B2123)</f>
        <v>-5719311.199999999</v>
      </c>
      <c r="C2124" s="231" t="s">
        <v>1183</v>
      </c>
      <c r="D2124" s="231" t="s">
        <v>1220</v>
      </c>
      <c r="E2124" s="231"/>
      <c r="F2124" s="187"/>
      <c r="G2124" s="233"/>
      <c r="H2124" s="273">
        <f t="shared" si="129"/>
        <v>11438622.399999999</v>
      </c>
      <c r="I2124" s="209">
        <f t="shared" si="130"/>
        <v>-13617.407619047617</v>
      </c>
      <c r="J2124" s="234"/>
      <c r="K2124" s="235">
        <v>420</v>
      </c>
      <c r="L2124" s="226"/>
      <c r="M2124" s="235">
        <v>420</v>
      </c>
    </row>
    <row r="2125" spans="1:13" s="237" customFormat="1" ht="12.75">
      <c r="A2125" s="17"/>
      <c r="B2125" s="211"/>
      <c r="C2125" s="212"/>
      <c r="D2125" s="212"/>
      <c r="E2125" s="212"/>
      <c r="F2125" s="35"/>
      <c r="G2125" s="213"/>
      <c r="H2125" s="33"/>
      <c r="I2125" s="44"/>
      <c r="J2125" s="44"/>
      <c r="K2125" s="45"/>
      <c r="L2125" s="20"/>
      <c r="M2125" s="45"/>
    </row>
    <row r="2126" spans="6:13" ht="12.75" hidden="1">
      <c r="F2126" s="32"/>
      <c r="I2126" s="27"/>
      <c r="M2126" s="2"/>
    </row>
    <row r="2127" spans="6:13" ht="12.75" hidden="1">
      <c r="F2127" s="32"/>
      <c r="I2127" s="27"/>
      <c r="M2127" s="2"/>
    </row>
    <row r="2128" spans="1:13" ht="13.5" hidden="1" thickBot="1">
      <c r="A2128" s="65"/>
      <c r="B2128" s="238">
        <v>525000</v>
      </c>
      <c r="C2128" s="64" t="s">
        <v>1207</v>
      </c>
      <c r="D2128" s="64"/>
      <c r="E2128" s="64"/>
      <c r="F2128" s="239"/>
      <c r="G2128" s="239"/>
      <c r="H2128" s="100"/>
      <c r="I2128" s="69">
        <f>+B2128/M2128</f>
        <v>1179.7752808988764</v>
      </c>
      <c r="J2128" s="69"/>
      <c r="K2128" s="45">
        <v>445</v>
      </c>
      <c r="M2128" s="45">
        <v>445</v>
      </c>
    </row>
    <row r="2129" spans="1:13" ht="12.75" hidden="1">
      <c r="A2129" s="17"/>
      <c r="B2129" s="197"/>
      <c r="C2129" s="17"/>
      <c r="D2129" s="17"/>
      <c r="E2129" s="17"/>
      <c r="F2129" s="35"/>
      <c r="G2129" s="34"/>
      <c r="H2129" s="33"/>
      <c r="I2129" s="44"/>
      <c r="J2129" s="44"/>
      <c r="K2129" s="45"/>
      <c r="L2129" s="20"/>
      <c r="M2129" s="45"/>
    </row>
    <row r="2130" spans="1:13" ht="12.75" hidden="1">
      <c r="A2130" s="17"/>
      <c r="B2130" s="240">
        <v>525000</v>
      </c>
      <c r="C2130" s="1" t="s">
        <v>1208</v>
      </c>
      <c r="D2130" s="1" t="s">
        <v>1209</v>
      </c>
      <c r="F2130" s="98" t="s">
        <v>1210</v>
      </c>
      <c r="G2130" s="32" t="s">
        <v>1211</v>
      </c>
      <c r="H2130" s="6">
        <v>-525000</v>
      </c>
      <c r="I2130" s="27">
        <f>+B2130/M2130</f>
        <v>1166.6666666666667</v>
      </c>
      <c r="J2130" s="27"/>
      <c r="K2130" s="45">
        <v>450</v>
      </c>
      <c r="M2130" s="45">
        <v>450</v>
      </c>
    </row>
    <row r="2131" spans="1:13" ht="12.75" hidden="1">
      <c r="A2131" s="16"/>
      <c r="B2131" s="241">
        <v>525000</v>
      </c>
      <c r="C2131" s="16"/>
      <c r="D2131" s="16" t="s">
        <v>1209</v>
      </c>
      <c r="E2131" s="16"/>
      <c r="F2131" s="187"/>
      <c r="G2131" s="23"/>
      <c r="H2131" s="83">
        <v>0</v>
      </c>
      <c r="I2131" s="84">
        <f>+B2131/M2131</f>
        <v>1166.6666666666667</v>
      </c>
      <c r="J2131" s="84"/>
      <c r="K2131" s="87">
        <v>450</v>
      </c>
      <c r="L2131" s="85"/>
      <c r="M2131" s="87">
        <v>450</v>
      </c>
    </row>
    <row r="2132" spans="1:13" ht="12.75" hidden="1">
      <c r="A2132" s="17"/>
      <c r="B2132" s="240"/>
      <c r="F2132" s="98"/>
      <c r="I2132" s="27"/>
      <c r="J2132" s="27"/>
      <c r="K2132" s="45"/>
      <c r="M2132" s="45"/>
    </row>
    <row r="2133" spans="2:6" ht="12.75" hidden="1">
      <c r="B2133" s="240"/>
      <c r="F2133" s="98"/>
    </row>
    <row r="2134" spans="2:6" ht="12.75" hidden="1">
      <c r="B2134" s="240"/>
      <c r="F2134" s="98"/>
    </row>
    <row r="2135" spans="2:6" ht="12.75" hidden="1">
      <c r="B2135" s="240"/>
      <c r="F2135" s="98"/>
    </row>
    <row r="2136" spans="2:6" ht="12.75" hidden="1">
      <c r="B2136" s="240"/>
      <c r="F2136" s="98"/>
    </row>
    <row r="2137" spans="2:6" ht="12.75" hidden="1">
      <c r="B2137" s="240"/>
      <c r="F2137" s="98"/>
    </row>
    <row r="2138" spans="2:6" ht="12.75" hidden="1">
      <c r="B2138" s="240"/>
      <c r="F2138" s="98"/>
    </row>
    <row r="2139" spans="2:6" ht="12.75" hidden="1">
      <c r="B2139" s="240"/>
      <c r="F2139" s="98"/>
    </row>
    <row r="2140" spans="2:6" ht="12.75" hidden="1">
      <c r="B2140" s="240"/>
      <c r="F2140" s="98"/>
    </row>
    <row r="2141" spans="2:6" ht="12.75" hidden="1">
      <c r="B2141" s="240"/>
      <c r="F2141" s="98"/>
    </row>
    <row r="2142" spans="2:6" ht="12.75" hidden="1">
      <c r="B2142" s="240"/>
      <c r="F2142" s="98"/>
    </row>
    <row r="2143" spans="2:6" ht="12.75" hidden="1">
      <c r="B2143" s="240"/>
      <c r="F2143" s="98"/>
    </row>
    <row r="2144" spans="2:6" ht="12.75" hidden="1">
      <c r="B2144" s="240"/>
      <c r="F2144" s="98"/>
    </row>
    <row r="2145" spans="2:6" ht="12.75" hidden="1">
      <c r="B2145" s="240"/>
      <c r="F2145" s="98"/>
    </row>
    <row r="2146" spans="2:6" ht="12.75" hidden="1">
      <c r="B2146" s="240"/>
      <c r="F2146" s="98"/>
    </row>
    <row r="2147" spans="2:6" ht="12.75" hidden="1">
      <c r="B2147" s="240"/>
      <c r="F2147" s="98"/>
    </row>
    <row r="2148" spans="2:6" ht="12.75" hidden="1">
      <c r="B2148" s="240"/>
      <c r="F2148" s="98"/>
    </row>
    <row r="2149" spans="2:6" ht="12.75" hidden="1">
      <c r="B2149" s="240"/>
      <c r="F2149" s="98"/>
    </row>
    <row r="2150" spans="2:6" ht="12.75" hidden="1">
      <c r="B2150" s="240"/>
      <c r="F2150" s="98"/>
    </row>
    <row r="2151" spans="2:6" ht="12.75" hidden="1">
      <c r="B2151" s="240"/>
      <c r="F2151" s="98"/>
    </row>
    <row r="2152" spans="2:6" ht="12.75" hidden="1">
      <c r="B2152" s="240"/>
      <c r="F2152" s="98"/>
    </row>
    <row r="2153" spans="2:6" ht="12.75" hidden="1">
      <c r="B2153" s="240"/>
      <c r="F2153" s="98"/>
    </row>
    <row r="2154" spans="2:6" ht="12.75" hidden="1">
      <c r="B2154" s="240"/>
      <c r="F2154" s="98"/>
    </row>
    <row r="2155" spans="2:6" ht="12.75" hidden="1">
      <c r="B2155" s="240"/>
      <c r="F2155" s="98"/>
    </row>
    <row r="2156" spans="2:6" ht="12.75" hidden="1">
      <c r="B2156" s="240"/>
      <c r="F2156" s="98"/>
    </row>
    <row r="2157" spans="2:6" ht="12.75" hidden="1">
      <c r="B2157" s="240"/>
      <c r="F2157" s="98"/>
    </row>
    <row r="2158" spans="2:6" ht="12.75" hidden="1">
      <c r="B2158" s="240"/>
      <c r="F2158" s="98"/>
    </row>
    <row r="2159" spans="2:6" ht="12.75" hidden="1">
      <c r="B2159" s="240"/>
      <c r="F2159" s="98"/>
    </row>
    <row r="2160" spans="2:6" ht="12.75" hidden="1">
      <c r="B2160" s="240"/>
      <c r="F2160" s="98"/>
    </row>
    <row r="2161" spans="2:6" ht="12.75" hidden="1">
      <c r="B2161" s="240"/>
      <c r="F2161" s="98"/>
    </row>
    <row r="2162" spans="2:6" ht="12.75" hidden="1">
      <c r="B2162" s="240"/>
      <c r="F2162" s="98"/>
    </row>
    <row r="2163" spans="2:6" ht="12.75" hidden="1">
      <c r="B2163" s="240"/>
      <c r="F2163" s="98"/>
    </row>
    <row r="2164" spans="2:6" ht="12.75" hidden="1">
      <c r="B2164" s="240"/>
      <c r="F2164" s="98"/>
    </row>
    <row r="2165" spans="2:6" ht="12.75" hidden="1">
      <c r="B2165" s="240"/>
      <c r="F2165" s="98"/>
    </row>
    <row r="2166" spans="2:6" ht="12.75" hidden="1">
      <c r="B2166" s="240"/>
      <c r="F2166" s="98"/>
    </row>
    <row r="2167" spans="2:6" ht="12.75" hidden="1">
      <c r="B2167" s="240"/>
      <c r="F2167" s="98"/>
    </row>
    <row r="2168" spans="2:6" ht="12.75" hidden="1">
      <c r="B2168" s="240"/>
      <c r="F2168" s="98"/>
    </row>
    <row r="2169" spans="2:6" ht="12.75" hidden="1">
      <c r="B2169" s="240"/>
      <c r="F2169" s="98"/>
    </row>
    <row r="2170" spans="2:6" ht="12.75" hidden="1">
      <c r="B2170" s="240"/>
      <c r="F2170" s="98"/>
    </row>
    <row r="2171" spans="2:6" ht="12.75" hidden="1">
      <c r="B2171" s="240"/>
      <c r="F2171" s="98"/>
    </row>
    <row r="2172" spans="2:6" ht="12.75" hidden="1">
      <c r="B2172" s="240"/>
      <c r="F2172" s="98"/>
    </row>
    <row r="2173" spans="2:6" ht="12.75" hidden="1">
      <c r="B2173" s="240"/>
      <c r="F2173" s="98"/>
    </row>
    <row r="2174" spans="2:6" ht="12.75" hidden="1">
      <c r="B2174" s="240"/>
      <c r="F2174" s="98"/>
    </row>
    <row r="2175" spans="2:6" ht="12.75" hidden="1">
      <c r="B2175" s="240"/>
      <c r="F2175" s="98"/>
    </row>
    <row r="2176" spans="2:6" ht="12.75" hidden="1">
      <c r="B2176" s="240"/>
      <c r="F2176" s="98"/>
    </row>
    <row r="2177" spans="2:6" ht="12.75" hidden="1">
      <c r="B2177" s="240"/>
      <c r="F2177" s="98"/>
    </row>
    <row r="2178" spans="2:6" ht="12.75" hidden="1">
      <c r="B2178" s="240"/>
      <c r="F2178" s="98"/>
    </row>
    <row r="2179" spans="2:6" ht="12.75" hidden="1">
      <c r="B2179" s="240"/>
      <c r="F2179" s="98"/>
    </row>
    <row r="2180" spans="2:6" ht="12.75" hidden="1">
      <c r="B2180" s="240"/>
      <c r="F2180" s="98"/>
    </row>
    <row r="2181" spans="2:6" ht="12.75" hidden="1">
      <c r="B2181" s="240"/>
      <c r="F2181" s="98"/>
    </row>
    <row r="2182" spans="2:6" ht="12.75" hidden="1">
      <c r="B2182" s="240"/>
      <c r="F2182" s="98"/>
    </row>
    <row r="2183" spans="2:6" ht="12.75" hidden="1">
      <c r="B2183" s="240"/>
      <c r="F2183" s="98"/>
    </row>
    <row r="2184" spans="2:6" ht="12.75" hidden="1">
      <c r="B2184" s="240"/>
      <c r="F2184" s="98"/>
    </row>
    <row r="2185" spans="2:6" ht="12.75" hidden="1">
      <c r="B2185" s="240"/>
      <c r="F2185" s="98"/>
    </row>
    <row r="2186" spans="2:6" ht="12.75" hidden="1">
      <c r="B2186" s="240"/>
      <c r="F2186" s="98"/>
    </row>
    <row r="2187" spans="2:6" ht="12.75" hidden="1">
      <c r="B2187" s="240"/>
      <c r="F2187" s="98"/>
    </row>
    <row r="2188" spans="2:6" ht="12.75" hidden="1">
      <c r="B2188" s="240"/>
      <c r="F2188" s="98"/>
    </row>
    <row r="2189" spans="2:6" ht="12.75" hidden="1">
      <c r="B2189" s="240"/>
      <c r="F2189" s="98"/>
    </row>
    <row r="2190" spans="2:6" ht="12.75" hidden="1">
      <c r="B2190" s="240"/>
      <c r="F2190" s="98"/>
    </row>
    <row r="2191" spans="2:6" ht="12.75" hidden="1">
      <c r="B2191" s="240"/>
      <c r="F2191" s="98"/>
    </row>
    <row r="2192" spans="2:6" ht="12.75" hidden="1">
      <c r="B2192" s="240"/>
      <c r="F2192" s="98"/>
    </row>
    <row r="2193" spans="2:6" ht="12.75" hidden="1">
      <c r="B2193" s="240"/>
      <c r="F2193" s="98"/>
    </row>
    <row r="2194" spans="2:6" ht="12.75" hidden="1">
      <c r="B2194" s="240"/>
      <c r="F2194" s="98"/>
    </row>
    <row r="2195" spans="2:6" ht="12.75" hidden="1">
      <c r="B2195" s="240"/>
      <c r="F2195" s="98"/>
    </row>
    <row r="2196" spans="2:6" ht="12.75" hidden="1">
      <c r="B2196" s="240"/>
      <c r="F2196" s="98"/>
    </row>
    <row r="2197" spans="2:6" ht="12.75" hidden="1">
      <c r="B2197" s="240"/>
      <c r="F2197" s="98"/>
    </row>
    <row r="2198" spans="2:6" ht="12.75" hidden="1">
      <c r="B2198" s="240"/>
      <c r="F2198" s="98"/>
    </row>
    <row r="2199" spans="2:6" ht="12.75" hidden="1">
      <c r="B2199" s="240"/>
      <c r="F2199" s="98"/>
    </row>
    <row r="2200" spans="2:6" ht="12.75" hidden="1">
      <c r="B2200" s="240"/>
      <c r="F2200" s="98"/>
    </row>
    <row r="2201" spans="2:6" ht="12.75" hidden="1">
      <c r="B2201" s="240"/>
      <c r="F2201" s="98"/>
    </row>
    <row r="2202" spans="2:6" ht="12.75" hidden="1">
      <c r="B2202" s="240"/>
      <c r="F2202" s="98"/>
    </row>
    <row r="2203" spans="2:6" ht="12.75" hidden="1">
      <c r="B2203" s="240"/>
      <c r="F2203" s="98"/>
    </row>
    <row r="2204" spans="2:6" ht="12.75" hidden="1">
      <c r="B2204" s="240"/>
      <c r="F2204" s="98"/>
    </row>
    <row r="2205" spans="2:6" ht="12.75" hidden="1">
      <c r="B2205" s="240"/>
      <c r="F2205" s="98"/>
    </row>
    <row r="2206" spans="2:6" ht="12.75" hidden="1">
      <c r="B2206" s="240"/>
      <c r="F2206" s="98"/>
    </row>
    <row r="2207" spans="2:6" ht="12.75" hidden="1">
      <c r="B2207" s="240"/>
      <c r="F2207" s="98"/>
    </row>
    <row r="2208" spans="2:6" ht="12.75" hidden="1">
      <c r="B2208" s="240"/>
      <c r="F2208" s="98"/>
    </row>
    <row r="2209" spans="2:6" ht="12.75" hidden="1">
      <c r="B2209" s="240"/>
      <c r="F2209" s="98"/>
    </row>
    <row r="2210" spans="2:6" ht="12.75" hidden="1">
      <c r="B2210" s="240"/>
      <c r="F2210" s="98"/>
    </row>
    <row r="2211" spans="2:6" ht="12.75" hidden="1">
      <c r="B2211" s="240"/>
      <c r="F2211" s="98"/>
    </row>
    <row r="2212" spans="2:6" ht="12.75" hidden="1">
      <c r="B2212" s="240"/>
      <c r="F2212" s="98"/>
    </row>
    <row r="2213" spans="2:6" ht="12.75" hidden="1">
      <c r="B2213" s="240"/>
      <c r="F2213" s="98"/>
    </row>
    <row r="2214" spans="2:6" ht="12.75" hidden="1">
      <c r="B2214" s="240"/>
      <c r="F2214" s="98"/>
    </row>
    <row r="2215" spans="2:6" ht="12.75" hidden="1">
      <c r="B2215" s="240"/>
      <c r="F2215" s="98"/>
    </row>
    <row r="2216" spans="2:6" ht="12.75" hidden="1">
      <c r="B2216" s="240"/>
      <c r="F2216" s="98"/>
    </row>
    <row r="2217" spans="2:6" ht="12.75" hidden="1">
      <c r="B2217" s="240"/>
      <c r="F2217" s="98"/>
    </row>
    <row r="2218" spans="2:6" ht="12.75" hidden="1">
      <c r="B2218" s="240"/>
      <c r="F2218" s="98"/>
    </row>
    <row r="2219" spans="2:6" ht="12.75" hidden="1">
      <c r="B2219" s="240"/>
      <c r="F2219" s="98"/>
    </row>
    <row r="2220" spans="2:6" ht="12.75" hidden="1">
      <c r="B2220" s="240"/>
      <c r="F2220" s="98"/>
    </row>
    <row r="2221" spans="2:6" ht="12.75" hidden="1">
      <c r="B2221" s="240"/>
      <c r="F2221" s="98"/>
    </row>
    <row r="2222" spans="2:6" ht="12.75" hidden="1">
      <c r="B2222" s="240"/>
      <c r="F2222" s="98"/>
    </row>
    <row r="2223" spans="2:6" ht="12.75" hidden="1">
      <c r="B2223" s="240"/>
      <c r="F2223" s="98"/>
    </row>
    <row r="2224" spans="2:6" ht="12.75" hidden="1">
      <c r="B2224" s="240"/>
      <c r="F2224" s="98"/>
    </row>
    <row r="2225" spans="2:6" ht="12.75" hidden="1">
      <c r="B2225" s="240"/>
      <c r="F2225" s="98"/>
    </row>
    <row r="2226" spans="2:6" ht="12.75" hidden="1">
      <c r="B2226" s="240"/>
      <c r="F2226" s="98"/>
    </row>
    <row r="2227" spans="2:6" ht="12.75" hidden="1">
      <c r="B2227" s="240"/>
      <c r="F2227" s="98"/>
    </row>
    <row r="2228" spans="2:6" ht="12.75" hidden="1">
      <c r="B2228" s="240"/>
      <c r="F2228" s="98"/>
    </row>
    <row r="2229" spans="2:6" ht="12.75" hidden="1">
      <c r="B2229" s="240"/>
      <c r="F2229" s="98"/>
    </row>
    <row r="2230" spans="2:6" ht="12.75" hidden="1">
      <c r="B2230" s="240"/>
      <c r="F2230" s="98"/>
    </row>
    <row r="2231" spans="2:6" ht="12.75" hidden="1">
      <c r="B2231" s="240"/>
      <c r="F2231" s="98"/>
    </row>
    <row r="2232" spans="2:6" ht="12.75" hidden="1">
      <c r="B2232" s="240"/>
      <c r="F2232" s="98"/>
    </row>
    <row r="2233" spans="2:6" ht="12.75" hidden="1">
      <c r="B2233" s="240"/>
      <c r="F2233" s="98"/>
    </row>
    <row r="2234" spans="2:6" ht="12.75" hidden="1">
      <c r="B2234" s="240"/>
      <c r="F2234" s="98"/>
    </row>
    <row r="2235" spans="2:6" ht="12.75" hidden="1">
      <c r="B2235" s="240"/>
      <c r="F2235" s="98"/>
    </row>
    <row r="2236" spans="2:6" ht="12.75" hidden="1">
      <c r="B2236" s="240"/>
      <c r="F2236" s="98"/>
    </row>
    <row r="2237" spans="2:6" ht="12.75" hidden="1">
      <c r="B2237" s="240"/>
      <c r="F2237" s="98"/>
    </row>
    <row r="2238" spans="2:6" ht="12.75" hidden="1">
      <c r="B2238" s="240"/>
      <c r="F2238" s="98"/>
    </row>
    <row r="2239" spans="2:6" ht="12.75" hidden="1">
      <c r="B2239" s="240"/>
      <c r="F2239" s="98"/>
    </row>
    <row r="2240" spans="2:6" ht="12.75" hidden="1">
      <c r="B2240" s="240"/>
      <c r="F2240" s="98"/>
    </row>
    <row r="2241" spans="2:6" ht="12.75" hidden="1">
      <c r="B2241" s="240"/>
      <c r="F2241" s="98"/>
    </row>
    <row r="2242" spans="2:6" ht="12.75" hidden="1">
      <c r="B2242" s="240"/>
      <c r="F2242" s="98"/>
    </row>
    <row r="2243" spans="2:6" ht="12.75" hidden="1">
      <c r="B2243" s="240"/>
      <c r="F2243" s="98"/>
    </row>
    <row r="2244" spans="2:6" ht="12.75" hidden="1">
      <c r="B2244" s="240"/>
      <c r="F2244" s="98"/>
    </row>
    <row r="2245" spans="2:6" ht="12.75" hidden="1">
      <c r="B2245" s="240"/>
      <c r="F2245" s="98"/>
    </row>
    <row r="2246" spans="2:6" ht="12.75" hidden="1">
      <c r="B2246" s="240"/>
      <c r="F2246" s="98"/>
    </row>
    <row r="2247" spans="2:6" ht="12.75" hidden="1">
      <c r="B2247" s="240"/>
      <c r="F2247" s="98"/>
    </row>
    <row r="2248" spans="2:6" ht="12.75" hidden="1">
      <c r="B2248" s="240"/>
      <c r="F2248" s="98"/>
    </row>
    <row r="2249" spans="2:6" ht="12.75" hidden="1">
      <c r="B2249" s="240"/>
      <c r="F2249" s="98"/>
    </row>
    <row r="2250" spans="2:6" ht="12.75" hidden="1">
      <c r="B2250" s="240"/>
      <c r="F2250" s="98"/>
    </row>
    <row r="2251" spans="2:6" ht="12.75" hidden="1">
      <c r="B2251" s="240"/>
      <c r="F2251" s="98"/>
    </row>
    <row r="2252" spans="2:6" ht="12.75" hidden="1">
      <c r="B2252" s="240"/>
      <c r="F2252" s="98"/>
    </row>
    <row r="2253" spans="2:6" ht="12.75" hidden="1">
      <c r="B2253" s="240"/>
      <c r="F2253" s="98"/>
    </row>
    <row r="2254" spans="2:6" ht="12.75" hidden="1">
      <c r="B2254" s="240"/>
      <c r="F2254" s="98"/>
    </row>
    <row r="2255" spans="2:6" ht="12.75" hidden="1">
      <c r="B2255" s="240"/>
      <c r="F2255" s="98"/>
    </row>
    <row r="2256" spans="2:6" ht="12.75" hidden="1">
      <c r="B2256" s="240"/>
      <c r="F2256" s="98"/>
    </row>
    <row r="2257" spans="2:6" ht="12.75" hidden="1">
      <c r="B2257" s="240"/>
      <c r="F2257" s="98"/>
    </row>
    <row r="2258" spans="2:6" ht="12.75" hidden="1">
      <c r="B2258" s="240"/>
      <c r="F2258" s="98"/>
    </row>
    <row r="2259" spans="2:6" ht="12.75" hidden="1">
      <c r="B2259" s="240"/>
      <c r="F2259" s="98"/>
    </row>
    <row r="2260" spans="2:6" ht="12.75" hidden="1">
      <c r="B2260" s="240"/>
      <c r="F2260" s="98"/>
    </row>
    <row r="2261" spans="2:6" ht="12.75" hidden="1">
      <c r="B2261" s="240"/>
      <c r="F2261" s="98"/>
    </row>
    <row r="2262" spans="2:6" ht="12.75" hidden="1">
      <c r="B2262" s="240"/>
      <c r="F2262" s="98"/>
    </row>
    <row r="2263" spans="2:6" ht="12.75" hidden="1">
      <c r="B2263" s="240"/>
      <c r="F2263" s="98"/>
    </row>
    <row r="2264" spans="2:6" ht="12.75" hidden="1">
      <c r="B2264" s="240"/>
      <c r="F2264" s="98"/>
    </row>
    <row r="2265" spans="2:6" ht="12.75" hidden="1">
      <c r="B2265" s="240"/>
      <c r="F2265" s="98"/>
    </row>
    <row r="2266" spans="2:6" ht="12.75" hidden="1">
      <c r="B2266" s="240"/>
      <c r="F2266" s="98"/>
    </row>
    <row r="2267" spans="2:6" ht="12.75" hidden="1">
      <c r="B2267" s="240"/>
      <c r="F2267" s="98"/>
    </row>
    <row r="2268" spans="2:6" ht="12.75" hidden="1">
      <c r="B2268" s="240"/>
      <c r="F2268" s="98"/>
    </row>
    <row r="2269" spans="2:6" ht="12.75" hidden="1">
      <c r="B2269" s="240"/>
      <c r="F2269" s="98"/>
    </row>
    <row r="2270" spans="2:6" ht="12.75" hidden="1">
      <c r="B2270" s="240"/>
      <c r="F2270" s="98"/>
    </row>
    <row r="2271" spans="2:6" ht="12.75" hidden="1">
      <c r="B2271" s="240"/>
      <c r="F2271" s="98"/>
    </row>
    <row r="2272" spans="2:6" ht="12.75" hidden="1">
      <c r="B2272" s="240"/>
      <c r="F2272" s="98"/>
    </row>
    <row r="2273" spans="2:6" ht="12.75" hidden="1">
      <c r="B2273" s="240"/>
      <c r="F2273" s="98"/>
    </row>
    <row r="2274" spans="2:6" ht="12.75" hidden="1">
      <c r="B2274" s="240"/>
      <c r="F2274" s="98"/>
    </row>
    <row r="2275" spans="2:6" ht="12.75" hidden="1">
      <c r="B2275" s="240"/>
      <c r="F2275" s="98"/>
    </row>
    <row r="2276" spans="2:6" ht="12.75" hidden="1">
      <c r="B2276" s="240"/>
      <c r="F2276" s="98"/>
    </row>
    <row r="2277" spans="2:6" ht="12.75" hidden="1">
      <c r="B2277" s="240"/>
      <c r="F2277" s="98"/>
    </row>
    <row r="2278" spans="2:6" ht="12.75" hidden="1">
      <c r="B2278" s="240"/>
      <c r="F2278" s="98"/>
    </row>
    <row r="2279" spans="2:6" ht="12.75" hidden="1">
      <c r="B2279" s="240"/>
      <c r="F2279" s="98"/>
    </row>
    <row r="2280" spans="2:6" ht="12.75" hidden="1">
      <c r="B2280" s="240"/>
      <c r="F2280" s="98"/>
    </row>
    <row r="2281" spans="2:6" ht="12.75" hidden="1">
      <c r="B2281" s="240"/>
      <c r="F2281" s="98"/>
    </row>
    <row r="2282" spans="2:6" ht="12.75" hidden="1">
      <c r="B2282" s="240"/>
      <c r="F2282" s="98"/>
    </row>
    <row r="2283" spans="2:6" ht="12.75" hidden="1">
      <c r="B2283" s="240"/>
      <c r="F2283" s="98"/>
    </row>
    <row r="2284" spans="2:6" ht="12.75" hidden="1">
      <c r="B2284" s="240"/>
      <c r="F2284" s="98"/>
    </row>
    <row r="2285" spans="2:6" ht="12.75" hidden="1">
      <c r="B2285" s="240"/>
      <c r="F2285" s="98"/>
    </row>
    <row r="2286" spans="2:6" ht="12.75" hidden="1">
      <c r="B2286" s="240"/>
      <c r="F2286" s="98"/>
    </row>
    <row r="2287" spans="2:6" ht="12.75" hidden="1">
      <c r="B2287" s="240"/>
      <c r="F2287" s="98"/>
    </row>
    <row r="2288" spans="2:6" ht="12.75" hidden="1">
      <c r="B2288" s="240"/>
      <c r="F2288" s="98"/>
    </row>
    <row r="2289" spans="2:6" ht="12.75" hidden="1">
      <c r="B2289" s="240"/>
      <c r="F2289" s="98"/>
    </row>
    <row r="2290" spans="2:6" ht="12.75" hidden="1">
      <c r="B2290" s="240"/>
      <c r="F2290" s="98"/>
    </row>
    <row r="2291" spans="2:6" ht="12.75" hidden="1">
      <c r="B2291" s="240"/>
      <c r="F2291" s="98"/>
    </row>
    <row r="2292" spans="2:6" ht="12.75" hidden="1">
      <c r="B2292" s="240"/>
      <c r="F2292" s="98"/>
    </row>
    <row r="2293" spans="2:6" ht="12.75" hidden="1">
      <c r="B2293" s="240"/>
      <c r="F2293" s="98"/>
    </row>
    <row r="2294" spans="2:6" ht="12.75" hidden="1">
      <c r="B2294" s="240"/>
      <c r="F2294" s="98"/>
    </row>
    <row r="2295" spans="2:6" ht="12.75" hidden="1">
      <c r="B2295" s="240"/>
      <c r="F2295" s="98"/>
    </row>
    <row r="2296" spans="2:6" ht="12.75" hidden="1">
      <c r="B2296" s="240"/>
      <c r="F2296" s="98"/>
    </row>
    <row r="2297" spans="2:6" ht="12.75" hidden="1">
      <c r="B2297" s="240"/>
      <c r="F2297" s="98"/>
    </row>
    <row r="2298" spans="2:6" ht="12.75" hidden="1">
      <c r="B2298" s="240"/>
      <c r="F2298" s="98"/>
    </row>
    <row r="2299" spans="2:6" ht="12.75" hidden="1">
      <c r="B2299" s="240"/>
      <c r="F2299" s="98"/>
    </row>
    <row r="2300" spans="2:6" ht="12.75" hidden="1">
      <c r="B2300" s="240"/>
      <c r="F2300" s="98"/>
    </row>
    <row r="2301" spans="2:6" ht="12.75" hidden="1">
      <c r="B2301" s="240"/>
      <c r="F2301" s="98"/>
    </row>
    <row r="2302" spans="2:6" ht="12.75" hidden="1">
      <c r="B2302" s="240"/>
      <c r="F2302" s="98"/>
    </row>
    <row r="2303" spans="2:6" ht="12.75" hidden="1">
      <c r="B2303" s="240"/>
      <c r="F2303" s="98"/>
    </row>
    <row r="2304" spans="2:6" ht="12.75" hidden="1">
      <c r="B2304" s="240"/>
      <c r="F2304" s="98"/>
    </row>
    <row r="2305" spans="2:6" ht="12.75" hidden="1">
      <c r="B2305" s="240"/>
      <c r="F2305" s="98"/>
    </row>
    <row r="2306" spans="2:6" ht="12.75" hidden="1">
      <c r="B2306" s="240"/>
      <c r="F2306" s="98"/>
    </row>
    <row r="2307" spans="2:6" ht="12.75" hidden="1">
      <c r="B2307" s="240"/>
      <c r="F2307" s="98"/>
    </row>
    <row r="2308" spans="2:6" ht="12.75" hidden="1">
      <c r="B2308" s="240"/>
      <c r="F2308" s="98"/>
    </row>
    <row r="2309" spans="2:6" ht="12.75" hidden="1">
      <c r="B2309" s="240"/>
      <c r="F2309" s="98"/>
    </row>
    <row r="2310" spans="2:6" ht="12.75" hidden="1">
      <c r="B2310" s="240"/>
      <c r="F2310" s="98"/>
    </row>
    <row r="2311" spans="2:6" ht="12.75" hidden="1">
      <c r="B2311" s="240"/>
      <c r="F2311" s="98"/>
    </row>
    <row r="2312" spans="2:6" ht="12.75" hidden="1">
      <c r="B2312" s="240"/>
      <c r="F2312" s="98"/>
    </row>
    <row r="2313" spans="2:6" ht="12.75" hidden="1">
      <c r="B2313" s="240"/>
      <c r="F2313" s="98"/>
    </row>
    <row r="2314" spans="2:6" ht="12.75" hidden="1">
      <c r="B2314" s="240"/>
      <c r="F2314" s="98"/>
    </row>
    <row r="2315" spans="2:6" ht="12.75" hidden="1">
      <c r="B2315" s="240"/>
      <c r="F2315" s="98"/>
    </row>
    <row r="2316" spans="2:6" ht="12.75" hidden="1">
      <c r="B2316" s="240"/>
      <c r="F2316" s="98"/>
    </row>
    <row r="2317" spans="2:6" ht="12.75" hidden="1">
      <c r="B2317" s="240"/>
      <c r="F2317" s="98"/>
    </row>
    <row r="2318" spans="2:6" ht="12.75" hidden="1">
      <c r="B2318" s="240"/>
      <c r="F2318" s="98"/>
    </row>
    <row r="2319" spans="2:6" ht="12.75" hidden="1">
      <c r="B2319" s="240"/>
      <c r="F2319" s="98"/>
    </row>
    <row r="2320" spans="2:6" ht="12.75" hidden="1">
      <c r="B2320" s="240"/>
      <c r="F2320" s="98"/>
    </row>
    <row r="2321" spans="2:6" ht="12.75" hidden="1">
      <c r="B2321" s="240"/>
      <c r="F2321" s="98"/>
    </row>
    <row r="2322" spans="2:6" ht="12.75" hidden="1">
      <c r="B2322" s="240"/>
      <c r="F2322" s="98"/>
    </row>
    <row r="2323" spans="2:6" ht="12.75" hidden="1">
      <c r="B2323" s="240"/>
      <c r="F2323" s="98"/>
    </row>
    <row r="2324" spans="2:6" ht="12.75" hidden="1">
      <c r="B2324" s="240"/>
      <c r="F2324" s="98"/>
    </row>
    <row r="2325" spans="2:6" ht="12.75" hidden="1">
      <c r="B2325" s="240"/>
      <c r="F2325" s="98"/>
    </row>
    <row r="2326" spans="2:6" ht="12.75" hidden="1">
      <c r="B2326" s="240"/>
      <c r="F2326" s="98"/>
    </row>
    <row r="2327" spans="2:6" ht="12.75" hidden="1">
      <c r="B2327" s="240"/>
      <c r="F2327" s="98"/>
    </row>
    <row r="2328" spans="2:6" ht="12.75" hidden="1">
      <c r="B2328" s="240"/>
      <c r="F2328" s="98"/>
    </row>
    <row r="2329" spans="2:6" ht="12.75" hidden="1">
      <c r="B2329" s="240"/>
      <c r="F2329" s="98"/>
    </row>
    <row r="2330" spans="2:6" ht="12.75" hidden="1">
      <c r="B2330" s="240"/>
      <c r="F2330" s="98"/>
    </row>
    <row r="2331" spans="2:6" ht="12.75" hidden="1">
      <c r="B2331" s="240"/>
      <c r="F2331" s="98"/>
    </row>
    <row r="2332" spans="2:6" ht="12.75" hidden="1">
      <c r="B2332" s="240"/>
      <c r="F2332" s="98"/>
    </row>
    <row r="2333" spans="2:6" ht="12.75" hidden="1">
      <c r="B2333" s="240"/>
      <c r="F2333" s="98"/>
    </row>
    <row r="2334" spans="2:6" ht="12.75" hidden="1">
      <c r="B2334" s="240"/>
      <c r="F2334" s="98"/>
    </row>
    <row r="2335" spans="2:6" ht="12.75" hidden="1">
      <c r="B2335" s="240"/>
      <c r="F2335" s="98"/>
    </row>
    <row r="2336" spans="2:6" ht="12.75" hidden="1">
      <c r="B2336" s="240"/>
      <c r="F2336" s="98"/>
    </row>
    <row r="2337" spans="2:6" ht="12.75" hidden="1">
      <c r="B2337" s="240"/>
      <c r="F2337" s="98"/>
    </row>
    <row r="2338" spans="2:6" ht="12.75" hidden="1">
      <c r="B2338" s="240"/>
      <c r="F2338" s="98"/>
    </row>
    <row r="2339" spans="2:6" ht="12.75" hidden="1">
      <c r="B2339" s="240"/>
      <c r="F2339" s="98"/>
    </row>
    <row r="2340" spans="2:6" ht="12.75" hidden="1">
      <c r="B2340" s="240"/>
      <c r="F2340" s="98"/>
    </row>
    <row r="2341" spans="2:6" ht="12.75" hidden="1">
      <c r="B2341" s="240"/>
      <c r="F2341" s="98"/>
    </row>
    <row r="2342" spans="2:6" ht="12.75" hidden="1">
      <c r="B2342" s="240"/>
      <c r="F2342" s="98"/>
    </row>
    <row r="2343" spans="2:6" ht="12.75" hidden="1">
      <c r="B2343" s="240"/>
      <c r="F2343" s="98"/>
    </row>
    <row r="2344" spans="2:6" ht="12.75" hidden="1">
      <c r="B2344" s="240"/>
      <c r="F2344" s="98"/>
    </row>
    <row r="2345" spans="2:6" ht="12.75" hidden="1">
      <c r="B2345" s="240"/>
      <c r="F2345" s="98"/>
    </row>
    <row r="2346" spans="2:6" ht="12.75" hidden="1">
      <c r="B2346" s="240"/>
      <c r="F2346" s="98"/>
    </row>
    <row r="2347" spans="2:6" ht="12.75" hidden="1">
      <c r="B2347" s="240"/>
      <c r="F2347" s="98"/>
    </row>
    <row r="2348" spans="2:6" ht="12.75" hidden="1">
      <c r="B2348" s="240"/>
      <c r="F2348" s="98"/>
    </row>
    <row r="2349" spans="2:6" ht="12.75" hidden="1">
      <c r="B2349" s="240"/>
      <c r="F2349" s="98"/>
    </row>
    <row r="2350" spans="2:6" ht="12.75" hidden="1">
      <c r="B2350" s="240"/>
      <c r="F2350" s="98"/>
    </row>
    <row r="2351" spans="2:6" ht="12.75" hidden="1">
      <c r="B2351" s="240"/>
      <c r="F2351" s="98"/>
    </row>
    <row r="2352" spans="2:6" ht="12.75" hidden="1">
      <c r="B2352" s="240"/>
      <c r="F2352" s="98"/>
    </row>
    <row r="2353" spans="2:6" ht="12.75" hidden="1">
      <c r="B2353" s="240"/>
      <c r="F2353" s="98"/>
    </row>
    <row r="2354" spans="2:6" ht="12.75" hidden="1">
      <c r="B2354" s="240"/>
      <c r="F2354" s="98"/>
    </row>
    <row r="2355" spans="2:6" ht="12.75" hidden="1">
      <c r="B2355" s="240"/>
      <c r="F2355" s="98"/>
    </row>
    <row r="2356" spans="2:6" ht="12.75" hidden="1">
      <c r="B2356" s="240"/>
      <c r="F2356" s="98"/>
    </row>
    <row r="2357" spans="2:6" ht="12.75" hidden="1">
      <c r="B2357" s="240"/>
      <c r="F2357" s="98"/>
    </row>
    <row r="2358" spans="2:6" ht="12.75" hidden="1">
      <c r="B2358" s="240"/>
      <c r="F2358" s="98"/>
    </row>
    <row r="2359" spans="2:6" ht="12.75" hidden="1">
      <c r="B2359" s="240"/>
      <c r="F2359" s="98"/>
    </row>
    <row r="2360" spans="2:6" ht="12.75" hidden="1">
      <c r="B2360" s="240"/>
      <c r="F2360" s="98"/>
    </row>
    <row r="2361" spans="2:6" ht="12.75" hidden="1">
      <c r="B2361" s="240"/>
      <c r="F2361" s="98"/>
    </row>
    <row r="2362" spans="2:6" ht="12.75" hidden="1">
      <c r="B2362" s="240"/>
      <c r="F2362" s="98"/>
    </row>
    <row r="2363" spans="2:6" ht="12.75" hidden="1">
      <c r="B2363" s="240"/>
      <c r="F2363" s="98"/>
    </row>
    <row r="2364" spans="2:6" ht="12.75" hidden="1">
      <c r="B2364" s="240"/>
      <c r="F2364" s="98"/>
    </row>
    <row r="2365" spans="2:6" ht="12.75" hidden="1">
      <c r="B2365" s="240"/>
      <c r="F2365" s="98"/>
    </row>
    <row r="2366" spans="2:6" ht="12.75" hidden="1">
      <c r="B2366" s="240"/>
      <c r="F2366" s="98"/>
    </row>
    <row r="2367" spans="2:6" ht="12.75" hidden="1">
      <c r="B2367" s="240"/>
      <c r="F2367" s="98"/>
    </row>
    <row r="2368" spans="2:6" ht="12.75" hidden="1">
      <c r="B2368" s="240"/>
      <c r="F2368" s="98"/>
    </row>
    <row r="2369" spans="2:6" ht="12.75" hidden="1">
      <c r="B2369" s="240"/>
      <c r="F2369" s="98"/>
    </row>
    <row r="2370" spans="2:6" ht="12.75" hidden="1">
      <c r="B2370" s="240"/>
      <c r="F2370" s="98"/>
    </row>
    <row r="2371" spans="2:6" ht="12.75" hidden="1">
      <c r="B2371" s="240"/>
      <c r="F2371" s="98"/>
    </row>
    <row r="2372" spans="2:6" ht="12.75" hidden="1">
      <c r="B2372" s="240"/>
      <c r="F2372" s="98"/>
    </row>
    <row r="2373" spans="2:6" ht="12.75" hidden="1">
      <c r="B2373" s="240"/>
      <c r="F2373" s="98"/>
    </row>
    <row r="2374" spans="2:6" ht="12.75" hidden="1">
      <c r="B2374" s="240"/>
      <c r="F2374" s="98"/>
    </row>
    <row r="2375" spans="2:6" ht="12.75" hidden="1">
      <c r="B2375" s="240"/>
      <c r="F2375" s="98"/>
    </row>
    <row r="2376" spans="2:6" ht="12.75" hidden="1">
      <c r="B2376" s="240"/>
      <c r="F2376" s="98"/>
    </row>
    <row r="2377" spans="2:6" ht="12.75" hidden="1">
      <c r="B2377" s="240"/>
      <c r="F2377" s="98"/>
    </row>
    <row r="2378" spans="2:6" ht="12.75" hidden="1">
      <c r="B2378" s="240"/>
      <c r="F2378" s="98"/>
    </row>
    <row r="2379" spans="2:6" ht="12.75" hidden="1">
      <c r="B2379" s="240"/>
      <c r="F2379" s="98"/>
    </row>
    <row r="2380" spans="2:6" ht="12.75" hidden="1">
      <c r="B2380" s="240"/>
      <c r="F2380" s="98"/>
    </row>
    <row r="2381" spans="2:6" ht="12.75" hidden="1">
      <c r="B2381" s="240"/>
      <c r="F2381" s="98"/>
    </row>
    <row r="2382" spans="2:6" ht="12.75" hidden="1">
      <c r="B2382" s="240"/>
      <c r="F2382" s="98"/>
    </row>
    <row r="2383" spans="2:6" ht="12.75" hidden="1">
      <c r="B2383" s="240"/>
      <c r="F2383" s="98"/>
    </row>
    <row r="2384" spans="2:6" ht="12.75" hidden="1">
      <c r="B2384" s="240"/>
      <c r="F2384" s="98"/>
    </row>
    <row r="2385" spans="2:6" ht="12.75" hidden="1">
      <c r="B2385" s="240"/>
      <c r="F2385" s="98"/>
    </row>
    <row r="2386" spans="2:6" ht="12.75" hidden="1">
      <c r="B2386" s="240"/>
      <c r="F2386" s="98"/>
    </row>
    <row r="2387" spans="2:6" ht="12.75" hidden="1">
      <c r="B2387" s="240"/>
      <c r="F2387" s="98"/>
    </row>
    <row r="2388" spans="2:6" ht="12.75" hidden="1">
      <c r="B2388" s="240"/>
      <c r="F2388" s="98"/>
    </row>
    <row r="2389" spans="2:6" ht="12.75" hidden="1">
      <c r="B2389" s="240"/>
      <c r="F2389" s="98"/>
    </row>
    <row r="2390" spans="2:6" ht="12.75" hidden="1">
      <c r="B2390" s="240"/>
      <c r="F2390" s="98"/>
    </row>
    <row r="2391" spans="2:6" ht="12.75" hidden="1">
      <c r="B2391" s="240"/>
      <c r="F2391" s="98"/>
    </row>
    <row r="2392" spans="2:6" ht="12.75" hidden="1">
      <c r="B2392" s="240"/>
      <c r="F2392" s="98"/>
    </row>
    <row r="2393" spans="2:6" ht="12.75" hidden="1">
      <c r="B2393" s="240"/>
      <c r="F2393" s="98"/>
    </row>
    <row r="2394" spans="2:6" ht="12.75" hidden="1">
      <c r="B2394" s="240"/>
      <c r="F2394" s="98"/>
    </row>
    <row r="2395" spans="2:6" ht="12.75" hidden="1">
      <c r="B2395" s="240"/>
      <c r="F2395" s="98"/>
    </row>
    <row r="2396" spans="2:6" ht="12.75" hidden="1">
      <c r="B2396" s="240"/>
      <c r="F2396" s="98"/>
    </row>
    <row r="2397" spans="2:6" ht="12.75" hidden="1">
      <c r="B2397" s="240"/>
      <c r="F2397" s="98"/>
    </row>
    <row r="2398" spans="2:6" ht="12.75" hidden="1">
      <c r="B2398" s="240"/>
      <c r="F2398" s="98"/>
    </row>
    <row r="2399" spans="2:6" ht="12.75" hidden="1">
      <c r="B2399" s="240"/>
      <c r="F2399" s="98"/>
    </row>
    <row r="2400" spans="2:6" ht="12.75" hidden="1">
      <c r="B2400" s="240"/>
      <c r="F2400" s="98"/>
    </row>
    <row r="2401" spans="2:6" ht="12.75" hidden="1">
      <c r="B2401" s="240"/>
      <c r="F2401" s="98"/>
    </row>
    <row r="2402" spans="2:6" ht="12.75" hidden="1">
      <c r="B2402" s="240"/>
      <c r="F2402" s="98"/>
    </row>
    <row r="2403" spans="2:6" ht="12.75" hidden="1">
      <c r="B2403" s="240"/>
      <c r="F2403" s="98"/>
    </row>
    <row r="2404" spans="2:6" ht="12.75" hidden="1">
      <c r="B2404" s="240"/>
      <c r="F2404" s="98"/>
    </row>
    <row r="2405" spans="2:6" ht="12.75" hidden="1">
      <c r="B2405" s="240"/>
      <c r="F2405" s="98"/>
    </row>
    <row r="2406" spans="2:6" ht="12.75" hidden="1">
      <c r="B2406" s="240"/>
      <c r="F2406" s="98"/>
    </row>
    <row r="2407" spans="2:6" ht="12.75" hidden="1">
      <c r="B2407" s="240"/>
      <c r="F2407" s="98"/>
    </row>
    <row r="2408" spans="2:6" ht="12.75" hidden="1">
      <c r="B2408" s="240"/>
      <c r="F2408" s="98"/>
    </row>
    <row r="2409" spans="2:6" ht="12.75" hidden="1">
      <c r="B2409" s="240"/>
      <c r="F2409" s="98"/>
    </row>
    <row r="2410" spans="2:6" ht="12.75" hidden="1">
      <c r="B2410" s="240"/>
      <c r="F2410" s="98"/>
    </row>
    <row r="2411" spans="2:6" ht="12.75" hidden="1">
      <c r="B2411" s="240"/>
      <c r="F2411" s="98"/>
    </row>
    <row r="2412" spans="2:6" ht="12.75" hidden="1">
      <c r="B2412" s="240"/>
      <c r="F2412" s="98"/>
    </row>
    <row r="2413" spans="2:6" ht="12.75" hidden="1">
      <c r="B2413" s="240"/>
      <c r="F2413" s="98"/>
    </row>
    <row r="2414" spans="2:6" ht="12.75" hidden="1">
      <c r="B2414" s="240"/>
      <c r="F2414" s="98"/>
    </row>
    <row r="2415" spans="2:6" ht="12.75" hidden="1">
      <c r="B2415" s="240"/>
      <c r="F2415" s="98"/>
    </row>
    <row r="2416" spans="2:6" ht="12.75" hidden="1">
      <c r="B2416" s="240"/>
      <c r="F2416" s="98"/>
    </row>
    <row r="2417" spans="2:6" ht="12.75" hidden="1">
      <c r="B2417" s="240"/>
      <c r="F2417" s="98"/>
    </row>
    <row r="2418" spans="2:6" ht="12.75" hidden="1">
      <c r="B2418" s="240"/>
      <c r="F2418" s="98"/>
    </row>
    <row r="2419" spans="2:6" ht="12.75" hidden="1">
      <c r="B2419" s="240"/>
      <c r="F2419" s="98"/>
    </row>
    <row r="2420" spans="2:6" ht="12.75" hidden="1">
      <c r="B2420" s="240"/>
      <c r="F2420" s="98"/>
    </row>
    <row r="2421" spans="2:6" ht="12.75" hidden="1">
      <c r="B2421" s="240"/>
      <c r="F2421" s="98"/>
    </row>
    <row r="2422" spans="2:6" ht="12.75" hidden="1">
      <c r="B2422" s="240"/>
      <c r="F2422" s="98"/>
    </row>
    <row r="2423" spans="2:6" ht="12.75" hidden="1">
      <c r="B2423" s="240"/>
      <c r="F2423" s="98"/>
    </row>
    <row r="2424" spans="2:6" ht="12.75" hidden="1">
      <c r="B2424" s="240"/>
      <c r="F2424" s="98"/>
    </row>
    <row r="2425" spans="2:6" ht="12.75" hidden="1">
      <c r="B2425" s="240"/>
      <c r="F2425" s="98"/>
    </row>
    <row r="2426" spans="2:6" ht="12.75" hidden="1">
      <c r="B2426" s="240"/>
      <c r="F2426" s="98"/>
    </row>
    <row r="2427" spans="2:6" ht="12.75" hidden="1">
      <c r="B2427" s="240"/>
      <c r="F2427" s="98"/>
    </row>
    <row r="2428" spans="2:6" ht="12.75" hidden="1">
      <c r="B2428" s="240"/>
      <c r="F2428" s="98"/>
    </row>
    <row r="2429" spans="2:6" ht="12.75" hidden="1">
      <c r="B2429" s="240"/>
      <c r="F2429" s="98"/>
    </row>
    <row r="2430" spans="2:6" ht="12.75" hidden="1">
      <c r="B2430" s="240"/>
      <c r="F2430" s="98"/>
    </row>
    <row r="2431" spans="2:6" ht="12.75" hidden="1">
      <c r="B2431" s="240"/>
      <c r="F2431" s="98"/>
    </row>
    <row r="2432" spans="2:6" ht="12.75" hidden="1">
      <c r="B2432" s="240"/>
      <c r="F2432" s="98"/>
    </row>
    <row r="2433" spans="2:6" ht="12.75" hidden="1">
      <c r="B2433" s="240"/>
      <c r="F2433" s="98"/>
    </row>
    <row r="2434" spans="2:6" ht="12.75" hidden="1">
      <c r="B2434" s="240"/>
      <c r="F2434" s="98"/>
    </row>
    <row r="2435" spans="2:6" ht="12.75" hidden="1">
      <c r="B2435" s="240"/>
      <c r="F2435" s="98"/>
    </row>
    <row r="2436" spans="2:6" ht="12.75" hidden="1">
      <c r="B2436" s="240"/>
      <c r="F2436" s="98"/>
    </row>
    <row r="2437" spans="2:6" ht="12.75" hidden="1">
      <c r="B2437" s="240"/>
      <c r="F2437" s="98"/>
    </row>
    <row r="2438" spans="2:6" ht="12.75" hidden="1">
      <c r="B2438" s="240"/>
      <c r="F2438" s="98"/>
    </row>
    <row r="2439" spans="2:6" ht="12.75" hidden="1">
      <c r="B2439" s="240"/>
      <c r="F2439" s="98"/>
    </row>
    <row r="2440" spans="2:6" ht="12.75" hidden="1">
      <c r="B2440" s="240"/>
      <c r="F2440" s="98"/>
    </row>
    <row r="2441" spans="2:6" ht="12.75" hidden="1">
      <c r="B2441" s="240"/>
      <c r="F2441" s="98"/>
    </row>
    <row r="2442" spans="2:6" ht="12.75" hidden="1">
      <c r="B2442" s="240"/>
      <c r="F2442" s="98"/>
    </row>
    <row r="2443" spans="2:6" ht="12.75" hidden="1">
      <c r="B2443" s="240"/>
      <c r="F2443" s="98"/>
    </row>
    <row r="2444" spans="2:6" ht="12.75" hidden="1">
      <c r="B2444" s="240"/>
      <c r="F2444" s="98"/>
    </row>
    <row r="2445" spans="2:6" ht="12.75" hidden="1">
      <c r="B2445" s="240"/>
      <c r="F2445" s="98"/>
    </row>
    <row r="2446" spans="2:6" ht="12.75" hidden="1">
      <c r="B2446" s="240"/>
      <c r="F2446" s="98"/>
    </row>
    <row r="2447" spans="2:6" ht="12.75" hidden="1">
      <c r="B2447" s="240"/>
      <c r="F2447" s="98"/>
    </row>
    <row r="2448" spans="2:6" ht="12.75" hidden="1">
      <c r="B2448" s="240"/>
      <c r="F2448" s="98"/>
    </row>
    <row r="2449" spans="2:6" ht="12.75" hidden="1">
      <c r="B2449" s="240"/>
      <c r="F2449" s="98"/>
    </row>
    <row r="2450" spans="2:6" ht="12.75" hidden="1">
      <c r="B2450" s="240"/>
      <c r="F2450" s="98"/>
    </row>
    <row r="2451" spans="2:6" ht="12.75" hidden="1">
      <c r="B2451" s="240"/>
      <c r="F2451" s="98"/>
    </row>
    <row r="2452" spans="2:6" ht="12.75" hidden="1">
      <c r="B2452" s="240"/>
      <c r="F2452" s="98"/>
    </row>
    <row r="2453" spans="2:6" ht="12.75" hidden="1">
      <c r="B2453" s="240"/>
      <c r="F2453" s="98"/>
    </row>
    <row r="2454" spans="2:6" ht="12.75" hidden="1">
      <c r="B2454" s="240"/>
      <c r="F2454" s="98"/>
    </row>
    <row r="2455" spans="2:6" ht="12.75" hidden="1">
      <c r="B2455" s="240"/>
      <c r="F2455" s="98"/>
    </row>
    <row r="2456" spans="2:6" ht="12.75" hidden="1">
      <c r="B2456" s="240"/>
      <c r="F2456" s="98"/>
    </row>
    <row r="2457" spans="2:6" ht="12.75" hidden="1">
      <c r="B2457" s="240"/>
      <c r="F2457" s="98"/>
    </row>
    <row r="2458" spans="2:6" ht="12.75" hidden="1">
      <c r="B2458" s="240"/>
      <c r="F2458" s="98"/>
    </row>
    <row r="2459" spans="2:6" ht="12.75" hidden="1">
      <c r="B2459" s="240"/>
      <c r="F2459" s="98"/>
    </row>
    <row r="2460" spans="2:6" ht="12.75" hidden="1">
      <c r="B2460" s="240"/>
      <c r="F2460" s="98"/>
    </row>
    <row r="2461" spans="2:6" ht="12.75" hidden="1">
      <c r="B2461" s="240"/>
      <c r="F2461" s="98"/>
    </row>
    <row r="2462" spans="2:6" ht="12.75" hidden="1">
      <c r="B2462" s="240"/>
      <c r="F2462" s="98"/>
    </row>
    <row r="2463" spans="2:6" ht="12.75" hidden="1">
      <c r="B2463" s="240"/>
      <c r="F2463" s="98"/>
    </row>
    <row r="2464" spans="2:6" ht="12.75" hidden="1">
      <c r="B2464" s="240"/>
      <c r="F2464" s="98"/>
    </row>
    <row r="2465" spans="2:6" ht="12.75" hidden="1">
      <c r="B2465" s="240"/>
      <c r="F2465" s="98"/>
    </row>
    <row r="2466" spans="2:6" ht="12.75" hidden="1">
      <c r="B2466" s="240"/>
      <c r="F2466" s="98"/>
    </row>
    <row r="2467" spans="2:6" ht="12.75" hidden="1">
      <c r="B2467" s="240"/>
      <c r="F2467" s="98"/>
    </row>
    <row r="2468" spans="2:6" ht="12.75" hidden="1">
      <c r="B2468" s="240"/>
      <c r="F2468" s="98"/>
    </row>
    <row r="2469" spans="2:6" ht="12.75" hidden="1">
      <c r="B2469" s="240"/>
      <c r="F2469" s="98"/>
    </row>
    <row r="2470" spans="2:6" ht="12.75" hidden="1">
      <c r="B2470" s="240"/>
      <c r="F2470" s="98"/>
    </row>
    <row r="2471" spans="2:6" ht="12.75" hidden="1">
      <c r="B2471" s="240"/>
      <c r="F2471" s="98"/>
    </row>
    <row r="2472" spans="2:6" ht="12.75" hidden="1">
      <c r="B2472" s="240"/>
      <c r="F2472" s="98"/>
    </row>
    <row r="2473" spans="2:6" ht="12.75" hidden="1">
      <c r="B2473" s="240"/>
      <c r="F2473" s="98"/>
    </row>
    <row r="2474" spans="2:6" ht="12.75" hidden="1">
      <c r="B2474" s="240"/>
      <c r="F2474" s="98"/>
    </row>
    <row r="2475" spans="2:6" ht="12.75" hidden="1">
      <c r="B2475" s="240"/>
      <c r="F2475" s="98"/>
    </row>
    <row r="2476" spans="2:6" ht="12.75" hidden="1">
      <c r="B2476" s="240"/>
      <c r="F2476" s="98"/>
    </row>
    <row r="2477" spans="2:6" ht="12.75" hidden="1">
      <c r="B2477" s="240"/>
      <c r="F2477" s="98"/>
    </row>
    <row r="2478" spans="2:6" ht="12.75" hidden="1">
      <c r="B2478" s="240"/>
      <c r="F2478" s="98"/>
    </row>
    <row r="2479" spans="2:6" ht="12.75" hidden="1">
      <c r="B2479" s="240"/>
      <c r="F2479" s="98"/>
    </row>
    <row r="2480" spans="2:6" ht="12.75" hidden="1">
      <c r="B2480" s="240"/>
      <c r="F2480" s="98"/>
    </row>
    <row r="2481" spans="2:6" ht="12.75" hidden="1">
      <c r="B2481" s="240"/>
      <c r="F2481" s="98"/>
    </row>
    <row r="2482" spans="2:6" ht="12.75" hidden="1">
      <c r="B2482" s="240"/>
      <c r="F2482" s="98"/>
    </row>
    <row r="2483" spans="2:6" ht="12.75" hidden="1">
      <c r="B2483" s="240"/>
      <c r="F2483" s="98"/>
    </row>
    <row r="2484" spans="2:6" ht="12.75" hidden="1">
      <c r="B2484" s="240"/>
      <c r="F2484" s="98"/>
    </row>
    <row r="2485" spans="2:6" ht="12.75" hidden="1">
      <c r="B2485" s="240"/>
      <c r="F2485" s="98"/>
    </row>
    <row r="2486" spans="2:6" ht="12.75" hidden="1">
      <c r="B2486" s="240"/>
      <c r="F2486" s="98"/>
    </row>
    <row r="2487" spans="2:6" ht="12.75" hidden="1">
      <c r="B2487" s="240"/>
      <c r="F2487" s="98"/>
    </row>
    <row r="2488" spans="2:6" ht="12.75" hidden="1">
      <c r="B2488" s="240"/>
      <c r="F2488" s="98"/>
    </row>
    <row r="2489" spans="2:6" ht="12.75" hidden="1">
      <c r="B2489" s="240"/>
      <c r="F2489" s="98"/>
    </row>
    <row r="2490" spans="1:13" s="85" customFormat="1" ht="12.75">
      <c r="A2490" s="1"/>
      <c r="B2490" s="240"/>
      <c r="C2490" s="1"/>
      <c r="D2490" s="1"/>
      <c r="E2490" s="1"/>
      <c r="F2490" s="98"/>
      <c r="G2490" s="32"/>
      <c r="H2490" s="6"/>
      <c r="I2490" s="5"/>
      <c r="J2490"/>
      <c r="K2490"/>
      <c r="L2490"/>
      <c r="M2490"/>
    </row>
    <row r="2491" spans="1:13" s="20" customFormat="1" ht="12.75">
      <c r="A2491" s="242"/>
      <c r="B2491" s="89">
        <v>990432</v>
      </c>
      <c r="C2491" s="199" t="s">
        <v>1184</v>
      </c>
      <c r="D2491" s="199" t="s">
        <v>1202</v>
      </c>
      <c r="E2491" s="199"/>
      <c r="F2491" s="243"/>
      <c r="G2491" s="243"/>
      <c r="H2491" s="36">
        <f aca="true" t="shared" si="131" ref="H2491:H2496">H2490-B2491</f>
        <v>-990432</v>
      </c>
      <c r="I2491" s="214">
        <f aca="true" t="shared" si="132" ref="I2491:I2499">+B2491/M2491</f>
        <v>2225.6898876404493</v>
      </c>
      <c r="J2491" s="244"/>
      <c r="K2491" s="245">
        <v>445</v>
      </c>
      <c r="L2491" s="225"/>
      <c r="M2491" s="245">
        <v>445</v>
      </c>
    </row>
    <row r="2492" spans="1:13" s="20" customFormat="1" ht="12.75">
      <c r="A2492" s="242"/>
      <c r="B2492" s="89">
        <v>994427</v>
      </c>
      <c r="C2492" s="199" t="s">
        <v>1184</v>
      </c>
      <c r="D2492" s="199" t="s">
        <v>1203</v>
      </c>
      <c r="E2492" s="199"/>
      <c r="F2492" s="243"/>
      <c r="G2492" s="243"/>
      <c r="H2492" s="36">
        <f t="shared" si="131"/>
        <v>-1984859</v>
      </c>
      <c r="I2492" s="214">
        <f t="shared" si="132"/>
        <v>2260.0613636363637</v>
      </c>
      <c r="J2492" s="244"/>
      <c r="K2492" s="245">
        <v>440</v>
      </c>
      <c r="L2492" s="225"/>
      <c r="M2492" s="245">
        <v>440</v>
      </c>
    </row>
    <row r="2493" spans="1:13" s="20" customFormat="1" ht="12.75">
      <c r="A2493" s="242"/>
      <c r="B2493" s="89">
        <v>-2562166</v>
      </c>
      <c r="C2493" s="199" t="s">
        <v>1184</v>
      </c>
      <c r="D2493" s="199" t="s">
        <v>1212</v>
      </c>
      <c r="E2493" s="199"/>
      <c r="F2493" s="243"/>
      <c r="G2493" s="243"/>
      <c r="H2493" s="36">
        <f t="shared" si="131"/>
        <v>577307</v>
      </c>
      <c r="I2493" s="214">
        <f t="shared" si="132"/>
        <v>-6028.6258823529415</v>
      </c>
      <c r="J2493" s="244"/>
      <c r="K2493" s="245">
        <v>425</v>
      </c>
      <c r="L2493" s="225"/>
      <c r="M2493" s="245">
        <v>425</v>
      </c>
    </row>
    <row r="2494" spans="1:13" s="20" customFormat="1" ht="12.75">
      <c r="A2494" s="242"/>
      <c r="B2494" s="89">
        <v>2302654</v>
      </c>
      <c r="C2494" s="199" t="s">
        <v>1184</v>
      </c>
      <c r="D2494" s="199" t="s">
        <v>1204</v>
      </c>
      <c r="E2494" s="199"/>
      <c r="F2494" s="243"/>
      <c r="G2494" s="243" t="s">
        <v>1213</v>
      </c>
      <c r="H2494" s="36">
        <f t="shared" si="131"/>
        <v>-1725347</v>
      </c>
      <c r="I2494" s="214">
        <f t="shared" si="132"/>
        <v>5418.009411764706</v>
      </c>
      <c r="J2494" s="244"/>
      <c r="K2494" s="245">
        <v>425</v>
      </c>
      <c r="L2494" s="225"/>
      <c r="M2494" s="245">
        <v>425</v>
      </c>
    </row>
    <row r="2495" spans="1:13" s="20" customFormat="1" ht="12.75">
      <c r="A2495" s="242"/>
      <c r="B2495" s="89">
        <v>2460757</v>
      </c>
      <c r="C2495" s="199" t="s">
        <v>1184</v>
      </c>
      <c r="D2495" s="199" t="s">
        <v>1189</v>
      </c>
      <c r="E2495" s="199"/>
      <c r="F2495" s="243"/>
      <c r="G2495" s="243"/>
      <c r="H2495" s="36">
        <f t="shared" si="131"/>
        <v>-4186104</v>
      </c>
      <c r="I2495" s="214">
        <f t="shared" si="132"/>
        <v>5929.534939759036</v>
      </c>
      <c r="J2495" s="244"/>
      <c r="K2495" s="245">
        <v>415</v>
      </c>
      <c r="L2495" s="225"/>
      <c r="M2495" s="245">
        <v>415</v>
      </c>
    </row>
    <row r="2496" spans="1:13" s="20" customFormat="1" ht="12.75">
      <c r="A2496" s="242"/>
      <c r="B2496" s="89">
        <v>-2539914</v>
      </c>
      <c r="C2496" s="199" t="s">
        <v>1184</v>
      </c>
      <c r="D2496" s="199" t="s">
        <v>1214</v>
      </c>
      <c r="E2496" s="199"/>
      <c r="F2496" s="243"/>
      <c r="G2496" s="243"/>
      <c r="H2496" s="36">
        <f t="shared" si="131"/>
        <v>-1646190</v>
      </c>
      <c r="I2496" s="214">
        <f t="shared" si="132"/>
        <v>-6047.414285714286</v>
      </c>
      <c r="J2496" s="244"/>
      <c r="K2496" s="245">
        <v>420</v>
      </c>
      <c r="L2496" s="225"/>
      <c r="M2496" s="245">
        <v>420</v>
      </c>
    </row>
    <row r="2497" spans="1:13" s="20" customFormat="1" ht="12.75">
      <c r="A2497" s="242"/>
      <c r="B2497" s="89">
        <v>1325000</v>
      </c>
      <c r="C2497" s="199" t="s">
        <v>1184</v>
      </c>
      <c r="D2497" s="199" t="s">
        <v>1205</v>
      </c>
      <c r="E2497" s="199"/>
      <c r="F2497" s="243"/>
      <c r="G2497" s="243"/>
      <c r="H2497" s="36">
        <f>H2495-B2497</f>
        <v>-5511104</v>
      </c>
      <c r="I2497" s="214">
        <f t="shared" si="132"/>
        <v>3154.7619047619046</v>
      </c>
      <c r="J2497" s="244"/>
      <c r="K2497" s="245">
        <v>420</v>
      </c>
      <c r="L2497" s="225"/>
      <c r="M2497" s="245">
        <v>420</v>
      </c>
    </row>
    <row r="2498" spans="1:13" s="20" customFormat="1" ht="12.75">
      <c r="A2498" s="242"/>
      <c r="B2498" s="89">
        <f>+B2085</f>
        <v>1000000</v>
      </c>
      <c r="C2498" s="199" t="s">
        <v>1184</v>
      </c>
      <c r="D2498" s="199" t="s">
        <v>1191</v>
      </c>
      <c r="E2498" s="199"/>
      <c r="F2498" s="243"/>
      <c r="G2498" s="243"/>
      <c r="H2498" s="36">
        <f>H2496-B2498</f>
        <v>-2646190</v>
      </c>
      <c r="I2498" s="214">
        <f t="shared" si="132"/>
        <v>2380.9523809523807</v>
      </c>
      <c r="J2498" s="244"/>
      <c r="K2498" s="245">
        <v>420</v>
      </c>
      <c r="L2498" s="225"/>
      <c r="M2498" s="245">
        <v>420</v>
      </c>
    </row>
    <row r="2499" spans="1:13" s="20" customFormat="1" ht="12.75">
      <c r="A2499" s="246"/>
      <c r="B2499" s="247">
        <f>SUM(B2491:B2498)</f>
        <v>3971190</v>
      </c>
      <c r="C2499" s="205" t="s">
        <v>1184</v>
      </c>
      <c r="D2499" s="205" t="s">
        <v>1219</v>
      </c>
      <c r="E2499" s="205"/>
      <c r="F2499" s="248"/>
      <c r="G2499" s="248"/>
      <c r="H2499" s="99"/>
      <c r="I2499" s="209">
        <f t="shared" si="132"/>
        <v>9455.214285714286</v>
      </c>
      <c r="J2499" s="249"/>
      <c r="K2499" s="250">
        <v>420</v>
      </c>
      <c r="L2499" s="251"/>
      <c r="M2499" s="250">
        <v>420</v>
      </c>
    </row>
    <row r="2500" spans="2:6" ht="12.75">
      <c r="B2500" s="240"/>
      <c r="F2500" s="98"/>
    </row>
    <row r="2501" spans="2:6" ht="12.75">
      <c r="B2501" s="240"/>
      <c r="F2501" s="98"/>
    </row>
    <row r="2502" spans="2:6" ht="12.75">
      <c r="B2502" s="240"/>
      <c r="F2502" s="98"/>
    </row>
    <row r="2503" spans="1:13" s="255" customFormat="1" ht="12.75">
      <c r="A2503" s="252"/>
      <c r="B2503" s="253">
        <v>-4722890</v>
      </c>
      <c r="C2503" s="252" t="s">
        <v>1185</v>
      </c>
      <c r="D2503" s="252" t="s">
        <v>1214</v>
      </c>
      <c r="E2503" s="252"/>
      <c r="F2503" s="254"/>
      <c r="G2503" s="254"/>
      <c r="H2503" s="36">
        <f>H2502-B2503</f>
        <v>4722890</v>
      </c>
      <c r="I2503" s="214">
        <f>+B2503/M2503</f>
        <v>-11244.97619047619</v>
      </c>
      <c r="K2503" s="245">
        <v>420</v>
      </c>
      <c r="M2503" s="245">
        <v>420</v>
      </c>
    </row>
    <row r="2504" spans="1:13" s="255" customFormat="1" ht="12.75">
      <c r="A2504" s="252"/>
      <c r="B2504" s="253">
        <v>2126601</v>
      </c>
      <c r="C2504" s="252" t="s">
        <v>1185</v>
      </c>
      <c r="D2504" s="252" t="s">
        <v>1205</v>
      </c>
      <c r="E2504" s="252"/>
      <c r="F2504" s="254"/>
      <c r="G2504" s="254"/>
      <c r="H2504" s="36">
        <f>H2503-B2504</f>
        <v>2596289</v>
      </c>
      <c r="I2504" s="214">
        <f>+B2504/M2504</f>
        <v>5063.335714285714</v>
      </c>
      <c r="K2504" s="245">
        <v>420</v>
      </c>
      <c r="M2504" s="245">
        <v>420</v>
      </c>
    </row>
    <row r="2505" spans="1:13" s="255" customFormat="1" ht="12.75">
      <c r="A2505" s="252"/>
      <c r="B2505" s="253">
        <f>+B2086</f>
        <v>1389900</v>
      </c>
      <c r="C2505" s="252" t="s">
        <v>1185</v>
      </c>
      <c r="D2505" s="252" t="s">
        <v>1191</v>
      </c>
      <c r="E2505" s="252"/>
      <c r="F2505" s="254"/>
      <c r="G2505" s="254"/>
      <c r="H2505" s="36">
        <f>H2504-B2505</f>
        <v>1206389</v>
      </c>
      <c r="I2505" s="214">
        <f>+B2505/M2505</f>
        <v>3309.285714285714</v>
      </c>
      <c r="K2505" s="245">
        <v>420</v>
      </c>
      <c r="M2505" s="245">
        <v>420</v>
      </c>
    </row>
    <row r="2506" spans="1:13" s="259" customFormat="1" ht="12.75">
      <c r="A2506" s="256"/>
      <c r="B2506" s="257">
        <f>SUM(B2503:B2505)</f>
        <v>-1206389</v>
      </c>
      <c r="C2506" s="256" t="s">
        <v>1185</v>
      </c>
      <c r="D2506" s="256" t="s">
        <v>1219</v>
      </c>
      <c r="E2506" s="256"/>
      <c r="F2506" s="258"/>
      <c r="G2506" s="258"/>
      <c r="H2506" s="99">
        <f>H2504-B2506</f>
        <v>3802678</v>
      </c>
      <c r="I2506" s="209">
        <f>+B2506/M2506</f>
        <v>-2872.3547619047617</v>
      </c>
      <c r="K2506" s="250">
        <v>420</v>
      </c>
      <c r="M2506" s="250">
        <v>420</v>
      </c>
    </row>
    <row r="2507" spans="2:6" ht="12.75">
      <c r="B2507" s="240"/>
      <c r="F2507" s="98"/>
    </row>
    <row r="2508" spans="2:6" ht="12.75">
      <c r="B2508" s="240"/>
      <c r="F2508" s="98"/>
    </row>
    <row r="2509" spans="2:6" ht="12.75">
      <c r="B2509" s="240"/>
      <c r="F2509" s="98"/>
    </row>
    <row r="2510" spans="1:13" s="301" customFormat="1" ht="12.75">
      <c r="A2510" s="289"/>
      <c r="B2510" s="290">
        <v>-20489117</v>
      </c>
      <c r="C2510" s="289" t="s">
        <v>1238</v>
      </c>
      <c r="D2510" s="289" t="s">
        <v>1214</v>
      </c>
      <c r="E2510" s="289"/>
      <c r="F2510" s="291"/>
      <c r="G2510" s="291"/>
      <c r="H2510" s="292">
        <f>H2509-B2510</f>
        <v>20489117</v>
      </c>
      <c r="I2510" s="293">
        <f>+B2510/M2510</f>
        <v>-48783.61190476191</v>
      </c>
      <c r="J2510" s="294"/>
      <c r="K2510" s="300">
        <v>420</v>
      </c>
      <c r="M2510" s="300">
        <v>420</v>
      </c>
    </row>
    <row r="2511" spans="1:13" s="301" customFormat="1" ht="12.75">
      <c r="A2511" s="289"/>
      <c r="B2511" s="290">
        <f>+B2087</f>
        <v>999275</v>
      </c>
      <c r="C2511" s="289" t="s">
        <v>1238</v>
      </c>
      <c r="D2511" s="289" t="s">
        <v>1191</v>
      </c>
      <c r="E2511" s="289"/>
      <c r="F2511" s="291"/>
      <c r="G2511" s="291"/>
      <c r="H2511" s="292">
        <f>H2510-B2511</f>
        <v>19489842</v>
      </c>
      <c r="I2511" s="293">
        <f>+B2511/M2511</f>
        <v>2379.2261904761904</v>
      </c>
      <c r="J2511" s="294"/>
      <c r="K2511" s="300">
        <v>420</v>
      </c>
      <c r="M2511" s="300">
        <v>420</v>
      </c>
    </row>
    <row r="2512" spans="1:13" s="303" customFormat="1" ht="12.75">
      <c r="A2512" s="295"/>
      <c r="B2512" s="296">
        <f>SUM(B2510:B2511)</f>
        <v>-19489842</v>
      </c>
      <c r="C2512" s="295" t="s">
        <v>1185</v>
      </c>
      <c r="D2512" s="295" t="s">
        <v>1219</v>
      </c>
      <c r="E2512" s="295"/>
      <c r="F2512" s="297"/>
      <c r="G2512" s="297"/>
      <c r="H2512" s="296">
        <f>H2511-B2512</f>
        <v>38979684</v>
      </c>
      <c r="I2512" s="298">
        <f>+B2512/M2512</f>
        <v>-46404.385714285716</v>
      </c>
      <c r="J2512" s="299"/>
      <c r="K2512" s="302">
        <v>420</v>
      </c>
      <c r="M2512" s="302">
        <v>420</v>
      </c>
    </row>
    <row r="2513" spans="2:6" ht="12.75">
      <c r="B2513" s="240"/>
      <c r="F2513" s="98"/>
    </row>
    <row r="2514" spans="2:6" ht="12.75">
      <c r="B2514" s="240"/>
      <c r="F2514" s="98"/>
    </row>
    <row r="2515" spans="1:13" s="224" customFormat="1" ht="12.75">
      <c r="A2515" s="333"/>
      <c r="B2515" s="333">
        <v>-12761734</v>
      </c>
      <c r="C2515" s="219" t="s">
        <v>1241</v>
      </c>
      <c r="D2515" s="219" t="s">
        <v>1192</v>
      </c>
      <c r="E2515" s="217"/>
      <c r="F2515" s="35"/>
      <c r="G2515" s="220"/>
      <c r="H2515" s="60">
        <f aca="true" t="shared" si="133" ref="H2515:H2527">H2514-B2515</f>
        <v>12761734</v>
      </c>
      <c r="I2515" s="214">
        <f aca="true" t="shared" si="134" ref="I2515:I2528">+B2515/M2515</f>
        <v>-26044.355102040816</v>
      </c>
      <c r="J2515" s="222"/>
      <c r="K2515" s="223">
        <v>490</v>
      </c>
      <c r="L2515" s="216"/>
      <c r="M2515" s="223">
        <v>490</v>
      </c>
    </row>
    <row r="2516" spans="1:13" s="20" customFormat="1" ht="12.75">
      <c r="A2516" s="218"/>
      <c r="B2516" s="218">
        <v>3191220</v>
      </c>
      <c r="C2516" s="219" t="s">
        <v>1241</v>
      </c>
      <c r="D2516" s="219" t="s">
        <v>1193</v>
      </c>
      <c r="E2516" s="217"/>
      <c r="F2516" s="35"/>
      <c r="G2516" s="220"/>
      <c r="H2516" s="60">
        <f t="shared" si="133"/>
        <v>9570514</v>
      </c>
      <c r="I2516" s="214">
        <f t="shared" si="134"/>
        <v>6512.693877551021</v>
      </c>
      <c r="J2516" s="222"/>
      <c r="K2516" s="223">
        <v>490</v>
      </c>
      <c r="L2516" s="216"/>
      <c r="M2516" s="223">
        <v>490</v>
      </c>
    </row>
    <row r="2517" spans="1:13" ht="12.75">
      <c r="A2517" s="218"/>
      <c r="B2517" s="218">
        <v>2511135</v>
      </c>
      <c r="C2517" s="219" t="s">
        <v>1241</v>
      </c>
      <c r="D2517" s="219" t="s">
        <v>1194</v>
      </c>
      <c r="E2517" s="217"/>
      <c r="F2517" s="35"/>
      <c r="G2517" s="220"/>
      <c r="H2517" s="60">
        <f t="shared" si="133"/>
        <v>7059379</v>
      </c>
      <c r="I2517" s="214">
        <f t="shared" si="134"/>
        <v>5231.53125</v>
      </c>
      <c r="J2517" s="222"/>
      <c r="K2517" s="223">
        <v>480</v>
      </c>
      <c r="L2517" s="216"/>
      <c r="M2517" s="223">
        <v>480</v>
      </c>
    </row>
    <row r="2518" spans="1:13" ht="12.75">
      <c r="A2518" s="218"/>
      <c r="B2518" s="218">
        <v>2578918</v>
      </c>
      <c r="C2518" s="219" t="s">
        <v>1241</v>
      </c>
      <c r="D2518" s="219" t="s">
        <v>1195</v>
      </c>
      <c r="E2518" s="217"/>
      <c r="F2518" s="35"/>
      <c r="G2518" s="220"/>
      <c r="H2518" s="60">
        <f t="shared" si="133"/>
        <v>4480461</v>
      </c>
      <c r="I2518" s="214">
        <f t="shared" si="134"/>
        <v>5429.301052631579</v>
      </c>
      <c r="J2518" s="222"/>
      <c r="K2518" s="223">
        <v>475</v>
      </c>
      <c r="L2518" s="216"/>
      <c r="M2518" s="223">
        <v>475</v>
      </c>
    </row>
    <row r="2519" spans="1:13" ht="12.75">
      <c r="A2519" s="218"/>
      <c r="B2519" s="218">
        <v>2044700</v>
      </c>
      <c r="C2519" s="219" t="s">
        <v>1241</v>
      </c>
      <c r="D2519" s="219" t="s">
        <v>1196</v>
      </c>
      <c r="E2519" s="217"/>
      <c r="F2519" s="35"/>
      <c r="G2519" s="220"/>
      <c r="H2519" s="60">
        <f t="shared" si="133"/>
        <v>2435761</v>
      </c>
      <c r="I2519" s="214">
        <f t="shared" si="134"/>
        <v>4445</v>
      </c>
      <c r="J2519" s="222"/>
      <c r="K2519" s="223">
        <v>460</v>
      </c>
      <c r="L2519" s="216"/>
      <c r="M2519" s="223">
        <v>460</v>
      </c>
    </row>
    <row r="2520" spans="1:13" s="225" customFormat="1" ht="12.75">
      <c r="A2520" s="218"/>
      <c r="B2520" s="218">
        <v>2352000</v>
      </c>
      <c r="C2520" s="219" t="s">
        <v>1241</v>
      </c>
      <c r="D2520" s="219" t="s">
        <v>1200</v>
      </c>
      <c r="E2520" s="217"/>
      <c r="F2520" s="35"/>
      <c r="G2520" s="220"/>
      <c r="H2520" s="60">
        <f t="shared" si="133"/>
        <v>83761</v>
      </c>
      <c r="I2520" s="214">
        <f t="shared" si="134"/>
        <v>5285.393258426966</v>
      </c>
      <c r="J2520" s="222"/>
      <c r="K2520" s="223">
        <v>445</v>
      </c>
      <c r="L2520" s="216"/>
      <c r="M2520" s="223">
        <v>445</v>
      </c>
    </row>
    <row r="2521" spans="1:13" s="196" customFormat="1" ht="12.75">
      <c r="A2521" s="218"/>
      <c r="B2521" s="218">
        <v>850000</v>
      </c>
      <c r="C2521" s="219" t="s">
        <v>1241</v>
      </c>
      <c r="D2521" s="219" t="s">
        <v>1201</v>
      </c>
      <c r="E2521" s="217"/>
      <c r="F2521" s="35"/>
      <c r="G2521" s="220"/>
      <c r="H2521" s="60">
        <f t="shared" si="133"/>
        <v>-766239</v>
      </c>
      <c r="I2521" s="214">
        <f t="shared" si="134"/>
        <v>1888.888888888889</v>
      </c>
      <c r="J2521" s="222"/>
      <c r="K2521" s="223">
        <v>450</v>
      </c>
      <c r="L2521" s="216"/>
      <c r="M2521" s="223">
        <v>450</v>
      </c>
    </row>
    <row r="2522" spans="1:13" s="196" customFormat="1" ht="12.75">
      <c r="A2522" s="218"/>
      <c r="B2522" s="218">
        <v>412704</v>
      </c>
      <c r="C2522" s="219" t="s">
        <v>1241</v>
      </c>
      <c r="D2522" s="219" t="s">
        <v>1202</v>
      </c>
      <c r="E2522" s="217"/>
      <c r="F2522" s="35"/>
      <c r="G2522" s="220"/>
      <c r="H2522" s="60">
        <f t="shared" si="133"/>
        <v>-1178943</v>
      </c>
      <c r="I2522" s="214">
        <f t="shared" si="134"/>
        <v>927.4247191011236</v>
      </c>
      <c r="J2522" s="222"/>
      <c r="K2522" s="223">
        <v>445</v>
      </c>
      <c r="L2522" s="216"/>
      <c r="M2522" s="223">
        <v>445</v>
      </c>
    </row>
    <row r="2523" spans="1:13" s="196" customFormat="1" ht="12.75">
      <c r="A2523" s="218"/>
      <c r="B2523" s="218">
        <v>558634</v>
      </c>
      <c r="C2523" s="219" t="s">
        <v>1241</v>
      </c>
      <c r="D2523" s="219" t="s">
        <v>1203</v>
      </c>
      <c r="E2523" s="217"/>
      <c r="F2523" s="35"/>
      <c r="G2523" s="220"/>
      <c r="H2523" s="60">
        <f t="shared" si="133"/>
        <v>-1737577</v>
      </c>
      <c r="I2523" s="214">
        <f t="shared" si="134"/>
        <v>1269.6227272727272</v>
      </c>
      <c r="J2523" s="222"/>
      <c r="K2523" s="223">
        <v>440</v>
      </c>
      <c r="L2523" s="216"/>
      <c r="M2523" s="223">
        <v>440</v>
      </c>
    </row>
    <row r="2524" spans="1:13" s="196" customFormat="1" ht="12.75">
      <c r="A2524" s="218"/>
      <c r="B2524" s="218">
        <v>512855</v>
      </c>
      <c r="C2524" s="219" t="s">
        <v>1241</v>
      </c>
      <c r="D2524" s="219" t="s">
        <v>1204</v>
      </c>
      <c r="E2524" s="217"/>
      <c r="F2524" s="35"/>
      <c r="G2524" s="220"/>
      <c r="H2524" s="60">
        <f t="shared" si="133"/>
        <v>-2250432</v>
      </c>
      <c r="I2524" s="214">
        <f t="shared" si="134"/>
        <v>1206.7176470588236</v>
      </c>
      <c r="J2524" s="222"/>
      <c r="K2524" s="223">
        <v>425</v>
      </c>
      <c r="L2524" s="216"/>
      <c r="M2524" s="223">
        <v>425</v>
      </c>
    </row>
    <row r="2525" spans="1:13" s="196" customFormat="1" ht="12.75">
      <c r="A2525" s="218"/>
      <c r="B2525" s="218">
        <v>0</v>
      </c>
      <c r="C2525" s="219" t="s">
        <v>1241</v>
      </c>
      <c r="D2525" s="219" t="s">
        <v>1189</v>
      </c>
      <c r="E2525" s="217"/>
      <c r="F2525" s="35"/>
      <c r="G2525" s="220"/>
      <c r="H2525" s="60">
        <f t="shared" si="133"/>
        <v>-2250432</v>
      </c>
      <c r="I2525" s="214">
        <f t="shared" si="134"/>
        <v>0</v>
      </c>
      <c r="J2525" s="222"/>
      <c r="K2525" s="223">
        <v>415</v>
      </c>
      <c r="L2525" s="216"/>
      <c r="M2525" s="223">
        <v>415</v>
      </c>
    </row>
    <row r="2526" spans="1:13" s="196" customFormat="1" ht="12.75">
      <c r="A2526" s="217"/>
      <c r="B2526" s="218">
        <v>0</v>
      </c>
      <c r="C2526" s="219" t="s">
        <v>1241</v>
      </c>
      <c r="D2526" s="219" t="s">
        <v>1205</v>
      </c>
      <c r="E2526" s="217"/>
      <c r="F2526" s="35"/>
      <c r="G2526" s="220"/>
      <c r="H2526" s="60">
        <f t="shared" si="133"/>
        <v>-2250432</v>
      </c>
      <c r="I2526" s="214">
        <f t="shared" si="134"/>
        <v>0</v>
      </c>
      <c r="J2526" s="222"/>
      <c r="K2526" s="223">
        <v>420</v>
      </c>
      <c r="L2526" s="216"/>
      <c r="M2526" s="223">
        <v>420</v>
      </c>
    </row>
    <row r="2527" spans="1:13" s="196" customFormat="1" ht="12.75">
      <c r="A2527" s="217"/>
      <c r="B2527" s="218">
        <f>+B2088</f>
        <v>1036425</v>
      </c>
      <c r="C2527" s="219" t="s">
        <v>1241</v>
      </c>
      <c r="D2527" s="219" t="s">
        <v>1191</v>
      </c>
      <c r="E2527" s="217"/>
      <c r="F2527" s="35"/>
      <c r="G2527" s="220"/>
      <c r="H2527" s="60">
        <f t="shared" si="133"/>
        <v>-3286857</v>
      </c>
      <c r="I2527" s="214">
        <f t="shared" si="134"/>
        <v>2467.6785714285716</v>
      </c>
      <c r="J2527" s="222"/>
      <c r="K2527" s="223">
        <v>420</v>
      </c>
      <c r="L2527" s="216"/>
      <c r="M2527" s="223">
        <v>420</v>
      </c>
    </row>
    <row r="2528" spans="1:13" s="225" customFormat="1" ht="12.75">
      <c r="A2528" s="334"/>
      <c r="B2528" s="335">
        <f>SUM(B2515:B2527)</f>
        <v>3286857</v>
      </c>
      <c r="C2528" s="334" t="s">
        <v>1241</v>
      </c>
      <c r="D2528" s="334" t="s">
        <v>1220</v>
      </c>
      <c r="E2528" s="334"/>
      <c r="F2528" s="187"/>
      <c r="G2528" s="336"/>
      <c r="H2528" s="99"/>
      <c r="I2528" s="209">
        <f t="shared" si="134"/>
        <v>7825.85</v>
      </c>
      <c r="J2528" s="337"/>
      <c r="K2528" s="338">
        <v>420</v>
      </c>
      <c r="L2528" s="224"/>
      <c r="M2528" s="338">
        <v>420</v>
      </c>
    </row>
    <row r="2529" spans="2:6" ht="12.75">
      <c r="B2529" s="240"/>
      <c r="F2529" s="98"/>
    </row>
    <row r="2530" spans="2:6" ht="12.75">
      <c r="B2530" s="240"/>
      <c r="C2530" s="212"/>
      <c r="F2530" s="98"/>
    </row>
    <row r="2531" spans="1:13" ht="12.75">
      <c r="A2531" s="17"/>
      <c r="B2531" s="240">
        <v>525000</v>
      </c>
      <c r="C2531" s="1" t="s">
        <v>1208</v>
      </c>
      <c r="D2531" s="1" t="s">
        <v>1209</v>
      </c>
      <c r="F2531" s="98" t="s">
        <v>1210</v>
      </c>
      <c r="G2531" s="32" t="s">
        <v>536</v>
      </c>
      <c r="H2531" s="6">
        <v>-525000</v>
      </c>
      <c r="I2531" s="27">
        <f>+B2531/M2531</f>
        <v>1250</v>
      </c>
      <c r="J2531" s="27"/>
      <c r="K2531" s="45">
        <v>420</v>
      </c>
      <c r="M2531" s="45">
        <v>420</v>
      </c>
    </row>
    <row r="2532" spans="1:13" ht="12.75">
      <c r="A2532" s="16"/>
      <c r="B2532" s="241">
        <v>525000</v>
      </c>
      <c r="C2532" s="16"/>
      <c r="D2532" s="16" t="s">
        <v>1209</v>
      </c>
      <c r="E2532" s="16"/>
      <c r="F2532" s="187"/>
      <c r="G2532" s="23"/>
      <c r="H2532" s="83">
        <v>0</v>
      </c>
      <c r="I2532" s="84">
        <f>+B2532/M2532</f>
        <v>1250</v>
      </c>
      <c r="J2532" s="84"/>
      <c r="K2532" s="87">
        <v>420</v>
      </c>
      <c r="L2532" s="85"/>
      <c r="M2532" s="87">
        <v>420</v>
      </c>
    </row>
    <row r="2533" spans="1:13" s="161" customFormat="1" ht="12.75" hidden="1">
      <c r="A2533" s="1"/>
      <c r="B2533" s="6">
        <f>SUM(B2531:B2532)</f>
        <v>1050000</v>
      </c>
      <c r="C2533" s="1"/>
      <c r="D2533" s="1"/>
      <c r="E2533" s="1"/>
      <c r="F2533" s="98"/>
      <c r="G2533" s="32"/>
      <c r="H2533" s="6"/>
      <c r="I2533" s="5"/>
      <c r="J2533"/>
      <c r="K2533"/>
      <c r="L2533"/>
      <c r="M2533"/>
    </row>
    <row r="2534" ht="12.75" hidden="1">
      <c r="F2534" s="98"/>
    </row>
    <row r="2535" spans="1:13" ht="12.75" hidden="1">
      <c r="A2535" s="260"/>
      <c r="B2535" s="261" t="e">
        <f>SUM(#REF!)</f>
        <v>#REF!</v>
      </c>
      <c r="C2535" s="262" t="s">
        <v>1215</v>
      </c>
      <c r="D2535" s="260"/>
      <c r="E2535" s="260"/>
      <c r="F2535" s="263"/>
      <c r="G2535" s="263" t="s">
        <v>1216</v>
      </c>
      <c r="H2535" s="264">
        <v>0</v>
      </c>
      <c r="I2535" s="265" t="e">
        <f>B2535/M2535</f>
        <v>#REF!</v>
      </c>
      <c r="J2535" s="266"/>
      <c r="K2535" s="267"/>
      <c r="L2535" s="266"/>
      <c r="M2535" s="266">
        <v>450</v>
      </c>
    </row>
    <row r="2536" spans="6:13" ht="12.75" hidden="1">
      <c r="F2536" s="32"/>
      <c r="H2536" s="6">
        <f aca="true" t="shared" si="135" ref="H2536:H2599">H2535-B2536</f>
        <v>0</v>
      </c>
      <c r="I2536" s="27">
        <f aca="true" t="shared" si="136" ref="I2536:I2599">+B2536/M2536</f>
        <v>0</v>
      </c>
      <c r="M2536" s="2">
        <v>500</v>
      </c>
    </row>
    <row r="2537" spans="6:13" ht="12.75" hidden="1">
      <c r="F2537" s="32"/>
      <c r="H2537" s="6">
        <f t="shared" si="135"/>
        <v>0</v>
      </c>
      <c r="I2537" s="27">
        <f t="shared" si="136"/>
        <v>0</v>
      </c>
      <c r="M2537" s="2">
        <v>500</v>
      </c>
    </row>
    <row r="2538" spans="6:13" ht="12.75" hidden="1">
      <c r="F2538" s="32"/>
      <c r="H2538" s="6">
        <f t="shared" si="135"/>
        <v>0</v>
      </c>
      <c r="I2538" s="27">
        <f t="shared" si="136"/>
        <v>0</v>
      </c>
      <c r="M2538" s="2">
        <v>500</v>
      </c>
    </row>
    <row r="2539" spans="6:13" ht="12.75" hidden="1">
      <c r="F2539" s="32"/>
      <c r="H2539" s="6">
        <f t="shared" si="135"/>
        <v>0</v>
      </c>
      <c r="I2539" s="27">
        <f t="shared" si="136"/>
        <v>0</v>
      </c>
      <c r="M2539" s="2">
        <v>500</v>
      </c>
    </row>
    <row r="2540" spans="6:13" ht="12.75" hidden="1">
      <c r="F2540" s="32"/>
      <c r="H2540" s="6">
        <f t="shared" si="135"/>
        <v>0</v>
      </c>
      <c r="I2540" s="27">
        <f t="shared" si="136"/>
        <v>0</v>
      </c>
      <c r="M2540" s="2">
        <v>500</v>
      </c>
    </row>
    <row r="2541" spans="6:13" ht="12.75" hidden="1">
      <c r="F2541" s="32"/>
      <c r="H2541" s="6">
        <f t="shared" si="135"/>
        <v>0</v>
      </c>
      <c r="I2541" s="27">
        <f t="shared" si="136"/>
        <v>0</v>
      </c>
      <c r="M2541" s="2">
        <v>500</v>
      </c>
    </row>
    <row r="2542" spans="6:13" ht="12.75" hidden="1">
      <c r="F2542" s="32"/>
      <c r="H2542" s="6">
        <f t="shared" si="135"/>
        <v>0</v>
      </c>
      <c r="I2542" s="27">
        <f t="shared" si="136"/>
        <v>0</v>
      </c>
      <c r="M2542" s="2">
        <v>500</v>
      </c>
    </row>
    <row r="2543" spans="6:13" ht="12.75" hidden="1">
      <c r="F2543" s="32"/>
      <c r="H2543" s="6">
        <f t="shared" si="135"/>
        <v>0</v>
      </c>
      <c r="I2543" s="27">
        <f t="shared" si="136"/>
        <v>0</v>
      </c>
      <c r="M2543" s="2">
        <v>500</v>
      </c>
    </row>
    <row r="2544" spans="6:13" ht="12.75" hidden="1">
      <c r="F2544" s="32"/>
      <c r="H2544" s="6">
        <f t="shared" si="135"/>
        <v>0</v>
      </c>
      <c r="I2544" s="27">
        <f t="shared" si="136"/>
        <v>0</v>
      </c>
      <c r="M2544" s="2">
        <v>500</v>
      </c>
    </row>
    <row r="2545" spans="6:13" ht="12.75" hidden="1">
      <c r="F2545" s="32"/>
      <c r="H2545" s="6">
        <f t="shared" si="135"/>
        <v>0</v>
      </c>
      <c r="I2545" s="27">
        <f t="shared" si="136"/>
        <v>0</v>
      </c>
      <c r="M2545" s="2">
        <v>500</v>
      </c>
    </row>
    <row r="2546" spans="6:13" ht="12.75" hidden="1">
      <c r="F2546" s="32"/>
      <c r="H2546" s="6">
        <f t="shared" si="135"/>
        <v>0</v>
      </c>
      <c r="I2546" s="27">
        <f t="shared" si="136"/>
        <v>0</v>
      </c>
      <c r="M2546" s="2">
        <v>500</v>
      </c>
    </row>
    <row r="2547" spans="6:13" ht="12.75" hidden="1">
      <c r="F2547" s="32"/>
      <c r="H2547" s="6">
        <f t="shared" si="135"/>
        <v>0</v>
      </c>
      <c r="I2547" s="27">
        <f t="shared" si="136"/>
        <v>0</v>
      </c>
      <c r="M2547" s="2">
        <v>500</v>
      </c>
    </row>
    <row r="2548" spans="6:13" ht="12.75" hidden="1">
      <c r="F2548" s="32"/>
      <c r="H2548" s="6">
        <f t="shared" si="135"/>
        <v>0</v>
      </c>
      <c r="I2548" s="27">
        <f t="shared" si="136"/>
        <v>0</v>
      </c>
      <c r="M2548" s="2">
        <v>500</v>
      </c>
    </row>
    <row r="2549" spans="6:13" ht="12.75" hidden="1">
      <c r="F2549" s="32"/>
      <c r="H2549" s="6">
        <f t="shared" si="135"/>
        <v>0</v>
      </c>
      <c r="I2549" s="27">
        <f t="shared" si="136"/>
        <v>0</v>
      </c>
      <c r="M2549" s="2">
        <v>500</v>
      </c>
    </row>
    <row r="2550" spans="6:13" ht="12.75" hidden="1">
      <c r="F2550" s="32"/>
      <c r="H2550" s="6">
        <f t="shared" si="135"/>
        <v>0</v>
      </c>
      <c r="I2550" s="27">
        <f t="shared" si="136"/>
        <v>0</v>
      </c>
      <c r="M2550" s="2">
        <v>500</v>
      </c>
    </row>
    <row r="2551" spans="6:13" ht="12.75" hidden="1">
      <c r="F2551" s="32"/>
      <c r="H2551" s="6">
        <f t="shared" si="135"/>
        <v>0</v>
      </c>
      <c r="I2551" s="27">
        <f t="shared" si="136"/>
        <v>0</v>
      </c>
      <c r="M2551" s="2">
        <v>500</v>
      </c>
    </row>
    <row r="2552" spans="6:13" ht="12.75" hidden="1">
      <c r="F2552" s="32"/>
      <c r="H2552" s="6">
        <f t="shared" si="135"/>
        <v>0</v>
      </c>
      <c r="I2552" s="27">
        <f t="shared" si="136"/>
        <v>0</v>
      </c>
      <c r="M2552" s="2">
        <v>500</v>
      </c>
    </row>
    <row r="2553" spans="6:13" ht="12.75" hidden="1">
      <c r="F2553" s="32"/>
      <c r="H2553" s="6">
        <f t="shared" si="135"/>
        <v>0</v>
      </c>
      <c r="I2553" s="27">
        <f t="shared" si="136"/>
        <v>0</v>
      </c>
      <c r="M2553" s="2">
        <v>500</v>
      </c>
    </row>
    <row r="2554" spans="6:13" ht="12.75" hidden="1">
      <c r="F2554" s="32"/>
      <c r="H2554" s="6">
        <f t="shared" si="135"/>
        <v>0</v>
      </c>
      <c r="I2554" s="27">
        <f t="shared" si="136"/>
        <v>0</v>
      </c>
      <c r="M2554" s="2">
        <v>500</v>
      </c>
    </row>
    <row r="2555" spans="6:13" ht="12.75" hidden="1">
      <c r="F2555" s="32"/>
      <c r="H2555" s="6">
        <f t="shared" si="135"/>
        <v>0</v>
      </c>
      <c r="I2555" s="27">
        <f t="shared" si="136"/>
        <v>0</v>
      </c>
      <c r="M2555" s="2">
        <v>500</v>
      </c>
    </row>
    <row r="2556" spans="6:13" ht="12.75" hidden="1">
      <c r="F2556" s="32"/>
      <c r="H2556" s="6">
        <f t="shared" si="135"/>
        <v>0</v>
      </c>
      <c r="I2556" s="27">
        <f t="shared" si="136"/>
        <v>0</v>
      </c>
      <c r="M2556" s="2">
        <v>500</v>
      </c>
    </row>
    <row r="2557" spans="6:13" ht="12.75" hidden="1">
      <c r="F2557" s="32"/>
      <c r="H2557" s="6">
        <f t="shared" si="135"/>
        <v>0</v>
      </c>
      <c r="I2557" s="27">
        <f t="shared" si="136"/>
        <v>0</v>
      </c>
      <c r="M2557" s="2">
        <v>500</v>
      </c>
    </row>
    <row r="2558" spans="6:13" ht="12.75" hidden="1">
      <c r="F2558" s="32"/>
      <c r="H2558" s="6">
        <f t="shared" si="135"/>
        <v>0</v>
      </c>
      <c r="I2558" s="27">
        <f t="shared" si="136"/>
        <v>0</v>
      </c>
      <c r="M2558" s="2">
        <v>500</v>
      </c>
    </row>
    <row r="2559" spans="6:13" ht="12.75" hidden="1">
      <c r="F2559" s="32"/>
      <c r="H2559" s="6">
        <f t="shared" si="135"/>
        <v>0</v>
      </c>
      <c r="I2559" s="27">
        <f t="shared" si="136"/>
        <v>0</v>
      </c>
      <c r="M2559" s="2">
        <v>500</v>
      </c>
    </row>
    <row r="2560" spans="6:13" ht="12.75" hidden="1">
      <c r="F2560" s="32"/>
      <c r="H2560" s="6">
        <f t="shared" si="135"/>
        <v>0</v>
      </c>
      <c r="I2560" s="27">
        <f t="shared" si="136"/>
        <v>0</v>
      </c>
      <c r="M2560" s="2">
        <v>500</v>
      </c>
    </row>
    <row r="2561" spans="6:13" ht="12.75" hidden="1">
      <c r="F2561" s="32"/>
      <c r="H2561" s="6">
        <f t="shared" si="135"/>
        <v>0</v>
      </c>
      <c r="I2561" s="27">
        <f t="shared" si="136"/>
        <v>0</v>
      </c>
      <c r="M2561" s="2">
        <v>500</v>
      </c>
    </row>
    <row r="2562" spans="6:13" ht="12.75" hidden="1">
      <c r="F2562" s="32"/>
      <c r="H2562" s="6">
        <f t="shared" si="135"/>
        <v>0</v>
      </c>
      <c r="I2562" s="27">
        <f t="shared" si="136"/>
        <v>0</v>
      </c>
      <c r="M2562" s="2">
        <v>500</v>
      </c>
    </row>
    <row r="2563" spans="6:13" ht="12.75" hidden="1">
      <c r="F2563" s="32"/>
      <c r="H2563" s="6">
        <f t="shared" si="135"/>
        <v>0</v>
      </c>
      <c r="I2563" s="27">
        <f t="shared" si="136"/>
        <v>0</v>
      </c>
      <c r="M2563" s="2">
        <v>500</v>
      </c>
    </row>
    <row r="2564" spans="6:13" ht="12.75" hidden="1">
      <c r="F2564" s="32"/>
      <c r="H2564" s="6">
        <f t="shared" si="135"/>
        <v>0</v>
      </c>
      <c r="I2564" s="27">
        <f t="shared" si="136"/>
        <v>0</v>
      </c>
      <c r="M2564" s="2">
        <v>500</v>
      </c>
    </row>
    <row r="2565" spans="6:13" ht="12.75" hidden="1">
      <c r="F2565" s="32"/>
      <c r="H2565" s="6">
        <f t="shared" si="135"/>
        <v>0</v>
      </c>
      <c r="I2565" s="27">
        <f t="shared" si="136"/>
        <v>0</v>
      </c>
      <c r="M2565" s="2">
        <v>500</v>
      </c>
    </row>
    <row r="2566" spans="6:13" ht="12.75" hidden="1">
      <c r="F2566" s="32"/>
      <c r="H2566" s="6">
        <f t="shared" si="135"/>
        <v>0</v>
      </c>
      <c r="I2566" s="27">
        <f t="shared" si="136"/>
        <v>0</v>
      </c>
      <c r="M2566" s="2">
        <v>500</v>
      </c>
    </row>
    <row r="2567" spans="6:13" ht="12.75" hidden="1">
      <c r="F2567" s="32"/>
      <c r="H2567" s="6">
        <f t="shared" si="135"/>
        <v>0</v>
      </c>
      <c r="I2567" s="27">
        <f t="shared" si="136"/>
        <v>0</v>
      </c>
      <c r="M2567" s="2">
        <v>500</v>
      </c>
    </row>
    <row r="2568" spans="6:13" ht="12.75" hidden="1">
      <c r="F2568" s="32"/>
      <c r="H2568" s="6">
        <f t="shared" si="135"/>
        <v>0</v>
      </c>
      <c r="I2568" s="27">
        <f t="shared" si="136"/>
        <v>0</v>
      </c>
      <c r="M2568" s="2">
        <v>500</v>
      </c>
    </row>
    <row r="2569" spans="6:13" ht="12.75" hidden="1">
      <c r="F2569" s="32"/>
      <c r="H2569" s="6">
        <f t="shared" si="135"/>
        <v>0</v>
      </c>
      <c r="I2569" s="27">
        <f t="shared" si="136"/>
        <v>0</v>
      </c>
      <c r="M2569" s="2">
        <v>500</v>
      </c>
    </row>
    <row r="2570" spans="6:13" ht="12.75" hidden="1">
      <c r="F2570" s="32"/>
      <c r="H2570" s="6">
        <f t="shared" si="135"/>
        <v>0</v>
      </c>
      <c r="I2570" s="27">
        <f t="shared" si="136"/>
        <v>0</v>
      </c>
      <c r="M2570" s="2">
        <v>500</v>
      </c>
    </row>
    <row r="2571" spans="6:13" ht="12.75" hidden="1">
      <c r="F2571" s="32"/>
      <c r="H2571" s="6">
        <f t="shared" si="135"/>
        <v>0</v>
      </c>
      <c r="I2571" s="27">
        <f t="shared" si="136"/>
        <v>0</v>
      </c>
      <c r="M2571" s="2">
        <v>500</v>
      </c>
    </row>
    <row r="2572" spans="6:13" ht="12.75" hidden="1">
      <c r="F2572" s="32"/>
      <c r="H2572" s="6">
        <f t="shared" si="135"/>
        <v>0</v>
      </c>
      <c r="I2572" s="27">
        <f t="shared" si="136"/>
        <v>0</v>
      </c>
      <c r="M2572" s="2">
        <v>500</v>
      </c>
    </row>
    <row r="2573" spans="6:13" ht="12.75" hidden="1">
      <c r="F2573" s="32"/>
      <c r="H2573" s="6">
        <f t="shared" si="135"/>
        <v>0</v>
      </c>
      <c r="I2573" s="27">
        <f t="shared" si="136"/>
        <v>0</v>
      </c>
      <c r="M2573" s="2">
        <v>500</v>
      </c>
    </row>
    <row r="2574" spans="6:13" ht="12.75" hidden="1">
      <c r="F2574" s="32"/>
      <c r="H2574" s="6">
        <f t="shared" si="135"/>
        <v>0</v>
      </c>
      <c r="I2574" s="27">
        <f t="shared" si="136"/>
        <v>0</v>
      </c>
      <c r="M2574" s="2">
        <v>500</v>
      </c>
    </row>
    <row r="2575" spans="6:13" ht="12.75" hidden="1">
      <c r="F2575" s="32"/>
      <c r="H2575" s="6">
        <f t="shared" si="135"/>
        <v>0</v>
      </c>
      <c r="I2575" s="27">
        <f t="shared" si="136"/>
        <v>0</v>
      </c>
      <c r="M2575" s="2">
        <v>500</v>
      </c>
    </row>
    <row r="2576" spans="6:13" ht="12.75" hidden="1">
      <c r="F2576" s="32"/>
      <c r="H2576" s="6">
        <f t="shared" si="135"/>
        <v>0</v>
      </c>
      <c r="I2576" s="27">
        <f t="shared" si="136"/>
        <v>0</v>
      </c>
      <c r="M2576" s="2">
        <v>500</v>
      </c>
    </row>
    <row r="2577" spans="6:13" ht="12.75" hidden="1">
      <c r="F2577" s="32"/>
      <c r="H2577" s="6">
        <f t="shared" si="135"/>
        <v>0</v>
      </c>
      <c r="I2577" s="27">
        <f t="shared" si="136"/>
        <v>0</v>
      </c>
      <c r="M2577" s="2">
        <v>500</v>
      </c>
    </row>
    <row r="2578" spans="6:13" ht="12.75" hidden="1">
      <c r="F2578" s="32"/>
      <c r="H2578" s="6">
        <f t="shared" si="135"/>
        <v>0</v>
      </c>
      <c r="I2578" s="27">
        <f t="shared" si="136"/>
        <v>0</v>
      </c>
      <c r="M2578" s="2">
        <v>500</v>
      </c>
    </row>
    <row r="2579" spans="6:13" ht="12.75" hidden="1">
      <c r="F2579" s="32"/>
      <c r="H2579" s="6">
        <f t="shared" si="135"/>
        <v>0</v>
      </c>
      <c r="I2579" s="27">
        <f t="shared" si="136"/>
        <v>0</v>
      </c>
      <c r="M2579" s="2">
        <v>500</v>
      </c>
    </row>
    <row r="2580" spans="6:13" ht="12.75" hidden="1">
      <c r="F2580" s="32"/>
      <c r="H2580" s="6">
        <f t="shared" si="135"/>
        <v>0</v>
      </c>
      <c r="I2580" s="27">
        <f t="shared" si="136"/>
        <v>0</v>
      </c>
      <c r="M2580" s="2">
        <v>500</v>
      </c>
    </row>
    <row r="2581" spans="6:13" ht="12.75" hidden="1">
      <c r="F2581" s="32"/>
      <c r="H2581" s="6">
        <f t="shared" si="135"/>
        <v>0</v>
      </c>
      <c r="I2581" s="27">
        <f t="shared" si="136"/>
        <v>0</v>
      </c>
      <c r="M2581" s="2">
        <v>500</v>
      </c>
    </row>
    <row r="2582" spans="6:13" ht="12.75" hidden="1">
      <c r="F2582" s="32"/>
      <c r="H2582" s="6">
        <f t="shared" si="135"/>
        <v>0</v>
      </c>
      <c r="I2582" s="27">
        <f t="shared" si="136"/>
        <v>0</v>
      </c>
      <c r="M2582" s="2">
        <v>500</v>
      </c>
    </row>
    <row r="2583" spans="6:13" ht="12.75" hidden="1">
      <c r="F2583" s="32"/>
      <c r="H2583" s="6">
        <f t="shared" si="135"/>
        <v>0</v>
      </c>
      <c r="I2583" s="27">
        <f t="shared" si="136"/>
        <v>0</v>
      </c>
      <c r="M2583" s="2">
        <v>500</v>
      </c>
    </row>
    <row r="2584" spans="6:13" ht="12.75" hidden="1">
      <c r="F2584" s="32"/>
      <c r="H2584" s="6">
        <f t="shared" si="135"/>
        <v>0</v>
      </c>
      <c r="I2584" s="27">
        <f t="shared" si="136"/>
        <v>0</v>
      </c>
      <c r="M2584" s="2">
        <v>500</v>
      </c>
    </row>
    <row r="2585" spans="6:13" ht="12.75" hidden="1">
      <c r="F2585" s="32"/>
      <c r="H2585" s="6">
        <f t="shared" si="135"/>
        <v>0</v>
      </c>
      <c r="I2585" s="27">
        <f t="shared" si="136"/>
        <v>0</v>
      </c>
      <c r="M2585" s="2">
        <v>500</v>
      </c>
    </row>
    <row r="2586" spans="6:13" ht="12.75" hidden="1">
      <c r="F2586" s="32"/>
      <c r="H2586" s="6">
        <f t="shared" si="135"/>
        <v>0</v>
      </c>
      <c r="I2586" s="27">
        <f t="shared" si="136"/>
        <v>0</v>
      </c>
      <c r="M2586" s="2">
        <v>500</v>
      </c>
    </row>
    <row r="2587" spans="6:13" ht="12.75" hidden="1">
      <c r="F2587" s="32"/>
      <c r="H2587" s="6">
        <f t="shared" si="135"/>
        <v>0</v>
      </c>
      <c r="I2587" s="27">
        <f t="shared" si="136"/>
        <v>0</v>
      </c>
      <c r="M2587" s="2">
        <v>500</v>
      </c>
    </row>
    <row r="2588" spans="6:13" ht="12.75" hidden="1">
      <c r="F2588" s="32"/>
      <c r="H2588" s="6">
        <f t="shared" si="135"/>
        <v>0</v>
      </c>
      <c r="I2588" s="27">
        <f t="shared" si="136"/>
        <v>0</v>
      </c>
      <c r="M2588" s="2">
        <v>500</v>
      </c>
    </row>
    <row r="2589" spans="6:13" ht="12.75" hidden="1">
      <c r="F2589" s="32"/>
      <c r="H2589" s="6">
        <f t="shared" si="135"/>
        <v>0</v>
      </c>
      <c r="I2589" s="27">
        <f t="shared" si="136"/>
        <v>0</v>
      </c>
      <c r="M2589" s="2">
        <v>500</v>
      </c>
    </row>
    <row r="2590" spans="6:13" ht="12.75" hidden="1">
      <c r="F2590" s="32"/>
      <c r="H2590" s="6">
        <f t="shared" si="135"/>
        <v>0</v>
      </c>
      <c r="I2590" s="27">
        <f t="shared" si="136"/>
        <v>0</v>
      </c>
      <c r="M2590" s="2">
        <v>500</v>
      </c>
    </row>
    <row r="2591" spans="6:13" ht="12.75" hidden="1">
      <c r="F2591" s="32"/>
      <c r="H2591" s="6">
        <f t="shared" si="135"/>
        <v>0</v>
      </c>
      <c r="I2591" s="27">
        <f t="shared" si="136"/>
        <v>0</v>
      </c>
      <c r="M2591" s="2">
        <v>500</v>
      </c>
    </row>
    <row r="2592" spans="6:13" ht="12.75" hidden="1">
      <c r="F2592" s="32"/>
      <c r="H2592" s="6">
        <f t="shared" si="135"/>
        <v>0</v>
      </c>
      <c r="I2592" s="27">
        <f t="shared" si="136"/>
        <v>0</v>
      </c>
      <c r="M2592" s="2">
        <v>500</v>
      </c>
    </row>
    <row r="2593" spans="6:13" ht="12.75" hidden="1">
      <c r="F2593" s="32"/>
      <c r="H2593" s="6">
        <f t="shared" si="135"/>
        <v>0</v>
      </c>
      <c r="I2593" s="27">
        <f t="shared" si="136"/>
        <v>0</v>
      </c>
      <c r="M2593" s="2">
        <v>500</v>
      </c>
    </row>
    <row r="2594" spans="6:13" ht="12.75" hidden="1">
      <c r="F2594" s="32"/>
      <c r="H2594" s="6">
        <f t="shared" si="135"/>
        <v>0</v>
      </c>
      <c r="I2594" s="27">
        <f t="shared" si="136"/>
        <v>0</v>
      </c>
      <c r="M2594" s="2">
        <v>500</v>
      </c>
    </row>
    <row r="2595" spans="6:13" ht="12.75" hidden="1">
      <c r="F2595" s="32"/>
      <c r="H2595" s="6">
        <f t="shared" si="135"/>
        <v>0</v>
      </c>
      <c r="I2595" s="27">
        <f t="shared" si="136"/>
        <v>0</v>
      </c>
      <c r="M2595" s="2">
        <v>500</v>
      </c>
    </row>
    <row r="2596" spans="6:13" ht="12.75" hidden="1">
      <c r="F2596" s="32"/>
      <c r="H2596" s="6">
        <f t="shared" si="135"/>
        <v>0</v>
      </c>
      <c r="I2596" s="27">
        <f t="shared" si="136"/>
        <v>0</v>
      </c>
      <c r="M2596" s="2">
        <v>500</v>
      </c>
    </row>
    <row r="2597" spans="6:13" ht="12.75" hidden="1">
      <c r="F2597" s="32"/>
      <c r="H2597" s="6">
        <f t="shared" si="135"/>
        <v>0</v>
      </c>
      <c r="I2597" s="27">
        <f t="shared" si="136"/>
        <v>0</v>
      </c>
      <c r="M2597" s="2">
        <v>500</v>
      </c>
    </row>
    <row r="2598" spans="6:13" ht="12.75" hidden="1">
      <c r="F2598" s="32"/>
      <c r="H2598" s="6">
        <f t="shared" si="135"/>
        <v>0</v>
      </c>
      <c r="I2598" s="27">
        <f t="shared" si="136"/>
        <v>0</v>
      </c>
      <c r="M2598" s="2">
        <v>500</v>
      </c>
    </row>
    <row r="2599" spans="6:13" ht="12.75" hidden="1">
      <c r="F2599" s="32"/>
      <c r="H2599" s="6">
        <f t="shared" si="135"/>
        <v>0</v>
      </c>
      <c r="I2599" s="27">
        <f t="shared" si="136"/>
        <v>0</v>
      </c>
      <c r="M2599" s="2">
        <v>500</v>
      </c>
    </row>
    <row r="2600" spans="6:13" ht="12.75" hidden="1">
      <c r="F2600" s="32"/>
      <c r="H2600" s="6">
        <f aca="true" t="shared" si="137" ref="H2600:H2663">H2599-B2600</f>
        <v>0</v>
      </c>
      <c r="I2600" s="27">
        <f aca="true" t="shared" si="138" ref="I2600:I2663">+B2600/M2600</f>
        <v>0</v>
      </c>
      <c r="M2600" s="2">
        <v>500</v>
      </c>
    </row>
    <row r="2601" spans="6:13" ht="12.75" hidden="1">
      <c r="F2601" s="32"/>
      <c r="H2601" s="6">
        <f t="shared" si="137"/>
        <v>0</v>
      </c>
      <c r="I2601" s="27">
        <f t="shared" si="138"/>
        <v>0</v>
      </c>
      <c r="M2601" s="2">
        <v>500</v>
      </c>
    </row>
    <row r="2602" spans="6:13" ht="12.75" hidden="1">
      <c r="F2602" s="32"/>
      <c r="H2602" s="6">
        <f t="shared" si="137"/>
        <v>0</v>
      </c>
      <c r="I2602" s="27">
        <f t="shared" si="138"/>
        <v>0</v>
      </c>
      <c r="M2602" s="2">
        <v>500</v>
      </c>
    </row>
    <row r="2603" spans="6:13" ht="12.75" hidden="1">
      <c r="F2603" s="32"/>
      <c r="H2603" s="6">
        <f t="shared" si="137"/>
        <v>0</v>
      </c>
      <c r="I2603" s="27">
        <f t="shared" si="138"/>
        <v>0</v>
      </c>
      <c r="M2603" s="2">
        <v>500</v>
      </c>
    </row>
    <row r="2604" spans="6:13" ht="12.75" hidden="1">
      <c r="F2604" s="32"/>
      <c r="H2604" s="6">
        <f t="shared" si="137"/>
        <v>0</v>
      </c>
      <c r="I2604" s="27">
        <f t="shared" si="138"/>
        <v>0</v>
      </c>
      <c r="M2604" s="2">
        <v>500</v>
      </c>
    </row>
    <row r="2605" spans="6:13" ht="12.75" hidden="1">
      <c r="F2605" s="32"/>
      <c r="H2605" s="6">
        <f t="shared" si="137"/>
        <v>0</v>
      </c>
      <c r="I2605" s="27">
        <f t="shared" si="138"/>
        <v>0</v>
      </c>
      <c r="M2605" s="2">
        <v>500</v>
      </c>
    </row>
    <row r="2606" spans="6:13" ht="12.75" hidden="1">
      <c r="F2606" s="32"/>
      <c r="H2606" s="6">
        <f t="shared" si="137"/>
        <v>0</v>
      </c>
      <c r="I2606" s="27">
        <f t="shared" si="138"/>
        <v>0</v>
      </c>
      <c r="M2606" s="2">
        <v>500</v>
      </c>
    </row>
    <row r="2607" spans="6:13" ht="12.75" hidden="1">
      <c r="F2607" s="32"/>
      <c r="H2607" s="6">
        <f t="shared" si="137"/>
        <v>0</v>
      </c>
      <c r="I2607" s="27">
        <f t="shared" si="138"/>
        <v>0</v>
      </c>
      <c r="M2607" s="2">
        <v>500</v>
      </c>
    </row>
    <row r="2608" spans="2:13" ht="12.75" hidden="1">
      <c r="B2608" s="7"/>
      <c r="F2608" s="32"/>
      <c r="H2608" s="6">
        <f t="shared" si="137"/>
        <v>0</v>
      </c>
      <c r="I2608" s="27">
        <f t="shared" si="138"/>
        <v>0</v>
      </c>
      <c r="M2608" s="2">
        <v>500</v>
      </c>
    </row>
    <row r="2609" spans="6:13" ht="12.75" hidden="1">
      <c r="F2609" s="32"/>
      <c r="H2609" s="6">
        <f t="shared" si="137"/>
        <v>0</v>
      </c>
      <c r="I2609" s="27">
        <f t="shared" si="138"/>
        <v>0</v>
      </c>
      <c r="M2609" s="2">
        <v>500</v>
      </c>
    </row>
    <row r="2610" spans="6:13" ht="12.75" hidden="1">
      <c r="F2610" s="32"/>
      <c r="H2610" s="6">
        <f t="shared" si="137"/>
        <v>0</v>
      </c>
      <c r="I2610" s="27">
        <f t="shared" si="138"/>
        <v>0</v>
      </c>
      <c r="M2610" s="2">
        <v>500</v>
      </c>
    </row>
    <row r="2611" spans="6:13" ht="12.75" hidden="1">
      <c r="F2611" s="32"/>
      <c r="H2611" s="6">
        <f t="shared" si="137"/>
        <v>0</v>
      </c>
      <c r="I2611" s="27">
        <f t="shared" si="138"/>
        <v>0</v>
      </c>
      <c r="M2611" s="2">
        <v>500</v>
      </c>
    </row>
    <row r="2612" spans="6:13" ht="12.75" hidden="1">
      <c r="F2612" s="32"/>
      <c r="H2612" s="6">
        <f t="shared" si="137"/>
        <v>0</v>
      </c>
      <c r="I2612" s="27">
        <f t="shared" si="138"/>
        <v>0</v>
      </c>
      <c r="M2612" s="2">
        <v>500</v>
      </c>
    </row>
    <row r="2613" spans="2:13" ht="12.75" hidden="1">
      <c r="B2613" s="8"/>
      <c r="F2613" s="32"/>
      <c r="H2613" s="6">
        <f t="shared" si="137"/>
        <v>0</v>
      </c>
      <c r="I2613" s="27">
        <f t="shared" si="138"/>
        <v>0</v>
      </c>
      <c r="M2613" s="2">
        <v>500</v>
      </c>
    </row>
    <row r="2614" spans="3:13" ht="12.75" hidden="1">
      <c r="C2614" s="3"/>
      <c r="F2614" s="32"/>
      <c r="H2614" s="6">
        <f t="shared" si="137"/>
        <v>0</v>
      </c>
      <c r="I2614" s="27">
        <f t="shared" si="138"/>
        <v>0</v>
      </c>
      <c r="M2614" s="2">
        <v>500</v>
      </c>
    </row>
    <row r="2615" spans="6:13" ht="12.75" hidden="1">
      <c r="F2615" s="32"/>
      <c r="H2615" s="6">
        <f t="shared" si="137"/>
        <v>0</v>
      </c>
      <c r="I2615" s="27">
        <f t="shared" si="138"/>
        <v>0</v>
      </c>
      <c r="M2615" s="2">
        <v>500</v>
      </c>
    </row>
    <row r="2616" spans="2:13" ht="12.75" hidden="1">
      <c r="B2616" s="9"/>
      <c r="F2616" s="32"/>
      <c r="H2616" s="6">
        <f t="shared" si="137"/>
        <v>0</v>
      </c>
      <c r="I2616" s="27">
        <f t="shared" si="138"/>
        <v>0</v>
      </c>
      <c r="M2616" s="2">
        <v>500</v>
      </c>
    </row>
    <row r="2617" spans="6:13" ht="12.75" hidden="1">
      <c r="F2617" s="32"/>
      <c r="H2617" s="6">
        <f t="shared" si="137"/>
        <v>0</v>
      </c>
      <c r="I2617" s="27">
        <f t="shared" si="138"/>
        <v>0</v>
      </c>
      <c r="M2617" s="2">
        <v>500</v>
      </c>
    </row>
    <row r="2618" spans="6:13" ht="12.75" hidden="1">
      <c r="F2618" s="32"/>
      <c r="H2618" s="6">
        <f t="shared" si="137"/>
        <v>0</v>
      </c>
      <c r="I2618" s="27">
        <f t="shared" si="138"/>
        <v>0</v>
      </c>
      <c r="M2618" s="2">
        <v>500</v>
      </c>
    </row>
    <row r="2619" spans="6:13" ht="12.75" hidden="1">
      <c r="F2619" s="32"/>
      <c r="H2619" s="6">
        <f t="shared" si="137"/>
        <v>0</v>
      </c>
      <c r="I2619" s="27">
        <f t="shared" si="138"/>
        <v>0</v>
      </c>
      <c r="M2619" s="2">
        <v>500</v>
      </c>
    </row>
    <row r="2620" spans="6:13" ht="12.75" hidden="1">
      <c r="F2620" s="32"/>
      <c r="H2620" s="6">
        <f t="shared" si="137"/>
        <v>0</v>
      </c>
      <c r="I2620" s="27">
        <f t="shared" si="138"/>
        <v>0</v>
      </c>
      <c r="M2620" s="2">
        <v>500</v>
      </c>
    </row>
    <row r="2621" spans="6:13" ht="12.75" hidden="1">
      <c r="F2621" s="32"/>
      <c r="H2621" s="6">
        <f t="shared" si="137"/>
        <v>0</v>
      </c>
      <c r="I2621" s="27">
        <f t="shared" si="138"/>
        <v>0</v>
      </c>
      <c r="M2621" s="2">
        <v>500</v>
      </c>
    </row>
    <row r="2622" spans="6:13" ht="12.75" hidden="1">
      <c r="F2622" s="32"/>
      <c r="H2622" s="6">
        <f t="shared" si="137"/>
        <v>0</v>
      </c>
      <c r="I2622" s="27">
        <f t="shared" si="138"/>
        <v>0</v>
      </c>
      <c r="M2622" s="2">
        <v>500</v>
      </c>
    </row>
    <row r="2623" spans="6:13" ht="12.75" hidden="1">
      <c r="F2623" s="32"/>
      <c r="H2623" s="6">
        <f t="shared" si="137"/>
        <v>0</v>
      </c>
      <c r="I2623" s="27">
        <f t="shared" si="138"/>
        <v>0</v>
      </c>
      <c r="M2623" s="2">
        <v>500</v>
      </c>
    </row>
    <row r="2624" spans="6:13" ht="12.75" hidden="1">
      <c r="F2624" s="32"/>
      <c r="H2624" s="6">
        <f t="shared" si="137"/>
        <v>0</v>
      </c>
      <c r="I2624" s="27">
        <f t="shared" si="138"/>
        <v>0</v>
      </c>
      <c r="M2624" s="2">
        <v>500</v>
      </c>
    </row>
    <row r="2625" spans="6:13" ht="12.75" hidden="1">
      <c r="F2625" s="32"/>
      <c r="H2625" s="6">
        <f t="shared" si="137"/>
        <v>0</v>
      </c>
      <c r="I2625" s="27">
        <f t="shared" si="138"/>
        <v>0</v>
      </c>
      <c r="M2625" s="2">
        <v>500</v>
      </c>
    </row>
    <row r="2626" spans="6:13" ht="12.75" hidden="1">
      <c r="F2626" s="32"/>
      <c r="H2626" s="6">
        <f t="shared" si="137"/>
        <v>0</v>
      </c>
      <c r="I2626" s="27">
        <f t="shared" si="138"/>
        <v>0</v>
      </c>
      <c r="M2626" s="2">
        <v>500</v>
      </c>
    </row>
    <row r="2627" spans="6:13" ht="12.75" hidden="1">
      <c r="F2627" s="32"/>
      <c r="H2627" s="6">
        <f t="shared" si="137"/>
        <v>0</v>
      </c>
      <c r="I2627" s="27">
        <f t="shared" si="138"/>
        <v>0</v>
      </c>
      <c r="M2627" s="2">
        <v>500</v>
      </c>
    </row>
    <row r="2628" spans="6:13" ht="12.75" hidden="1">
      <c r="F2628" s="32"/>
      <c r="H2628" s="6">
        <f t="shared" si="137"/>
        <v>0</v>
      </c>
      <c r="I2628" s="27">
        <f t="shared" si="138"/>
        <v>0</v>
      </c>
      <c r="M2628" s="2">
        <v>500</v>
      </c>
    </row>
    <row r="2629" spans="6:13" ht="12.75" hidden="1">
      <c r="F2629" s="32"/>
      <c r="H2629" s="6">
        <f t="shared" si="137"/>
        <v>0</v>
      </c>
      <c r="I2629" s="27">
        <f t="shared" si="138"/>
        <v>0</v>
      </c>
      <c r="M2629" s="2">
        <v>500</v>
      </c>
    </row>
    <row r="2630" spans="6:13" ht="12.75" hidden="1">
      <c r="F2630" s="32"/>
      <c r="H2630" s="6">
        <f t="shared" si="137"/>
        <v>0</v>
      </c>
      <c r="I2630" s="27">
        <f t="shared" si="138"/>
        <v>0</v>
      </c>
      <c r="M2630" s="2">
        <v>500</v>
      </c>
    </row>
    <row r="2631" spans="6:13" ht="12.75" hidden="1">
      <c r="F2631" s="32"/>
      <c r="H2631" s="6">
        <f t="shared" si="137"/>
        <v>0</v>
      </c>
      <c r="I2631" s="27">
        <f t="shared" si="138"/>
        <v>0</v>
      </c>
      <c r="M2631" s="2">
        <v>500</v>
      </c>
    </row>
    <row r="2632" spans="6:13" ht="12.75" hidden="1">
      <c r="F2632" s="32"/>
      <c r="H2632" s="6">
        <f t="shared" si="137"/>
        <v>0</v>
      </c>
      <c r="I2632" s="27">
        <f t="shared" si="138"/>
        <v>0</v>
      </c>
      <c r="M2632" s="2">
        <v>500</v>
      </c>
    </row>
    <row r="2633" spans="6:13" ht="12.75" hidden="1">
      <c r="F2633" s="32"/>
      <c r="H2633" s="6">
        <f t="shared" si="137"/>
        <v>0</v>
      </c>
      <c r="I2633" s="27">
        <f t="shared" si="138"/>
        <v>0</v>
      </c>
      <c r="M2633" s="2">
        <v>500</v>
      </c>
    </row>
    <row r="2634" spans="6:13" ht="12.75" hidden="1">
      <c r="F2634" s="32"/>
      <c r="H2634" s="6">
        <f t="shared" si="137"/>
        <v>0</v>
      </c>
      <c r="I2634" s="27">
        <f t="shared" si="138"/>
        <v>0</v>
      </c>
      <c r="M2634" s="2">
        <v>500</v>
      </c>
    </row>
    <row r="2635" spans="2:13" ht="12.75" hidden="1">
      <c r="B2635" s="10"/>
      <c r="F2635" s="32"/>
      <c r="H2635" s="6">
        <f t="shared" si="137"/>
        <v>0</v>
      </c>
      <c r="I2635" s="27">
        <f t="shared" si="138"/>
        <v>0</v>
      </c>
      <c r="M2635" s="2">
        <v>500</v>
      </c>
    </row>
    <row r="2636" spans="2:13" ht="12.75" hidden="1">
      <c r="B2636" s="9"/>
      <c r="F2636" s="32"/>
      <c r="H2636" s="6">
        <f t="shared" si="137"/>
        <v>0</v>
      </c>
      <c r="I2636" s="27">
        <f t="shared" si="138"/>
        <v>0</v>
      </c>
      <c r="M2636" s="2">
        <v>500</v>
      </c>
    </row>
    <row r="2637" spans="2:13" ht="12.75" hidden="1">
      <c r="B2637" s="9"/>
      <c r="F2637" s="32"/>
      <c r="H2637" s="6">
        <f t="shared" si="137"/>
        <v>0</v>
      </c>
      <c r="I2637" s="27">
        <f t="shared" si="138"/>
        <v>0</v>
      </c>
      <c r="M2637" s="2">
        <v>500</v>
      </c>
    </row>
    <row r="2638" spans="6:13" ht="12.75" hidden="1">
      <c r="F2638" s="32"/>
      <c r="H2638" s="6">
        <f t="shared" si="137"/>
        <v>0</v>
      </c>
      <c r="I2638" s="27">
        <f t="shared" si="138"/>
        <v>0</v>
      </c>
      <c r="M2638" s="2">
        <v>500</v>
      </c>
    </row>
    <row r="2639" spans="2:13" ht="12.75" hidden="1">
      <c r="B2639" s="11"/>
      <c r="F2639" s="32"/>
      <c r="H2639" s="6">
        <f t="shared" si="137"/>
        <v>0</v>
      </c>
      <c r="I2639" s="27">
        <f t="shared" si="138"/>
        <v>0</v>
      </c>
      <c r="M2639" s="2">
        <v>500</v>
      </c>
    </row>
    <row r="2640" spans="2:13" ht="12.75" hidden="1">
      <c r="B2640" s="11"/>
      <c r="F2640" s="32"/>
      <c r="H2640" s="6">
        <f t="shared" si="137"/>
        <v>0</v>
      </c>
      <c r="I2640" s="27">
        <f t="shared" si="138"/>
        <v>0</v>
      </c>
      <c r="M2640" s="2">
        <v>500</v>
      </c>
    </row>
    <row r="2641" spans="2:13" ht="12.75" hidden="1">
      <c r="B2641" s="11"/>
      <c r="F2641" s="32"/>
      <c r="H2641" s="6">
        <f t="shared" si="137"/>
        <v>0</v>
      </c>
      <c r="I2641" s="27">
        <f t="shared" si="138"/>
        <v>0</v>
      </c>
      <c r="M2641" s="2">
        <v>500</v>
      </c>
    </row>
    <row r="2642" spans="2:13" ht="12.75" hidden="1">
      <c r="B2642" s="11"/>
      <c r="F2642" s="32"/>
      <c r="H2642" s="6">
        <f t="shared" si="137"/>
        <v>0</v>
      </c>
      <c r="I2642" s="27">
        <f t="shared" si="138"/>
        <v>0</v>
      </c>
      <c r="M2642" s="2">
        <v>500</v>
      </c>
    </row>
    <row r="2643" spans="2:13" ht="12.75" hidden="1">
      <c r="B2643" s="11"/>
      <c r="F2643" s="32"/>
      <c r="H2643" s="6">
        <f t="shared" si="137"/>
        <v>0</v>
      </c>
      <c r="I2643" s="27">
        <f t="shared" si="138"/>
        <v>0</v>
      </c>
      <c r="M2643" s="2">
        <v>500</v>
      </c>
    </row>
    <row r="2644" spans="2:13" ht="12.75" hidden="1">
      <c r="B2644" s="11"/>
      <c r="F2644" s="32"/>
      <c r="H2644" s="6">
        <f t="shared" si="137"/>
        <v>0</v>
      </c>
      <c r="I2644" s="27">
        <f t="shared" si="138"/>
        <v>0</v>
      </c>
      <c r="M2644" s="2">
        <v>500</v>
      </c>
    </row>
    <row r="2645" spans="2:13" ht="12.75" hidden="1">
      <c r="B2645" s="11"/>
      <c r="F2645" s="32"/>
      <c r="H2645" s="6">
        <f t="shared" si="137"/>
        <v>0</v>
      </c>
      <c r="I2645" s="27">
        <f t="shared" si="138"/>
        <v>0</v>
      </c>
      <c r="M2645" s="2">
        <v>500</v>
      </c>
    </row>
    <row r="2646" spans="2:13" ht="12.75" hidden="1">
      <c r="B2646" s="11"/>
      <c r="F2646" s="32"/>
      <c r="H2646" s="6">
        <f t="shared" si="137"/>
        <v>0</v>
      </c>
      <c r="I2646" s="27">
        <f t="shared" si="138"/>
        <v>0</v>
      </c>
      <c r="M2646" s="2">
        <v>500</v>
      </c>
    </row>
    <row r="2647" spans="2:13" ht="12.75" hidden="1">
      <c r="B2647" s="11"/>
      <c r="F2647" s="32"/>
      <c r="H2647" s="6">
        <f t="shared" si="137"/>
        <v>0</v>
      </c>
      <c r="I2647" s="27">
        <f t="shared" si="138"/>
        <v>0</v>
      </c>
      <c r="M2647" s="2">
        <v>500</v>
      </c>
    </row>
    <row r="2648" spans="2:13" ht="12.75" hidden="1">
      <c r="B2648" s="11"/>
      <c r="F2648" s="32"/>
      <c r="H2648" s="6">
        <f t="shared" si="137"/>
        <v>0</v>
      </c>
      <c r="I2648" s="27">
        <f t="shared" si="138"/>
        <v>0</v>
      </c>
      <c r="M2648" s="2">
        <v>500</v>
      </c>
    </row>
    <row r="2649" spans="2:13" ht="12.75" hidden="1">
      <c r="B2649" s="11"/>
      <c r="F2649" s="32"/>
      <c r="H2649" s="6">
        <f t="shared" si="137"/>
        <v>0</v>
      </c>
      <c r="I2649" s="27">
        <f t="shared" si="138"/>
        <v>0</v>
      </c>
      <c r="M2649" s="2">
        <v>500</v>
      </c>
    </row>
    <row r="2650" spans="2:13" ht="12.75" hidden="1">
      <c r="B2650" s="11"/>
      <c r="F2650" s="32"/>
      <c r="H2650" s="6">
        <f t="shared" si="137"/>
        <v>0</v>
      </c>
      <c r="I2650" s="27">
        <f t="shared" si="138"/>
        <v>0</v>
      </c>
      <c r="M2650" s="2">
        <v>500</v>
      </c>
    </row>
    <row r="2651" spans="6:13" ht="12.75" hidden="1">
      <c r="F2651" s="32"/>
      <c r="H2651" s="6">
        <f t="shared" si="137"/>
        <v>0</v>
      </c>
      <c r="I2651" s="27">
        <f t="shared" si="138"/>
        <v>0</v>
      </c>
      <c r="M2651" s="2">
        <v>500</v>
      </c>
    </row>
    <row r="2652" spans="6:13" ht="12.75" hidden="1">
      <c r="F2652" s="32"/>
      <c r="H2652" s="6">
        <f t="shared" si="137"/>
        <v>0</v>
      </c>
      <c r="I2652" s="27">
        <f t="shared" si="138"/>
        <v>0</v>
      </c>
      <c r="M2652" s="2">
        <v>500</v>
      </c>
    </row>
    <row r="2653" spans="6:13" ht="12.75" hidden="1">
      <c r="F2653" s="32"/>
      <c r="H2653" s="6">
        <f t="shared" si="137"/>
        <v>0</v>
      </c>
      <c r="I2653" s="27">
        <f t="shared" si="138"/>
        <v>0</v>
      </c>
      <c r="M2653" s="2">
        <v>500</v>
      </c>
    </row>
    <row r="2654" spans="6:13" ht="12.75" hidden="1">
      <c r="F2654" s="32"/>
      <c r="H2654" s="6">
        <f t="shared" si="137"/>
        <v>0</v>
      </c>
      <c r="I2654" s="27">
        <f t="shared" si="138"/>
        <v>0</v>
      </c>
      <c r="M2654" s="2">
        <v>500</v>
      </c>
    </row>
    <row r="2655" spans="6:13" ht="12.75" hidden="1">
      <c r="F2655" s="32"/>
      <c r="H2655" s="6">
        <f t="shared" si="137"/>
        <v>0</v>
      </c>
      <c r="I2655" s="27">
        <f t="shared" si="138"/>
        <v>0</v>
      </c>
      <c r="M2655" s="2">
        <v>500</v>
      </c>
    </row>
    <row r="2656" spans="6:13" ht="12.75" hidden="1">
      <c r="F2656" s="32"/>
      <c r="H2656" s="6">
        <f t="shared" si="137"/>
        <v>0</v>
      </c>
      <c r="I2656" s="27">
        <f t="shared" si="138"/>
        <v>0</v>
      </c>
      <c r="M2656" s="2">
        <v>500</v>
      </c>
    </row>
    <row r="2657" spans="6:13" ht="12.75" hidden="1">
      <c r="F2657" s="32"/>
      <c r="H2657" s="6">
        <f t="shared" si="137"/>
        <v>0</v>
      </c>
      <c r="I2657" s="27">
        <f t="shared" si="138"/>
        <v>0</v>
      </c>
      <c r="M2657" s="2">
        <v>500</v>
      </c>
    </row>
    <row r="2658" spans="6:13" ht="12.75" hidden="1">
      <c r="F2658" s="32"/>
      <c r="H2658" s="6">
        <f t="shared" si="137"/>
        <v>0</v>
      </c>
      <c r="I2658" s="27">
        <f t="shared" si="138"/>
        <v>0</v>
      </c>
      <c r="M2658" s="2">
        <v>500</v>
      </c>
    </row>
    <row r="2659" spans="6:13" ht="12.75" hidden="1">
      <c r="F2659" s="32"/>
      <c r="H2659" s="6">
        <f t="shared" si="137"/>
        <v>0</v>
      </c>
      <c r="I2659" s="27">
        <f t="shared" si="138"/>
        <v>0</v>
      </c>
      <c r="M2659" s="2">
        <v>500</v>
      </c>
    </row>
    <row r="2660" spans="6:13" ht="12.75" hidden="1">
      <c r="F2660" s="32"/>
      <c r="H2660" s="6">
        <f t="shared" si="137"/>
        <v>0</v>
      </c>
      <c r="I2660" s="27">
        <f t="shared" si="138"/>
        <v>0</v>
      </c>
      <c r="M2660" s="2">
        <v>500</v>
      </c>
    </row>
    <row r="2661" spans="6:13" ht="12.75" hidden="1">
      <c r="F2661" s="32"/>
      <c r="H2661" s="6">
        <f t="shared" si="137"/>
        <v>0</v>
      </c>
      <c r="I2661" s="27">
        <f t="shared" si="138"/>
        <v>0</v>
      </c>
      <c r="M2661" s="2">
        <v>500</v>
      </c>
    </row>
    <row r="2662" spans="6:13" ht="12.75" hidden="1">
      <c r="F2662" s="32"/>
      <c r="H2662" s="6">
        <f t="shared" si="137"/>
        <v>0</v>
      </c>
      <c r="I2662" s="27">
        <f t="shared" si="138"/>
        <v>0</v>
      </c>
      <c r="M2662" s="2">
        <v>500</v>
      </c>
    </row>
    <row r="2663" spans="6:13" ht="12.75" hidden="1">
      <c r="F2663" s="32"/>
      <c r="H2663" s="6">
        <f t="shared" si="137"/>
        <v>0</v>
      </c>
      <c r="I2663" s="27">
        <f t="shared" si="138"/>
        <v>0</v>
      </c>
      <c r="M2663" s="2">
        <v>500</v>
      </c>
    </row>
    <row r="2664" spans="6:13" ht="12.75" hidden="1">
      <c r="F2664" s="32"/>
      <c r="H2664" s="6">
        <f aca="true" t="shared" si="139" ref="H2664:H2727">H2663-B2664</f>
        <v>0</v>
      </c>
      <c r="I2664" s="27">
        <f aca="true" t="shared" si="140" ref="I2664:I2727">+B2664/M2664</f>
        <v>0</v>
      </c>
      <c r="M2664" s="2">
        <v>500</v>
      </c>
    </row>
    <row r="2665" spans="6:13" ht="12.75" hidden="1">
      <c r="F2665" s="32"/>
      <c r="H2665" s="6">
        <f t="shared" si="139"/>
        <v>0</v>
      </c>
      <c r="I2665" s="27">
        <f t="shared" si="140"/>
        <v>0</v>
      </c>
      <c r="M2665" s="2">
        <v>500</v>
      </c>
    </row>
    <row r="2666" spans="6:13" ht="12.75" hidden="1">
      <c r="F2666" s="32"/>
      <c r="H2666" s="6">
        <f t="shared" si="139"/>
        <v>0</v>
      </c>
      <c r="I2666" s="27">
        <f t="shared" si="140"/>
        <v>0</v>
      </c>
      <c r="M2666" s="2">
        <v>500</v>
      </c>
    </row>
    <row r="2667" spans="6:13" ht="12.75" hidden="1">
      <c r="F2667" s="32"/>
      <c r="H2667" s="6">
        <f t="shared" si="139"/>
        <v>0</v>
      </c>
      <c r="I2667" s="27">
        <f t="shared" si="140"/>
        <v>0</v>
      </c>
      <c r="M2667" s="2">
        <v>500</v>
      </c>
    </row>
    <row r="2668" spans="6:13" ht="12.75" hidden="1">
      <c r="F2668" s="32"/>
      <c r="H2668" s="6">
        <f t="shared" si="139"/>
        <v>0</v>
      </c>
      <c r="I2668" s="27">
        <f t="shared" si="140"/>
        <v>0</v>
      </c>
      <c r="M2668" s="2">
        <v>500</v>
      </c>
    </row>
    <row r="2669" spans="6:13" ht="12.75" hidden="1">
      <c r="F2669" s="32"/>
      <c r="H2669" s="6">
        <f t="shared" si="139"/>
        <v>0</v>
      </c>
      <c r="I2669" s="27">
        <f t="shared" si="140"/>
        <v>0</v>
      </c>
      <c r="M2669" s="2">
        <v>500</v>
      </c>
    </row>
    <row r="2670" spans="6:13" ht="12.75" hidden="1">
      <c r="F2670" s="32"/>
      <c r="H2670" s="6">
        <f t="shared" si="139"/>
        <v>0</v>
      </c>
      <c r="I2670" s="27">
        <f t="shared" si="140"/>
        <v>0</v>
      </c>
      <c r="M2670" s="2">
        <v>500</v>
      </c>
    </row>
    <row r="2671" spans="6:13" ht="12.75" hidden="1">
      <c r="F2671" s="32"/>
      <c r="H2671" s="6">
        <f t="shared" si="139"/>
        <v>0</v>
      </c>
      <c r="I2671" s="27">
        <f t="shared" si="140"/>
        <v>0</v>
      </c>
      <c r="M2671" s="2">
        <v>500</v>
      </c>
    </row>
    <row r="2672" spans="6:13" ht="12.75" hidden="1">
      <c r="F2672" s="32"/>
      <c r="H2672" s="6">
        <f t="shared" si="139"/>
        <v>0</v>
      </c>
      <c r="I2672" s="27">
        <f t="shared" si="140"/>
        <v>0</v>
      </c>
      <c r="M2672" s="2">
        <v>500</v>
      </c>
    </row>
    <row r="2673" spans="6:13" ht="12.75" hidden="1">
      <c r="F2673" s="32"/>
      <c r="H2673" s="6">
        <f t="shared" si="139"/>
        <v>0</v>
      </c>
      <c r="I2673" s="27">
        <f t="shared" si="140"/>
        <v>0</v>
      </c>
      <c r="M2673" s="2">
        <v>500</v>
      </c>
    </row>
    <row r="2674" spans="6:13" ht="12.75" hidden="1">
      <c r="F2674" s="32"/>
      <c r="H2674" s="6">
        <f t="shared" si="139"/>
        <v>0</v>
      </c>
      <c r="I2674" s="27">
        <f t="shared" si="140"/>
        <v>0</v>
      </c>
      <c r="M2674" s="2">
        <v>500</v>
      </c>
    </row>
    <row r="2675" spans="6:13" ht="12.75" hidden="1">
      <c r="F2675" s="32"/>
      <c r="H2675" s="6">
        <f t="shared" si="139"/>
        <v>0</v>
      </c>
      <c r="I2675" s="27">
        <f t="shared" si="140"/>
        <v>0</v>
      </c>
      <c r="M2675" s="2">
        <v>500</v>
      </c>
    </row>
    <row r="2676" spans="6:13" ht="12.75" hidden="1">
      <c r="F2676" s="32"/>
      <c r="H2676" s="6">
        <f t="shared" si="139"/>
        <v>0</v>
      </c>
      <c r="I2676" s="27">
        <f t="shared" si="140"/>
        <v>0</v>
      </c>
      <c r="M2676" s="2">
        <v>500</v>
      </c>
    </row>
    <row r="2677" spans="6:13" ht="12.75" hidden="1">
      <c r="F2677" s="32"/>
      <c r="H2677" s="6">
        <f t="shared" si="139"/>
        <v>0</v>
      </c>
      <c r="I2677" s="27">
        <f t="shared" si="140"/>
        <v>0</v>
      </c>
      <c r="M2677" s="2">
        <v>500</v>
      </c>
    </row>
    <row r="2678" spans="6:13" ht="12.75" hidden="1">
      <c r="F2678" s="32"/>
      <c r="H2678" s="6">
        <f t="shared" si="139"/>
        <v>0</v>
      </c>
      <c r="I2678" s="27">
        <f t="shared" si="140"/>
        <v>0</v>
      </c>
      <c r="M2678" s="2">
        <v>500</v>
      </c>
    </row>
    <row r="2679" spans="6:13" ht="12.75" hidden="1">
      <c r="F2679" s="32"/>
      <c r="H2679" s="6">
        <f t="shared" si="139"/>
        <v>0</v>
      </c>
      <c r="I2679" s="27">
        <f t="shared" si="140"/>
        <v>0</v>
      </c>
      <c r="M2679" s="2">
        <v>500</v>
      </c>
    </row>
    <row r="2680" spans="6:13" ht="12.75" hidden="1">
      <c r="F2680" s="32"/>
      <c r="H2680" s="6">
        <f t="shared" si="139"/>
        <v>0</v>
      </c>
      <c r="I2680" s="27">
        <f t="shared" si="140"/>
        <v>0</v>
      </c>
      <c r="M2680" s="2">
        <v>500</v>
      </c>
    </row>
    <row r="2681" spans="6:13" ht="12.75" hidden="1">
      <c r="F2681" s="32"/>
      <c r="H2681" s="6">
        <f t="shared" si="139"/>
        <v>0</v>
      </c>
      <c r="I2681" s="27">
        <f t="shared" si="140"/>
        <v>0</v>
      </c>
      <c r="M2681" s="2">
        <v>500</v>
      </c>
    </row>
    <row r="2682" spans="6:13" ht="12.75" hidden="1">
      <c r="F2682" s="32"/>
      <c r="H2682" s="6">
        <f t="shared" si="139"/>
        <v>0</v>
      </c>
      <c r="I2682" s="27">
        <f t="shared" si="140"/>
        <v>0</v>
      </c>
      <c r="M2682" s="2">
        <v>500</v>
      </c>
    </row>
    <row r="2683" spans="6:13" ht="12.75" hidden="1">
      <c r="F2683" s="32"/>
      <c r="H2683" s="6">
        <f t="shared" si="139"/>
        <v>0</v>
      </c>
      <c r="I2683" s="27">
        <f t="shared" si="140"/>
        <v>0</v>
      </c>
      <c r="M2683" s="2">
        <v>500</v>
      </c>
    </row>
    <row r="2684" spans="6:13" ht="12.75" hidden="1">
      <c r="F2684" s="32"/>
      <c r="H2684" s="6">
        <f t="shared" si="139"/>
        <v>0</v>
      </c>
      <c r="I2684" s="27">
        <f t="shared" si="140"/>
        <v>0</v>
      </c>
      <c r="M2684" s="2">
        <v>500</v>
      </c>
    </row>
    <row r="2685" spans="6:13" ht="12.75" hidden="1">
      <c r="F2685" s="32"/>
      <c r="H2685" s="6">
        <f t="shared" si="139"/>
        <v>0</v>
      </c>
      <c r="I2685" s="27">
        <f t="shared" si="140"/>
        <v>0</v>
      </c>
      <c r="M2685" s="2">
        <v>500</v>
      </c>
    </row>
    <row r="2686" spans="6:13" ht="12.75" hidden="1">
      <c r="F2686" s="32"/>
      <c r="H2686" s="6">
        <f t="shared" si="139"/>
        <v>0</v>
      </c>
      <c r="I2686" s="27">
        <f t="shared" si="140"/>
        <v>0</v>
      </c>
      <c r="M2686" s="2">
        <v>500</v>
      </c>
    </row>
    <row r="2687" spans="6:13" ht="12.75" hidden="1">
      <c r="F2687" s="32"/>
      <c r="H2687" s="6">
        <f t="shared" si="139"/>
        <v>0</v>
      </c>
      <c r="I2687" s="27">
        <f t="shared" si="140"/>
        <v>0</v>
      </c>
      <c r="M2687" s="2">
        <v>500</v>
      </c>
    </row>
    <row r="2688" spans="6:13" ht="12.75" hidden="1">
      <c r="F2688" s="32"/>
      <c r="H2688" s="6">
        <f t="shared" si="139"/>
        <v>0</v>
      </c>
      <c r="I2688" s="27">
        <f t="shared" si="140"/>
        <v>0</v>
      </c>
      <c r="M2688" s="2">
        <v>500</v>
      </c>
    </row>
    <row r="2689" spans="6:13" ht="12.75" hidden="1">
      <c r="F2689" s="32"/>
      <c r="H2689" s="6">
        <f t="shared" si="139"/>
        <v>0</v>
      </c>
      <c r="I2689" s="27">
        <f t="shared" si="140"/>
        <v>0</v>
      </c>
      <c r="M2689" s="2">
        <v>500</v>
      </c>
    </row>
    <row r="2690" spans="6:13" ht="12.75" hidden="1">
      <c r="F2690" s="32"/>
      <c r="H2690" s="6">
        <f t="shared" si="139"/>
        <v>0</v>
      </c>
      <c r="I2690" s="27">
        <f t="shared" si="140"/>
        <v>0</v>
      </c>
      <c r="M2690" s="2">
        <v>500</v>
      </c>
    </row>
    <row r="2691" spans="6:13" ht="12.75" hidden="1">
      <c r="F2691" s="32"/>
      <c r="H2691" s="6">
        <f t="shared" si="139"/>
        <v>0</v>
      </c>
      <c r="I2691" s="27">
        <f t="shared" si="140"/>
        <v>0</v>
      </c>
      <c r="M2691" s="2">
        <v>500</v>
      </c>
    </row>
    <row r="2692" spans="6:13" ht="12.75" hidden="1">
      <c r="F2692" s="32"/>
      <c r="H2692" s="6">
        <f t="shared" si="139"/>
        <v>0</v>
      </c>
      <c r="I2692" s="27">
        <f t="shared" si="140"/>
        <v>0</v>
      </c>
      <c r="M2692" s="2">
        <v>500</v>
      </c>
    </row>
    <row r="2693" spans="6:13" ht="12.75" hidden="1">
      <c r="F2693" s="32"/>
      <c r="H2693" s="6">
        <f t="shared" si="139"/>
        <v>0</v>
      </c>
      <c r="I2693" s="27">
        <f t="shared" si="140"/>
        <v>0</v>
      </c>
      <c r="M2693" s="2">
        <v>500</v>
      </c>
    </row>
    <row r="2694" spans="6:13" ht="12.75" hidden="1">
      <c r="F2694" s="32"/>
      <c r="H2694" s="6">
        <f t="shared" si="139"/>
        <v>0</v>
      </c>
      <c r="I2694" s="27">
        <f t="shared" si="140"/>
        <v>0</v>
      </c>
      <c r="M2694" s="2">
        <v>500</v>
      </c>
    </row>
    <row r="2695" spans="6:13" ht="12.75" hidden="1">
      <c r="F2695" s="32"/>
      <c r="H2695" s="6">
        <f t="shared" si="139"/>
        <v>0</v>
      </c>
      <c r="I2695" s="27">
        <f t="shared" si="140"/>
        <v>0</v>
      </c>
      <c r="M2695" s="2">
        <v>500</v>
      </c>
    </row>
    <row r="2696" spans="6:13" ht="12.75" hidden="1">
      <c r="F2696" s="32"/>
      <c r="H2696" s="6">
        <f t="shared" si="139"/>
        <v>0</v>
      </c>
      <c r="I2696" s="27">
        <f t="shared" si="140"/>
        <v>0</v>
      </c>
      <c r="M2696" s="2">
        <v>500</v>
      </c>
    </row>
    <row r="2697" spans="6:13" ht="12.75" hidden="1">
      <c r="F2697" s="32"/>
      <c r="H2697" s="6">
        <f t="shared" si="139"/>
        <v>0</v>
      </c>
      <c r="I2697" s="27">
        <f t="shared" si="140"/>
        <v>0</v>
      </c>
      <c r="M2697" s="2">
        <v>500</v>
      </c>
    </row>
    <row r="2698" spans="6:13" ht="12.75" hidden="1">
      <c r="F2698" s="32"/>
      <c r="H2698" s="6">
        <f t="shared" si="139"/>
        <v>0</v>
      </c>
      <c r="I2698" s="27">
        <f t="shared" si="140"/>
        <v>0</v>
      </c>
      <c r="M2698" s="2">
        <v>500</v>
      </c>
    </row>
    <row r="2699" spans="6:13" ht="12.75" hidden="1">
      <c r="F2699" s="32"/>
      <c r="H2699" s="6">
        <f t="shared" si="139"/>
        <v>0</v>
      </c>
      <c r="I2699" s="27">
        <f t="shared" si="140"/>
        <v>0</v>
      </c>
      <c r="M2699" s="2">
        <v>500</v>
      </c>
    </row>
    <row r="2700" spans="6:13" ht="12.75" hidden="1">
      <c r="F2700" s="32"/>
      <c r="H2700" s="6">
        <f t="shared" si="139"/>
        <v>0</v>
      </c>
      <c r="I2700" s="27">
        <f t="shared" si="140"/>
        <v>0</v>
      </c>
      <c r="M2700" s="2">
        <v>500</v>
      </c>
    </row>
    <row r="2701" spans="6:13" ht="12.75" hidden="1">
      <c r="F2701" s="32"/>
      <c r="H2701" s="6">
        <f t="shared" si="139"/>
        <v>0</v>
      </c>
      <c r="I2701" s="27">
        <f t="shared" si="140"/>
        <v>0</v>
      </c>
      <c r="M2701" s="2">
        <v>500</v>
      </c>
    </row>
    <row r="2702" spans="6:13" ht="12.75" hidden="1">
      <c r="F2702" s="32"/>
      <c r="H2702" s="6">
        <f t="shared" si="139"/>
        <v>0</v>
      </c>
      <c r="I2702" s="27">
        <f t="shared" si="140"/>
        <v>0</v>
      </c>
      <c r="M2702" s="2">
        <v>500</v>
      </c>
    </row>
    <row r="2703" spans="6:13" ht="12.75" hidden="1">
      <c r="F2703" s="32"/>
      <c r="H2703" s="6">
        <f t="shared" si="139"/>
        <v>0</v>
      </c>
      <c r="I2703" s="27">
        <f t="shared" si="140"/>
        <v>0</v>
      </c>
      <c r="M2703" s="2">
        <v>500</v>
      </c>
    </row>
    <row r="2704" spans="6:13" ht="12.75" hidden="1">
      <c r="F2704" s="32"/>
      <c r="H2704" s="6">
        <f t="shared" si="139"/>
        <v>0</v>
      </c>
      <c r="I2704" s="27">
        <f t="shared" si="140"/>
        <v>0</v>
      </c>
      <c r="M2704" s="2">
        <v>500</v>
      </c>
    </row>
    <row r="2705" spans="6:13" ht="12.75" hidden="1">
      <c r="F2705" s="32"/>
      <c r="H2705" s="6">
        <f t="shared" si="139"/>
        <v>0</v>
      </c>
      <c r="I2705" s="27">
        <f t="shared" si="140"/>
        <v>0</v>
      </c>
      <c r="M2705" s="2">
        <v>500</v>
      </c>
    </row>
    <row r="2706" spans="6:13" ht="12.75" hidden="1">
      <c r="F2706" s="32"/>
      <c r="H2706" s="6">
        <f t="shared" si="139"/>
        <v>0</v>
      </c>
      <c r="I2706" s="27">
        <f t="shared" si="140"/>
        <v>0</v>
      </c>
      <c r="M2706" s="2">
        <v>500</v>
      </c>
    </row>
    <row r="2707" spans="6:13" ht="12.75" hidden="1">
      <c r="F2707" s="32"/>
      <c r="H2707" s="6">
        <f t="shared" si="139"/>
        <v>0</v>
      </c>
      <c r="I2707" s="27">
        <f t="shared" si="140"/>
        <v>0</v>
      </c>
      <c r="M2707" s="2">
        <v>500</v>
      </c>
    </row>
    <row r="2708" spans="6:13" ht="12.75" hidden="1">
      <c r="F2708" s="32"/>
      <c r="H2708" s="6">
        <f t="shared" si="139"/>
        <v>0</v>
      </c>
      <c r="I2708" s="27">
        <f t="shared" si="140"/>
        <v>0</v>
      </c>
      <c r="M2708" s="2">
        <v>500</v>
      </c>
    </row>
    <row r="2709" spans="6:13" ht="12.75" hidden="1">
      <c r="F2709" s="32"/>
      <c r="H2709" s="6">
        <f t="shared" si="139"/>
        <v>0</v>
      </c>
      <c r="I2709" s="27">
        <f t="shared" si="140"/>
        <v>0</v>
      </c>
      <c r="M2709" s="2">
        <v>500</v>
      </c>
    </row>
    <row r="2710" spans="6:13" ht="12.75" hidden="1">
      <c r="F2710" s="32"/>
      <c r="H2710" s="6">
        <f t="shared" si="139"/>
        <v>0</v>
      </c>
      <c r="I2710" s="27">
        <f t="shared" si="140"/>
        <v>0</v>
      </c>
      <c r="M2710" s="2">
        <v>500</v>
      </c>
    </row>
    <row r="2711" spans="6:13" ht="12.75" hidden="1">
      <c r="F2711" s="32"/>
      <c r="H2711" s="6">
        <f t="shared" si="139"/>
        <v>0</v>
      </c>
      <c r="I2711" s="27">
        <f t="shared" si="140"/>
        <v>0</v>
      </c>
      <c r="M2711" s="2">
        <v>500</v>
      </c>
    </row>
    <row r="2712" spans="6:13" ht="12.75" hidden="1">
      <c r="F2712" s="32"/>
      <c r="H2712" s="6">
        <f t="shared" si="139"/>
        <v>0</v>
      </c>
      <c r="I2712" s="27">
        <f t="shared" si="140"/>
        <v>0</v>
      </c>
      <c r="M2712" s="2">
        <v>500</v>
      </c>
    </row>
    <row r="2713" spans="2:13" ht="12.75" hidden="1">
      <c r="B2713" s="10"/>
      <c r="F2713" s="32"/>
      <c r="H2713" s="6">
        <f t="shared" si="139"/>
        <v>0</v>
      </c>
      <c r="I2713" s="27">
        <f t="shared" si="140"/>
        <v>0</v>
      </c>
      <c r="M2713" s="2">
        <v>500</v>
      </c>
    </row>
    <row r="2714" spans="2:13" ht="12.75" hidden="1">
      <c r="B2714" s="9"/>
      <c r="F2714" s="32"/>
      <c r="H2714" s="6">
        <f t="shared" si="139"/>
        <v>0</v>
      </c>
      <c r="I2714" s="27">
        <f t="shared" si="140"/>
        <v>0</v>
      </c>
      <c r="M2714" s="2">
        <v>500</v>
      </c>
    </row>
    <row r="2715" spans="2:13" ht="12.75" hidden="1">
      <c r="B2715" s="9"/>
      <c r="F2715" s="32"/>
      <c r="H2715" s="6">
        <f t="shared" si="139"/>
        <v>0</v>
      </c>
      <c r="I2715" s="27">
        <f t="shared" si="140"/>
        <v>0</v>
      </c>
      <c r="M2715" s="2">
        <v>500</v>
      </c>
    </row>
    <row r="2716" spans="6:13" ht="12.75" hidden="1">
      <c r="F2716" s="32"/>
      <c r="H2716" s="6">
        <f t="shared" si="139"/>
        <v>0</v>
      </c>
      <c r="I2716" s="27">
        <f t="shared" si="140"/>
        <v>0</v>
      </c>
      <c r="M2716" s="2">
        <v>500</v>
      </c>
    </row>
    <row r="2717" spans="2:13" ht="12.75" hidden="1">
      <c r="B2717" s="11"/>
      <c r="F2717" s="32"/>
      <c r="H2717" s="6">
        <f t="shared" si="139"/>
        <v>0</v>
      </c>
      <c r="I2717" s="27">
        <f t="shared" si="140"/>
        <v>0</v>
      </c>
      <c r="M2717" s="2">
        <v>500</v>
      </c>
    </row>
    <row r="2718" spans="2:13" ht="12.75" hidden="1">
      <c r="B2718" s="11"/>
      <c r="F2718" s="32"/>
      <c r="H2718" s="6">
        <f t="shared" si="139"/>
        <v>0</v>
      </c>
      <c r="I2718" s="27">
        <f t="shared" si="140"/>
        <v>0</v>
      </c>
      <c r="M2718" s="2">
        <v>500</v>
      </c>
    </row>
    <row r="2719" spans="2:13" ht="12.75" hidden="1">
      <c r="B2719" s="11"/>
      <c r="F2719" s="32"/>
      <c r="H2719" s="6">
        <f t="shared" si="139"/>
        <v>0</v>
      </c>
      <c r="I2719" s="27">
        <f t="shared" si="140"/>
        <v>0</v>
      </c>
      <c r="M2719" s="2">
        <v>500</v>
      </c>
    </row>
    <row r="2720" spans="2:13" ht="12.75" hidden="1">
      <c r="B2720" s="11"/>
      <c r="F2720" s="32"/>
      <c r="H2720" s="6">
        <f t="shared" si="139"/>
        <v>0</v>
      </c>
      <c r="I2720" s="27">
        <f t="shared" si="140"/>
        <v>0</v>
      </c>
      <c r="M2720" s="2">
        <v>500</v>
      </c>
    </row>
    <row r="2721" spans="2:13" ht="12.75" hidden="1">
      <c r="B2721" s="11"/>
      <c r="F2721" s="32"/>
      <c r="H2721" s="6">
        <f t="shared" si="139"/>
        <v>0</v>
      </c>
      <c r="I2721" s="27">
        <f t="shared" si="140"/>
        <v>0</v>
      </c>
      <c r="M2721" s="2">
        <v>500</v>
      </c>
    </row>
    <row r="2722" spans="2:13" ht="12.75" hidden="1">
      <c r="B2722" s="11"/>
      <c r="F2722" s="32"/>
      <c r="H2722" s="6">
        <f t="shared" si="139"/>
        <v>0</v>
      </c>
      <c r="I2722" s="27">
        <f t="shared" si="140"/>
        <v>0</v>
      </c>
      <c r="M2722" s="2">
        <v>500</v>
      </c>
    </row>
    <row r="2723" spans="2:13" ht="12.75" hidden="1">
      <c r="B2723" s="11"/>
      <c r="F2723" s="32"/>
      <c r="H2723" s="6">
        <f t="shared" si="139"/>
        <v>0</v>
      </c>
      <c r="I2723" s="27">
        <f t="shared" si="140"/>
        <v>0</v>
      </c>
      <c r="M2723" s="2">
        <v>500</v>
      </c>
    </row>
    <row r="2724" spans="2:13" ht="12.75" hidden="1">
      <c r="B2724" s="11"/>
      <c r="F2724" s="32"/>
      <c r="H2724" s="6">
        <f t="shared" si="139"/>
        <v>0</v>
      </c>
      <c r="I2724" s="27">
        <f t="shared" si="140"/>
        <v>0</v>
      </c>
      <c r="M2724" s="2">
        <v>500</v>
      </c>
    </row>
    <row r="2725" spans="2:13" ht="12.75" hidden="1">
      <c r="B2725" s="11"/>
      <c r="F2725" s="32"/>
      <c r="H2725" s="6">
        <f t="shared" si="139"/>
        <v>0</v>
      </c>
      <c r="I2725" s="27">
        <f t="shared" si="140"/>
        <v>0</v>
      </c>
      <c r="M2725" s="2">
        <v>500</v>
      </c>
    </row>
    <row r="2726" spans="2:13" ht="12.75" hidden="1">
      <c r="B2726" s="11"/>
      <c r="F2726" s="32"/>
      <c r="H2726" s="6">
        <f t="shared" si="139"/>
        <v>0</v>
      </c>
      <c r="I2726" s="27">
        <f t="shared" si="140"/>
        <v>0</v>
      </c>
      <c r="M2726" s="2">
        <v>500</v>
      </c>
    </row>
    <row r="2727" spans="2:13" ht="12.75" hidden="1">
      <c r="B2727" s="11"/>
      <c r="F2727" s="32"/>
      <c r="H2727" s="6">
        <f t="shared" si="139"/>
        <v>0</v>
      </c>
      <c r="I2727" s="27">
        <f t="shared" si="140"/>
        <v>0</v>
      </c>
      <c r="M2727" s="2">
        <v>500</v>
      </c>
    </row>
    <row r="2728" spans="2:13" ht="12.75" hidden="1">
      <c r="B2728" s="11"/>
      <c r="F2728" s="32"/>
      <c r="H2728" s="6">
        <f aca="true" t="shared" si="141" ref="H2728:H2791">H2727-B2728</f>
        <v>0</v>
      </c>
      <c r="I2728" s="27">
        <f aca="true" t="shared" si="142" ref="I2728:I2791">+B2728/M2728</f>
        <v>0</v>
      </c>
      <c r="M2728" s="2">
        <v>500</v>
      </c>
    </row>
    <row r="2729" spans="2:13" ht="12.75" hidden="1">
      <c r="B2729" s="11"/>
      <c r="F2729" s="32"/>
      <c r="H2729" s="6">
        <f t="shared" si="141"/>
        <v>0</v>
      </c>
      <c r="I2729" s="27">
        <f t="shared" si="142"/>
        <v>0</v>
      </c>
      <c r="M2729" s="2">
        <v>500</v>
      </c>
    </row>
    <row r="2730" spans="2:13" ht="12.75" hidden="1">
      <c r="B2730" s="11"/>
      <c r="F2730" s="32"/>
      <c r="H2730" s="6">
        <f t="shared" si="141"/>
        <v>0</v>
      </c>
      <c r="I2730" s="27">
        <f t="shared" si="142"/>
        <v>0</v>
      </c>
      <c r="M2730" s="2">
        <v>500</v>
      </c>
    </row>
    <row r="2731" spans="2:13" ht="12.75" hidden="1">
      <c r="B2731" s="11"/>
      <c r="F2731" s="32"/>
      <c r="H2731" s="6">
        <f t="shared" si="141"/>
        <v>0</v>
      </c>
      <c r="I2731" s="27">
        <f t="shared" si="142"/>
        <v>0</v>
      </c>
      <c r="M2731" s="2">
        <v>500</v>
      </c>
    </row>
    <row r="2732" spans="2:13" ht="12.75" hidden="1">
      <c r="B2732" s="11"/>
      <c r="F2732" s="32"/>
      <c r="H2732" s="6">
        <f t="shared" si="141"/>
        <v>0</v>
      </c>
      <c r="I2732" s="27">
        <f t="shared" si="142"/>
        <v>0</v>
      </c>
      <c r="M2732" s="2">
        <v>500</v>
      </c>
    </row>
    <row r="2733" spans="2:13" ht="12.75" hidden="1">
      <c r="B2733" s="11"/>
      <c r="F2733" s="32"/>
      <c r="H2733" s="6">
        <f t="shared" si="141"/>
        <v>0</v>
      </c>
      <c r="I2733" s="27">
        <f t="shared" si="142"/>
        <v>0</v>
      </c>
      <c r="M2733" s="2">
        <v>500</v>
      </c>
    </row>
    <row r="2734" spans="2:13" ht="12.75" hidden="1">
      <c r="B2734" s="11"/>
      <c r="F2734" s="32"/>
      <c r="H2734" s="6">
        <f t="shared" si="141"/>
        <v>0</v>
      </c>
      <c r="I2734" s="27">
        <f t="shared" si="142"/>
        <v>0</v>
      </c>
      <c r="M2734" s="2">
        <v>500</v>
      </c>
    </row>
    <row r="2735" spans="6:13" ht="12.75" hidden="1">
      <c r="F2735" s="32"/>
      <c r="H2735" s="6">
        <f t="shared" si="141"/>
        <v>0</v>
      </c>
      <c r="I2735" s="27">
        <f t="shared" si="142"/>
        <v>0</v>
      </c>
      <c r="M2735" s="2">
        <v>500</v>
      </c>
    </row>
    <row r="2736" spans="2:13" ht="12.75" hidden="1">
      <c r="B2736" s="9"/>
      <c r="F2736" s="32"/>
      <c r="H2736" s="6">
        <f t="shared" si="141"/>
        <v>0</v>
      </c>
      <c r="I2736" s="27">
        <f t="shared" si="142"/>
        <v>0</v>
      </c>
      <c r="M2736" s="2">
        <v>500</v>
      </c>
    </row>
    <row r="2737" spans="6:13" ht="12.75" hidden="1">
      <c r="F2737" s="32"/>
      <c r="H2737" s="6">
        <f t="shared" si="141"/>
        <v>0</v>
      </c>
      <c r="I2737" s="27">
        <f t="shared" si="142"/>
        <v>0</v>
      </c>
      <c r="M2737" s="2">
        <v>500</v>
      </c>
    </row>
    <row r="2738" spans="6:13" ht="12.75" hidden="1">
      <c r="F2738" s="32"/>
      <c r="H2738" s="6">
        <f t="shared" si="141"/>
        <v>0</v>
      </c>
      <c r="I2738" s="27">
        <f t="shared" si="142"/>
        <v>0</v>
      </c>
      <c r="M2738" s="2">
        <v>500</v>
      </c>
    </row>
    <row r="2739" spans="6:13" ht="12.75" hidden="1">
      <c r="F2739" s="32"/>
      <c r="H2739" s="6">
        <f t="shared" si="141"/>
        <v>0</v>
      </c>
      <c r="I2739" s="27">
        <f t="shared" si="142"/>
        <v>0</v>
      </c>
      <c r="M2739" s="2">
        <v>500</v>
      </c>
    </row>
    <row r="2740" spans="6:13" ht="12.75" hidden="1">
      <c r="F2740" s="32"/>
      <c r="H2740" s="6">
        <f t="shared" si="141"/>
        <v>0</v>
      </c>
      <c r="I2740" s="27">
        <f t="shared" si="142"/>
        <v>0</v>
      </c>
      <c r="M2740" s="2">
        <v>500</v>
      </c>
    </row>
    <row r="2741" spans="6:13" ht="12.75" hidden="1">
      <c r="F2741" s="32"/>
      <c r="H2741" s="6">
        <f t="shared" si="141"/>
        <v>0</v>
      </c>
      <c r="I2741" s="27">
        <f t="shared" si="142"/>
        <v>0</v>
      </c>
      <c r="M2741" s="2">
        <v>500</v>
      </c>
    </row>
    <row r="2742" spans="6:13" ht="12.75" hidden="1">
      <c r="F2742" s="32"/>
      <c r="H2742" s="6">
        <f t="shared" si="141"/>
        <v>0</v>
      </c>
      <c r="I2742" s="27">
        <f t="shared" si="142"/>
        <v>0</v>
      </c>
      <c r="M2742" s="2">
        <v>500</v>
      </c>
    </row>
    <row r="2743" spans="6:13" ht="12.75" hidden="1">
      <c r="F2743" s="32"/>
      <c r="H2743" s="6">
        <f t="shared" si="141"/>
        <v>0</v>
      </c>
      <c r="I2743" s="27">
        <f t="shared" si="142"/>
        <v>0</v>
      </c>
      <c r="M2743" s="2">
        <v>500</v>
      </c>
    </row>
    <row r="2744" spans="6:13" ht="12.75" hidden="1">
      <c r="F2744" s="32"/>
      <c r="H2744" s="6">
        <f t="shared" si="141"/>
        <v>0</v>
      </c>
      <c r="I2744" s="27">
        <f t="shared" si="142"/>
        <v>0</v>
      </c>
      <c r="M2744" s="2">
        <v>500</v>
      </c>
    </row>
    <row r="2745" spans="6:13" ht="12.75" hidden="1">
      <c r="F2745" s="32"/>
      <c r="H2745" s="6">
        <f t="shared" si="141"/>
        <v>0</v>
      </c>
      <c r="I2745" s="27">
        <f t="shared" si="142"/>
        <v>0</v>
      </c>
      <c r="M2745" s="2">
        <v>500</v>
      </c>
    </row>
    <row r="2746" spans="6:13" ht="12.75" hidden="1">
      <c r="F2746" s="32"/>
      <c r="H2746" s="6">
        <f t="shared" si="141"/>
        <v>0</v>
      </c>
      <c r="I2746" s="27">
        <f t="shared" si="142"/>
        <v>0</v>
      </c>
      <c r="M2746" s="2">
        <v>500</v>
      </c>
    </row>
    <row r="2747" spans="6:13" ht="12.75" hidden="1">
      <c r="F2747" s="32"/>
      <c r="H2747" s="6">
        <f t="shared" si="141"/>
        <v>0</v>
      </c>
      <c r="I2747" s="27">
        <f t="shared" si="142"/>
        <v>0</v>
      </c>
      <c r="M2747" s="2">
        <v>500</v>
      </c>
    </row>
    <row r="2748" spans="6:13" ht="12.75" hidden="1">
      <c r="F2748" s="32"/>
      <c r="H2748" s="6">
        <f t="shared" si="141"/>
        <v>0</v>
      </c>
      <c r="I2748" s="27">
        <f t="shared" si="142"/>
        <v>0</v>
      </c>
      <c r="M2748" s="2">
        <v>500</v>
      </c>
    </row>
    <row r="2749" spans="6:13" ht="12.75" hidden="1">
      <c r="F2749" s="32"/>
      <c r="H2749" s="6">
        <f t="shared" si="141"/>
        <v>0</v>
      </c>
      <c r="I2749" s="27">
        <f t="shared" si="142"/>
        <v>0</v>
      </c>
      <c r="M2749" s="2">
        <v>500</v>
      </c>
    </row>
    <row r="2750" spans="6:13" ht="12.75" hidden="1">
      <c r="F2750" s="32"/>
      <c r="H2750" s="6">
        <f t="shared" si="141"/>
        <v>0</v>
      </c>
      <c r="I2750" s="27">
        <f t="shared" si="142"/>
        <v>0</v>
      </c>
      <c r="M2750" s="2">
        <v>500</v>
      </c>
    </row>
    <row r="2751" spans="6:13" ht="12.75" hidden="1">
      <c r="F2751" s="32"/>
      <c r="H2751" s="6">
        <f t="shared" si="141"/>
        <v>0</v>
      </c>
      <c r="I2751" s="27">
        <f t="shared" si="142"/>
        <v>0</v>
      </c>
      <c r="M2751" s="2">
        <v>500</v>
      </c>
    </row>
    <row r="2752" spans="6:13" ht="12.75" hidden="1">
      <c r="F2752" s="32"/>
      <c r="H2752" s="6">
        <f t="shared" si="141"/>
        <v>0</v>
      </c>
      <c r="I2752" s="27">
        <f t="shared" si="142"/>
        <v>0</v>
      </c>
      <c r="M2752" s="2">
        <v>500</v>
      </c>
    </row>
    <row r="2753" spans="6:13" ht="12.75" hidden="1">
      <c r="F2753" s="32"/>
      <c r="H2753" s="6">
        <f t="shared" si="141"/>
        <v>0</v>
      </c>
      <c r="I2753" s="27">
        <f t="shared" si="142"/>
        <v>0</v>
      </c>
      <c r="M2753" s="2">
        <v>500</v>
      </c>
    </row>
    <row r="2754" spans="6:13" ht="12.75" hidden="1">
      <c r="F2754" s="32"/>
      <c r="H2754" s="6">
        <f t="shared" si="141"/>
        <v>0</v>
      </c>
      <c r="I2754" s="27">
        <f t="shared" si="142"/>
        <v>0</v>
      </c>
      <c r="M2754" s="2">
        <v>500</v>
      </c>
    </row>
    <row r="2755" spans="6:13" ht="12.75" hidden="1">
      <c r="F2755" s="32"/>
      <c r="H2755" s="6">
        <f t="shared" si="141"/>
        <v>0</v>
      </c>
      <c r="I2755" s="27">
        <f t="shared" si="142"/>
        <v>0</v>
      </c>
      <c r="M2755" s="2">
        <v>500</v>
      </c>
    </row>
    <row r="2756" spans="6:13" ht="12.75" hidden="1">
      <c r="F2756" s="32"/>
      <c r="H2756" s="6">
        <f t="shared" si="141"/>
        <v>0</v>
      </c>
      <c r="I2756" s="27">
        <f t="shared" si="142"/>
        <v>0</v>
      </c>
      <c r="M2756" s="2">
        <v>500</v>
      </c>
    </row>
    <row r="2757" spans="6:13" ht="12.75" hidden="1">
      <c r="F2757" s="32"/>
      <c r="H2757" s="6">
        <f t="shared" si="141"/>
        <v>0</v>
      </c>
      <c r="I2757" s="27">
        <f t="shared" si="142"/>
        <v>0</v>
      </c>
      <c r="M2757" s="2">
        <v>500</v>
      </c>
    </row>
    <row r="2758" spans="6:13" ht="12.75" hidden="1">
      <c r="F2758" s="32"/>
      <c r="H2758" s="6">
        <f t="shared" si="141"/>
        <v>0</v>
      </c>
      <c r="I2758" s="27">
        <f t="shared" si="142"/>
        <v>0</v>
      </c>
      <c r="M2758" s="2">
        <v>500</v>
      </c>
    </row>
    <row r="2759" spans="6:13" ht="12.75" hidden="1">
      <c r="F2759" s="32"/>
      <c r="H2759" s="6">
        <f t="shared" si="141"/>
        <v>0</v>
      </c>
      <c r="I2759" s="27">
        <f t="shared" si="142"/>
        <v>0</v>
      </c>
      <c r="M2759" s="2">
        <v>500</v>
      </c>
    </row>
    <row r="2760" spans="6:13" ht="12.75" hidden="1">
      <c r="F2760" s="32"/>
      <c r="H2760" s="6">
        <f t="shared" si="141"/>
        <v>0</v>
      </c>
      <c r="I2760" s="27">
        <f t="shared" si="142"/>
        <v>0</v>
      </c>
      <c r="M2760" s="2">
        <v>500</v>
      </c>
    </row>
    <row r="2761" spans="6:13" ht="12.75" hidden="1">
      <c r="F2761" s="32"/>
      <c r="H2761" s="6">
        <f t="shared" si="141"/>
        <v>0</v>
      </c>
      <c r="I2761" s="27">
        <f t="shared" si="142"/>
        <v>0</v>
      </c>
      <c r="M2761" s="2">
        <v>500</v>
      </c>
    </row>
    <row r="2762" spans="6:13" ht="12.75" hidden="1">
      <c r="F2762" s="32"/>
      <c r="H2762" s="6">
        <f t="shared" si="141"/>
        <v>0</v>
      </c>
      <c r="I2762" s="27">
        <f t="shared" si="142"/>
        <v>0</v>
      </c>
      <c r="M2762" s="2">
        <v>500</v>
      </c>
    </row>
    <row r="2763" spans="6:13" ht="12.75" hidden="1">
      <c r="F2763" s="32"/>
      <c r="H2763" s="6">
        <f t="shared" si="141"/>
        <v>0</v>
      </c>
      <c r="I2763" s="27">
        <f t="shared" si="142"/>
        <v>0</v>
      </c>
      <c r="M2763" s="2">
        <v>500</v>
      </c>
    </row>
    <row r="2764" spans="6:13" ht="12.75" hidden="1">
      <c r="F2764" s="32"/>
      <c r="H2764" s="6">
        <f t="shared" si="141"/>
        <v>0</v>
      </c>
      <c r="I2764" s="27">
        <f t="shared" si="142"/>
        <v>0</v>
      </c>
      <c r="M2764" s="2">
        <v>500</v>
      </c>
    </row>
    <row r="2765" spans="6:13" ht="12.75" hidden="1">
      <c r="F2765" s="32"/>
      <c r="H2765" s="6">
        <f t="shared" si="141"/>
        <v>0</v>
      </c>
      <c r="I2765" s="27">
        <f t="shared" si="142"/>
        <v>0</v>
      </c>
      <c r="M2765" s="2">
        <v>500</v>
      </c>
    </row>
    <row r="2766" spans="6:13" ht="12.75" hidden="1">
      <c r="F2766" s="32"/>
      <c r="H2766" s="6">
        <f t="shared" si="141"/>
        <v>0</v>
      </c>
      <c r="I2766" s="27">
        <f t="shared" si="142"/>
        <v>0</v>
      </c>
      <c r="M2766" s="2">
        <v>500</v>
      </c>
    </row>
    <row r="2767" spans="6:13" ht="12.75" hidden="1">
      <c r="F2767" s="32"/>
      <c r="H2767" s="6">
        <f t="shared" si="141"/>
        <v>0</v>
      </c>
      <c r="I2767" s="27">
        <f t="shared" si="142"/>
        <v>0</v>
      </c>
      <c r="M2767" s="2">
        <v>500</v>
      </c>
    </row>
    <row r="2768" spans="6:13" ht="12.75" hidden="1">
      <c r="F2768" s="32"/>
      <c r="H2768" s="6">
        <f t="shared" si="141"/>
        <v>0</v>
      </c>
      <c r="I2768" s="27">
        <f t="shared" si="142"/>
        <v>0</v>
      </c>
      <c r="M2768" s="2">
        <v>500</v>
      </c>
    </row>
    <row r="2769" spans="6:13" ht="12.75" hidden="1">
      <c r="F2769" s="32"/>
      <c r="H2769" s="6">
        <f t="shared" si="141"/>
        <v>0</v>
      </c>
      <c r="I2769" s="27">
        <f t="shared" si="142"/>
        <v>0</v>
      </c>
      <c r="M2769" s="2">
        <v>500</v>
      </c>
    </row>
    <row r="2770" spans="6:13" ht="12.75" hidden="1">
      <c r="F2770" s="32"/>
      <c r="H2770" s="6">
        <f t="shared" si="141"/>
        <v>0</v>
      </c>
      <c r="I2770" s="27">
        <f t="shared" si="142"/>
        <v>0</v>
      </c>
      <c r="M2770" s="2">
        <v>500</v>
      </c>
    </row>
    <row r="2771" spans="6:13" ht="12.75" hidden="1">
      <c r="F2771" s="32"/>
      <c r="H2771" s="6">
        <f t="shared" si="141"/>
        <v>0</v>
      </c>
      <c r="I2771" s="27">
        <f t="shared" si="142"/>
        <v>0</v>
      </c>
      <c r="M2771" s="2">
        <v>500</v>
      </c>
    </row>
    <row r="2772" spans="6:13" ht="12.75" hidden="1">
      <c r="F2772" s="32"/>
      <c r="H2772" s="6">
        <f t="shared" si="141"/>
        <v>0</v>
      </c>
      <c r="I2772" s="27">
        <f t="shared" si="142"/>
        <v>0</v>
      </c>
      <c r="M2772" s="2">
        <v>500</v>
      </c>
    </row>
    <row r="2773" spans="6:13" ht="12.75" hidden="1">
      <c r="F2773" s="32"/>
      <c r="H2773" s="6">
        <f t="shared" si="141"/>
        <v>0</v>
      </c>
      <c r="I2773" s="27">
        <f t="shared" si="142"/>
        <v>0</v>
      </c>
      <c r="M2773" s="2">
        <v>500</v>
      </c>
    </row>
    <row r="2774" spans="6:13" ht="12.75" hidden="1">
      <c r="F2774" s="32"/>
      <c r="H2774" s="6">
        <f t="shared" si="141"/>
        <v>0</v>
      </c>
      <c r="I2774" s="27">
        <f t="shared" si="142"/>
        <v>0</v>
      </c>
      <c r="M2774" s="2">
        <v>500</v>
      </c>
    </row>
    <row r="2775" spans="6:13" ht="12.75" hidden="1">
      <c r="F2775" s="32"/>
      <c r="H2775" s="6">
        <f t="shared" si="141"/>
        <v>0</v>
      </c>
      <c r="I2775" s="27">
        <f t="shared" si="142"/>
        <v>0</v>
      </c>
      <c r="M2775" s="2">
        <v>500</v>
      </c>
    </row>
    <row r="2776" spans="6:13" ht="12.75" hidden="1">
      <c r="F2776" s="32"/>
      <c r="H2776" s="6">
        <f t="shared" si="141"/>
        <v>0</v>
      </c>
      <c r="I2776" s="27">
        <f t="shared" si="142"/>
        <v>0</v>
      </c>
      <c r="M2776" s="2">
        <v>500</v>
      </c>
    </row>
    <row r="2777" spans="6:13" ht="12.75" hidden="1">
      <c r="F2777" s="32"/>
      <c r="H2777" s="6">
        <f t="shared" si="141"/>
        <v>0</v>
      </c>
      <c r="I2777" s="27">
        <f t="shared" si="142"/>
        <v>0</v>
      </c>
      <c r="M2777" s="2">
        <v>500</v>
      </c>
    </row>
    <row r="2778" spans="6:13" ht="12.75" hidden="1">
      <c r="F2778" s="32"/>
      <c r="H2778" s="6">
        <f t="shared" si="141"/>
        <v>0</v>
      </c>
      <c r="I2778" s="27">
        <f t="shared" si="142"/>
        <v>0</v>
      </c>
      <c r="M2778" s="2">
        <v>500</v>
      </c>
    </row>
    <row r="2779" spans="6:13" ht="12.75" hidden="1">
      <c r="F2779" s="32"/>
      <c r="H2779" s="6">
        <f t="shared" si="141"/>
        <v>0</v>
      </c>
      <c r="I2779" s="27">
        <f t="shared" si="142"/>
        <v>0</v>
      </c>
      <c r="M2779" s="2">
        <v>500</v>
      </c>
    </row>
    <row r="2780" spans="6:13" ht="12.75" hidden="1">
      <c r="F2780" s="32"/>
      <c r="H2780" s="6">
        <f t="shared" si="141"/>
        <v>0</v>
      </c>
      <c r="I2780" s="27">
        <f t="shared" si="142"/>
        <v>0</v>
      </c>
      <c r="M2780" s="2">
        <v>500</v>
      </c>
    </row>
    <row r="2781" spans="6:13" ht="12.75" hidden="1">
      <c r="F2781" s="32"/>
      <c r="H2781" s="6">
        <f t="shared" si="141"/>
        <v>0</v>
      </c>
      <c r="I2781" s="27">
        <f t="shared" si="142"/>
        <v>0</v>
      </c>
      <c r="M2781" s="2">
        <v>500</v>
      </c>
    </row>
    <row r="2782" spans="6:13" ht="12.75" hidden="1">
      <c r="F2782" s="32"/>
      <c r="H2782" s="6">
        <f t="shared" si="141"/>
        <v>0</v>
      </c>
      <c r="I2782" s="27">
        <f t="shared" si="142"/>
        <v>0</v>
      </c>
      <c r="M2782" s="2">
        <v>500</v>
      </c>
    </row>
    <row r="2783" spans="6:13" ht="12.75" hidden="1">
      <c r="F2783" s="32"/>
      <c r="H2783" s="6">
        <f t="shared" si="141"/>
        <v>0</v>
      </c>
      <c r="I2783" s="27">
        <f t="shared" si="142"/>
        <v>0</v>
      </c>
      <c r="M2783" s="2">
        <v>500</v>
      </c>
    </row>
    <row r="2784" spans="6:13" ht="12.75" hidden="1">
      <c r="F2784" s="32"/>
      <c r="H2784" s="6">
        <f t="shared" si="141"/>
        <v>0</v>
      </c>
      <c r="I2784" s="27">
        <f t="shared" si="142"/>
        <v>0</v>
      </c>
      <c r="M2784" s="2">
        <v>500</v>
      </c>
    </row>
    <row r="2785" spans="6:13" ht="12.75" hidden="1">
      <c r="F2785" s="32"/>
      <c r="H2785" s="6">
        <f t="shared" si="141"/>
        <v>0</v>
      </c>
      <c r="I2785" s="27">
        <f t="shared" si="142"/>
        <v>0</v>
      </c>
      <c r="M2785" s="2">
        <v>500</v>
      </c>
    </row>
    <row r="2786" spans="6:13" ht="12.75" hidden="1">
      <c r="F2786" s="32"/>
      <c r="H2786" s="6">
        <f t="shared" si="141"/>
        <v>0</v>
      </c>
      <c r="I2786" s="27">
        <f t="shared" si="142"/>
        <v>0</v>
      </c>
      <c r="M2786" s="2">
        <v>500</v>
      </c>
    </row>
    <row r="2787" spans="6:13" ht="12.75" hidden="1">
      <c r="F2787" s="32"/>
      <c r="H2787" s="6">
        <f t="shared" si="141"/>
        <v>0</v>
      </c>
      <c r="I2787" s="27">
        <f t="shared" si="142"/>
        <v>0</v>
      </c>
      <c r="M2787" s="2">
        <v>500</v>
      </c>
    </row>
    <row r="2788" spans="6:13" ht="12.75" hidden="1">
      <c r="F2788" s="32"/>
      <c r="H2788" s="6">
        <f t="shared" si="141"/>
        <v>0</v>
      </c>
      <c r="I2788" s="27">
        <f t="shared" si="142"/>
        <v>0</v>
      </c>
      <c r="M2788" s="2">
        <v>500</v>
      </c>
    </row>
    <row r="2789" spans="6:13" ht="12.75" hidden="1">
      <c r="F2789" s="32"/>
      <c r="H2789" s="6">
        <f t="shared" si="141"/>
        <v>0</v>
      </c>
      <c r="I2789" s="27">
        <f t="shared" si="142"/>
        <v>0</v>
      </c>
      <c r="M2789" s="2">
        <v>500</v>
      </c>
    </row>
    <row r="2790" spans="6:13" ht="12.75" hidden="1">
      <c r="F2790" s="32"/>
      <c r="H2790" s="6">
        <f t="shared" si="141"/>
        <v>0</v>
      </c>
      <c r="I2790" s="27">
        <f t="shared" si="142"/>
        <v>0</v>
      </c>
      <c r="M2790" s="2">
        <v>500</v>
      </c>
    </row>
    <row r="2791" spans="6:13" ht="12.75" hidden="1">
      <c r="F2791" s="32"/>
      <c r="H2791" s="6">
        <f t="shared" si="141"/>
        <v>0</v>
      </c>
      <c r="I2791" s="27">
        <f t="shared" si="142"/>
        <v>0</v>
      </c>
      <c r="M2791" s="2">
        <v>500</v>
      </c>
    </row>
    <row r="2792" spans="6:13" ht="12.75" hidden="1">
      <c r="F2792" s="32"/>
      <c r="H2792" s="6">
        <f aca="true" t="shared" si="143" ref="H2792:H2855">H2791-B2792</f>
        <v>0</v>
      </c>
      <c r="I2792" s="27">
        <f aca="true" t="shared" si="144" ref="I2792:I2855">+B2792/M2792</f>
        <v>0</v>
      </c>
      <c r="M2792" s="2">
        <v>500</v>
      </c>
    </row>
    <row r="2793" spans="6:13" ht="12.75" hidden="1">
      <c r="F2793" s="32"/>
      <c r="H2793" s="6">
        <f t="shared" si="143"/>
        <v>0</v>
      </c>
      <c r="I2793" s="27">
        <f t="shared" si="144"/>
        <v>0</v>
      </c>
      <c r="M2793" s="2">
        <v>500</v>
      </c>
    </row>
    <row r="2794" spans="6:13" ht="12.75" hidden="1">
      <c r="F2794" s="32"/>
      <c r="H2794" s="6">
        <f t="shared" si="143"/>
        <v>0</v>
      </c>
      <c r="I2794" s="27">
        <f t="shared" si="144"/>
        <v>0</v>
      </c>
      <c r="M2794" s="2">
        <v>500</v>
      </c>
    </row>
    <row r="2795" spans="6:13" ht="12.75" hidden="1">
      <c r="F2795" s="32"/>
      <c r="H2795" s="6">
        <f t="shared" si="143"/>
        <v>0</v>
      </c>
      <c r="I2795" s="27">
        <f t="shared" si="144"/>
        <v>0</v>
      </c>
      <c r="M2795" s="2">
        <v>500</v>
      </c>
    </row>
    <row r="2796" spans="6:13" ht="12.75" hidden="1">
      <c r="F2796" s="32"/>
      <c r="H2796" s="6">
        <f t="shared" si="143"/>
        <v>0</v>
      </c>
      <c r="I2796" s="27">
        <f t="shared" si="144"/>
        <v>0</v>
      </c>
      <c r="M2796" s="2">
        <v>500</v>
      </c>
    </row>
    <row r="2797" spans="6:13" ht="12.75" hidden="1">
      <c r="F2797" s="32"/>
      <c r="H2797" s="6">
        <f t="shared" si="143"/>
        <v>0</v>
      </c>
      <c r="I2797" s="27">
        <f t="shared" si="144"/>
        <v>0</v>
      </c>
      <c r="M2797" s="2">
        <v>500</v>
      </c>
    </row>
    <row r="2798" spans="6:13" ht="12.75" hidden="1">
      <c r="F2798" s="32"/>
      <c r="H2798" s="6">
        <f t="shared" si="143"/>
        <v>0</v>
      </c>
      <c r="I2798" s="27">
        <f t="shared" si="144"/>
        <v>0</v>
      </c>
      <c r="M2798" s="2">
        <v>500</v>
      </c>
    </row>
    <row r="2799" spans="6:13" ht="12.75" hidden="1">
      <c r="F2799" s="32"/>
      <c r="H2799" s="6">
        <f t="shared" si="143"/>
        <v>0</v>
      </c>
      <c r="I2799" s="27">
        <f t="shared" si="144"/>
        <v>0</v>
      </c>
      <c r="M2799" s="2">
        <v>500</v>
      </c>
    </row>
    <row r="2800" spans="6:13" ht="12.75" hidden="1">
      <c r="F2800" s="32"/>
      <c r="H2800" s="6">
        <f t="shared" si="143"/>
        <v>0</v>
      </c>
      <c r="I2800" s="27">
        <f t="shared" si="144"/>
        <v>0</v>
      </c>
      <c r="M2800" s="2">
        <v>500</v>
      </c>
    </row>
    <row r="2801" spans="6:13" ht="12.75" hidden="1">
      <c r="F2801" s="32"/>
      <c r="H2801" s="6">
        <f t="shared" si="143"/>
        <v>0</v>
      </c>
      <c r="I2801" s="27">
        <f t="shared" si="144"/>
        <v>0</v>
      </c>
      <c r="M2801" s="2">
        <v>500</v>
      </c>
    </row>
    <row r="2802" spans="6:13" ht="12.75" hidden="1">
      <c r="F2802" s="32"/>
      <c r="H2802" s="6">
        <f t="shared" si="143"/>
        <v>0</v>
      </c>
      <c r="I2802" s="27">
        <f t="shared" si="144"/>
        <v>0</v>
      </c>
      <c r="M2802" s="2">
        <v>500</v>
      </c>
    </row>
    <row r="2803" spans="6:13" ht="12.75" hidden="1">
      <c r="F2803" s="32"/>
      <c r="H2803" s="6">
        <f t="shared" si="143"/>
        <v>0</v>
      </c>
      <c r="I2803" s="27">
        <f t="shared" si="144"/>
        <v>0</v>
      </c>
      <c r="M2803" s="2">
        <v>500</v>
      </c>
    </row>
    <row r="2804" spans="6:13" ht="12.75" hidden="1">
      <c r="F2804" s="32"/>
      <c r="H2804" s="6">
        <f t="shared" si="143"/>
        <v>0</v>
      </c>
      <c r="I2804" s="27">
        <f t="shared" si="144"/>
        <v>0</v>
      </c>
      <c r="M2804" s="2">
        <v>500</v>
      </c>
    </row>
    <row r="2805" spans="6:13" ht="12.75" hidden="1">
      <c r="F2805" s="32"/>
      <c r="H2805" s="6">
        <f t="shared" si="143"/>
        <v>0</v>
      </c>
      <c r="I2805" s="27">
        <f t="shared" si="144"/>
        <v>0</v>
      </c>
      <c r="M2805" s="2">
        <v>500</v>
      </c>
    </row>
    <row r="2806" spans="6:13" ht="12.75" hidden="1">
      <c r="F2806" s="32"/>
      <c r="H2806" s="6">
        <f t="shared" si="143"/>
        <v>0</v>
      </c>
      <c r="I2806" s="27">
        <f t="shared" si="144"/>
        <v>0</v>
      </c>
      <c r="M2806" s="2">
        <v>500</v>
      </c>
    </row>
    <row r="2807" spans="6:13" ht="12.75" hidden="1">
      <c r="F2807" s="32"/>
      <c r="H2807" s="6">
        <f t="shared" si="143"/>
        <v>0</v>
      </c>
      <c r="I2807" s="27">
        <f t="shared" si="144"/>
        <v>0</v>
      </c>
      <c r="M2807" s="2">
        <v>500</v>
      </c>
    </row>
    <row r="2808" spans="6:13" ht="12.75" hidden="1">
      <c r="F2808" s="32"/>
      <c r="H2808" s="6">
        <f t="shared" si="143"/>
        <v>0</v>
      </c>
      <c r="I2808" s="27">
        <f t="shared" si="144"/>
        <v>0</v>
      </c>
      <c r="M2808" s="2">
        <v>500</v>
      </c>
    </row>
    <row r="2809" spans="6:13" ht="12.75" hidden="1">
      <c r="F2809" s="32"/>
      <c r="H2809" s="6">
        <f t="shared" si="143"/>
        <v>0</v>
      </c>
      <c r="I2809" s="27">
        <f t="shared" si="144"/>
        <v>0</v>
      </c>
      <c r="M2809" s="2">
        <v>500</v>
      </c>
    </row>
    <row r="2810" spans="6:13" ht="12.75" hidden="1">
      <c r="F2810" s="32"/>
      <c r="H2810" s="6">
        <f t="shared" si="143"/>
        <v>0</v>
      </c>
      <c r="I2810" s="27">
        <f t="shared" si="144"/>
        <v>0</v>
      </c>
      <c r="M2810" s="2">
        <v>500</v>
      </c>
    </row>
    <row r="2811" spans="6:13" ht="12.75" hidden="1">
      <c r="F2811" s="32"/>
      <c r="H2811" s="6">
        <f t="shared" si="143"/>
        <v>0</v>
      </c>
      <c r="I2811" s="27">
        <f t="shared" si="144"/>
        <v>0</v>
      </c>
      <c r="M2811" s="2">
        <v>500</v>
      </c>
    </row>
    <row r="2812" spans="6:13" ht="12.75" hidden="1">
      <c r="F2812" s="32"/>
      <c r="H2812" s="6">
        <f t="shared" si="143"/>
        <v>0</v>
      </c>
      <c r="I2812" s="27">
        <f t="shared" si="144"/>
        <v>0</v>
      </c>
      <c r="M2812" s="2">
        <v>500</v>
      </c>
    </row>
    <row r="2813" spans="6:13" ht="12.75" hidden="1">
      <c r="F2813" s="32"/>
      <c r="H2813" s="6">
        <f t="shared" si="143"/>
        <v>0</v>
      </c>
      <c r="I2813" s="27">
        <f t="shared" si="144"/>
        <v>0</v>
      </c>
      <c r="M2813" s="2">
        <v>500</v>
      </c>
    </row>
    <row r="2814" spans="6:13" ht="12.75" hidden="1">
      <c r="F2814" s="32"/>
      <c r="H2814" s="6">
        <f t="shared" si="143"/>
        <v>0</v>
      </c>
      <c r="I2814" s="27">
        <f t="shared" si="144"/>
        <v>0</v>
      </c>
      <c r="M2814" s="2">
        <v>500</v>
      </c>
    </row>
    <row r="2815" spans="6:13" ht="12.75" hidden="1">
      <c r="F2815" s="32"/>
      <c r="H2815" s="6">
        <f t="shared" si="143"/>
        <v>0</v>
      </c>
      <c r="I2815" s="27">
        <f t="shared" si="144"/>
        <v>0</v>
      </c>
      <c r="M2815" s="2">
        <v>500</v>
      </c>
    </row>
    <row r="2816" spans="6:13" ht="12.75" hidden="1">
      <c r="F2816" s="32"/>
      <c r="H2816" s="6">
        <f t="shared" si="143"/>
        <v>0</v>
      </c>
      <c r="I2816" s="27">
        <f t="shared" si="144"/>
        <v>0</v>
      </c>
      <c r="M2816" s="2">
        <v>500</v>
      </c>
    </row>
    <row r="2817" spans="6:13" ht="12.75" hidden="1">
      <c r="F2817" s="32"/>
      <c r="H2817" s="6">
        <f t="shared" si="143"/>
        <v>0</v>
      </c>
      <c r="I2817" s="27">
        <f t="shared" si="144"/>
        <v>0</v>
      </c>
      <c r="M2817" s="2">
        <v>500</v>
      </c>
    </row>
    <row r="2818" spans="6:13" ht="12.75" hidden="1">
      <c r="F2818" s="32"/>
      <c r="H2818" s="6">
        <f t="shared" si="143"/>
        <v>0</v>
      </c>
      <c r="I2818" s="27">
        <f t="shared" si="144"/>
        <v>0</v>
      </c>
      <c r="M2818" s="2">
        <v>500</v>
      </c>
    </row>
    <row r="2819" spans="6:13" ht="12.75" hidden="1">
      <c r="F2819" s="32"/>
      <c r="H2819" s="6">
        <f t="shared" si="143"/>
        <v>0</v>
      </c>
      <c r="I2819" s="27">
        <f t="shared" si="144"/>
        <v>0</v>
      </c>
      <c r="M2819" s="2">
        <v>500</v>
      </c>
    </row>
    <row r="2820" spans="6:13" ht="12.75" hidden="1">
      <c r="F2820" s="32"/>
      <c r="H2820" s="6">
        <f t="shared" si="143"/>
        <v>0</v>
      </c>
      <c r="I2820" s="27">
        <f t="shared" si="144"/>
        <v>0</v>
      </c>
      <c r="M2820" s="2">
        <v>500</v>
      </c>
    </row>
    <row r="2821" spans="6:13" ht="12.75" hidden="1">
      <c r="F2821" s="32"/>
      <c r="H2821" s="6">
        <f t="shared" si="143"/>
        <v>0</v>
      </c>
      <c r="I2821" s="27">
        <f t="shared" si="144"/>
        <v>0</v>
      </c>
      <c r="M2821" s="2">
        <v>500</v>
      </c>
    </row>
    <row r="2822" spans="6:13" ht="12.75" hidden="1">
      <c r="F2822" s="32"/>
      <c r="H2822" s="6">
        <f t="shared" si="143"/>
        <v>0</v>
      </c>
      <c r="I2822" s="27">
        <f t="shared" si="144"/>
        <v>0</v>
      </c>
      <c r="M2822" s="2">
        <v>500</v>
      </c>
    </row>
    <row r="2823" spans="6:13" ht="12.75" hidden="1">
      <c r="F2823" s="32"/>
      <c r="H2823" s="6">
        <f t="shared" si="143"/>
        <v>0</v>
      </c>
      <c r="I2823" s="27">
        <f t="shared" si="144"/>
        <v>0</v>
      </c>
      <c r="M2823" s="2">
        <v>500</v>
      </c>
    </row>
    <row r="2824" spans="6:13" ht="12.75" hidden="1">
      <c r="F2824" s="32"/>
      <c r="H2824" s="6">
        <f t="shared" si="143"/>
        <v>0</v>
      </c>
      <c r="I2824" s="27">
        <f t="shared" si="144"/>
        <v>0</v>
      </c>
      <c r="M2824" s="2">
        <v>500</v>
      </c>
    </row>
    <row r="2825" spans="6:13" ht="12.75" hidden="1">
      <c r="F2825" s="32"/>
      <c r="H2825" s="6">
        <f t="shared" si="143"/>
        <v>0</v>
      </c>
      <c r="I2825" s="27">
        <f t="shared" si="144"/>
        <v>0</v>
      </c>
      <c r="M2825" s="2">
        <v>500</v>
      </c>
    </row>
    <row r="2826" spans="6:13" ht="12.75" hidden="1">
      <c r="F2826" s="32"/>
      <c r="H2826" s="6">
        <f t="shared" si="143"/>
        <v>0</v>
      </c>
      <c r="I2826" s="27">
        <f t="shared" si="144"/>
        <v>0</v>
      </c>
      <c r="M2826" s="2">
        <v>500</v>
      </c>
    </row>
    <row r="2827" spans="6:13" ht="12.75" hidden="1">
      <c r="F2827" s="32"/>
      <c r="H2827" s="6">
        <f t="shared" si="143"/>
        <v>0</v>
      </c>
      <c r="I2827" s="27">
        <f t="shared" si="144"/>
        <v>0</v>
      </c>
      <c r="M2827" s="2">
        <v>500</v>
      </c>
    </row>
    <row r="2828" spans="6:13" ht="12.75" hidden="1">
      <c r="F2828" s="32"/>
      <c r="H2828" s="6">
        <f t="shared" si="143"/>
        <v>0</v>
      </c>
      <c r="I2828" s="27">
        <f t="shared" si="144"/>
        <v>0</v>
      </c>
      <c r="M2828" s="2">
        <v>500</v>
      </c>
    </row>
    <row r="2829" spans="6:13" ht="12.75" hidden="1">
      <c r="F2829" s="32"/>
      <c r="H2829" s="6">
        <f t="shared" si="143"/>
        <v>0</v>
      </c>
      <c r="I2829" s="27">
        <f t="shared" si="144"/>
        <v>0</v>
      </c>
      <c r="M2829" s="2">
        <v>500</v>
      </c>
    </row>
    <row r="2830" spans="6:13" ht="12.75" hidden="1">
      <c r="F2830" s="32"/>
      <c r="H2830" s="6">
        <f t="shared" si="143"/>
        <v>0</v>
      </c>
      <c r="I2830" s="27">
        <f t="shared" si="144"/>
        <v>0</v>
      </c>
      <c r="M2830" s="2">
        <v>500</v>
      </c>
    </row>
    <row r="2831" spans="6:13" ht="12.75" hidden="1">
      <c r="F2831" s="32"/>
      <c r="H2831" s="6">
        <f t="shared" si="143"/>
        <v>0</v>
      </c>
      <c r="I2831" s="27">
        <f t="shared" si="144"/>
        <v>0</v>
      </c>
      <c r="M2831" s="2">
        <v>500</v>
      </c>
    </row>
    <row r="2832" spans="6:13" ht="12.75" hidden="1">
      <c r="F2832" s="32"/>
      <c r="H2832" s="6">
        <f t="shared" si="143"/>
        <v>0</v>
      </c>
      <c r="I2832" s="27">
        <f t="shared" si="144"/>
        <v>0</v>
      </c>
      <c r="M2832" s="2">
        <v>500</v>
      </c>
    </row>
    <row r="2833" spans="6:13" ht="12.75" hidden="1">
      <c r="F2833" s="32"/>
      <c r="H2833" s="6">
        <f t="shared" si="143"/>
        <v>0</v>
      </c>
      <c r="I2833" s="27">
        <f t="shared" si="144"/>
        <v>0</v>
      </c>
      <c r="M2833" s="2">
        <v>500</v>
      </c>
    </row>
    <row r="2834" spans="6:13" ht="12.75" hidden="1">
      <c r="F2834" s="32"/>
      <c r="H2834" s="6">
        <f t="shared" si="143"/>
        <v>0</v>
      </c>
      <c r="I2834" s="27">
        <f t="shared" si="144"/>
        <v>0</v>
      </c>
      <c r="M2834" s="2">
        <v>500</v>
      </c>
    </row>
    <row r="2835" spans="6:13" ht="12.75" hidden="1">
      <c r="F2835" s="32"/>
      <c r="H2835" s="6">
        <f t="shared" si="143"/>
        <v>0</v>
      </c>
      <c r="I2835" s="27">
        <f t="shared" si="144"/>
        <v>0</v>
      </c>
      <c r="M2835" s="2">
        <v>500</v>
      </c>
    </row>
    <row r="2836" spans="6:13" ht="12.75" hidden="1">
      <c r="F2836" s="32"/>
      <c r="H2836" s="6">
        <f t="shared" si="143"/>
        <v>0</v>
      </c>
      <c r="I2836" s="27">
        <f t="shared" si="144"/>
        <v>0</v>
      </c>
      <c r="M2836" s="2">
        <v>500</v>
      </c>
    </row>
    <row r="2837" spans="6:13" ht="12.75" hidden="1">
      <c r="F2837" s="32"/>
      <c r="H2837" s="6">
        <f t="shared" si="143"/>
        <v>0</v>
      </c>
      <c r="I2837" s="27">
        <f t="shared" si="144"/>
        <v>0</v>
      </c>
      <c r="M2837" s="2">
        <v>500</v>
      </c>
    </row>
    <row r="2838" spans="6:13" ht="12.75" hidden="1">
      <c r="F2838" s="32"/>
      <c r="H2838" s="6">
        <f t="shared" si="143"/>
        <v>0</v>
      </c>
      <c r="I2838" s="27">
        <f t="shared" si="144"/>
        <v>0</v>
      </c>
      <c r="M2838" s="2">
        <v>500</v>
      </c>
    </row>
    <row r="2839" spans="6:13" ht="12.75" hidden="1">
      <c r="F2839" s="32"/>
      <c r="H2839" s="6">
        <f t="shared" si="143"/>
        <v>0</v>
      </c>
      <c r="I2839" s="27">
        <f t="shared" si="144"/>
        <v>0</v>
      </c>
      <c r="M2839" s="2">
        <v>500</v>
      </c>
    </row>
    <row r="2840" spans="6:13" ht="12.75" hidden="1">
      <c r="F2840" s="32"/>
      <c r="H2840" s="6">
        <f t="shared" si="143"/>
        <v>0</v>
      </c>
      <c r="I2840" s="27">
        <f t="shared" si="144"/>
        <v>0</v>
      </c>
      <c r="M2840" s="2">
        <v>500</v>
      </c>
    </row>
    <row r="2841" spans="6:13" ht="12.75" hidden="1">
      <c r="F2841" s="32"/>
      <c r="H2841" s="6">
        <f t="shared" si="143"/>
        <v>0</v>
      </c>
      <c r="I2841" s="27">
        <f t="shared" si="144"/>
        <v>0</v>
      </c>
      <c r="M2841" s="2">
        <v>500</v>
      </c>
    </row>
    <row r="2842" spans="6:13" ht="12.75" hidden="1">
      <c r="F2842" s="32"/>
      <c r="H2842" s="6">
        <f t="shared" si="143"/>
        <v>0</v>
      </c>
      <c r="I2842" s="27">
        <f t="shared" si="144"/>
        <v>0</v>
      </c>
      <c r="M2842" s="2">
        <v>500</v>
      </c>
    </row>
    <row r="2843" spans="6:13" ht="12.75" hidden="1">
      <c r="F2843" s="32"/>
      <c r="H2843" s="6">
        <f t="shared" si="143"/>
        <v>0</v>
      </c>
      <c r="I2843" s="27">
        <f t="shared" si="144"/>
        <v>0</v>
      </c>
      <c r="M2843" s="2">
        <v>500</v>
      </c>
    </row>
    <row r="2844" spans="6:13" ht="12.75" hidden="1">
      <c r="F2844" s="32"/>
      <c r="H2844" s="6">
        <f t="shared" si="143"/>
        <v>0</v>
      </c>
      <c r="I2844" s="27">
        <f t="shared" si="144"/>
        <v>0</v>
      </c>
      <c r="M2844" s="2">
        <v>500</v>
      </c>
    </row>
    <row r="2845" spans="6:13" ht="12.75" hidden="1">
      <c r="F2845" s="32"/>
      <c r="H2845" s="6">
        <f t="shared" si="143"/>
        <v>0</v>
      </c>
      <c r="I2845" s="27">
        <f t="shared" si="144"/>
        <v>0</v>
      </c>
      <c r="M2845" s="2">
        <v>500</v>
      </c>
    </row>
    <row r="2846" spans="6:13" ht="12.75" hidden="1">
      <c r="F2846" s="32"/>
      <c r="H2846" s="6">
        <f t="shared" si="143"/>
        <v>0</v>
      </c>
      <c r="I2846" s="27">
        <f t="shared" si="144"/>
        <v>0</v>
      </c>
      <c r="M2846" s="2">
        <v>500</v>
      </c>
    </row>
    <row r="2847" spans="6:13" ht="12.75" hidden="1">
      <c r="F2847" s="32"/>
      <c r="H2847" s="6">
        <f t="shared" si="143"/>
        <v>0</v>
      </c>
      <c r="I2847" s="27">
        <f t="shared" si="144"/>
        <v>0</v>
      </c>
      <c r="M2847" s="2">
        <v>500</v>
      </c>
    </row>
    <row r="2848" spans="6:13" ht="12.75" hidden="1">
      <c r="F2848" s="32"/>
      <c r="H2848" s="6">
        <f t="shared" si="143"/>
        <v>0</v>
      </c>
      <c r="I2848" s="27">
        <f t="shared" si="144"/>
        <v>0</v>
      </c>
      <c r="M2848" s="2">
        <v>500</v>
      </c>
    </row>
    <row r="2849" spans="6:13" ht="12.75" hidden="1">
      <c r="F2849" s="32"/>
      <c r="H2849" s="6">
        <f t="shared" si="143"/>
        <v>0</v>
      </c>
      <c r="I2849" s="27">
        <f t="shared" si="144"/>
        <v>0</v>
      </c>
      <c r="M2849" s="2">
        <v>500</v>
      </c>
    </row>
    <row r="2850" spans="6:13" ht="12.75" hidden="1">
      <c r="F2850" s="32"/>
      <c r="H2850" s="6">
        <f t="shared" si="143"/>
        <v>0</v>
      </c>
      <c r="I2850" s="27">
        <f t="shared" si="144"/>
        <v>0</v>
      </c>
      <c r="M2850" s="2">
        <v>500</v>
      </c>
    </row>
    <row r="2851" spans="6:13" ht="12.75" hidden="1">
      <c r="F2851" s="32"/>
      <c r="H2851" s="6">
        <f t="shared" si="143"/>
        <v>0</v>
      </c>
      <c r="I2851" s="27">
        <f t="shared" si="144"/>
        <v>0</v>
      </c>
      <c r="M2851" s="2">
        <v>500</v>
      </c>
    </row>
    <row r="2852" spans="6:13" ht="12.75" hidden="1">
      <c r="F2852" s="32"/>
      <c r="H2852" s="6">
        <f t="shared" si="143"/>
        <v>0</v>
      </c>
      <c r="I2852" s="27">
        <f t="shared" si="144"/>
        <v>0</v>
      </c>
      <c r="M2852" s="2">
        <v>500</v>
      </c>
    </row>
    <row r="2853" spans="6:13" ht="12.75" hidden="1">
      <c r="F2853" s="32"/>
      <c r="H2853" s="6">
        <f t="shared" si="143"/>
        <v>0</v>
      </c>
      <c r="I2853" s="27">
        <f t="shared" si="144"/>
        <v>0</v>
      </c>
      <c r="M2853" s="2">
        <v>500</v>
      </c>
    </row>
    <row r="2854" spans="6:13" ht="12.75" hidden="1">
      <c r="F2854" s="32"/>
      <c r="H2854" s="6">
        <f t="shared" si="143"/>
        <v>0</v>
      </c>
      <c r="I2854" s="27">
        <f t="shared" si="144"/>
        <v>0</v>
      </c>
      <c r="M2854" s="2">
        <v>500</v>
      </c>
    </row>
    <row r="2855" spans="6:13" ht="12.75" hidden="1">
      <c r="F2855" s="32"/>
      <c r="H2855" s="6">
        <f t="shared" si="143"/>
        <v>0</v>
      </c>
      <c r="I2855" s="27">
        <f t="shared" si="144"/>
        <v>0</v>
      </c>
      <c r="M2855" s="2">
        <v>500</v>
      </c>
    </row>
    <row r="2856" spans="6:13" ht="12.75" hidden="1">
      <c r="F2856" s="32"/>
      <c r="H2856" s="6">
        <f aca="true" t="shared" si="145" ref="H2856:H2919">H2855-B2856</f>
        <v>0</v>
      </c>
      <c r="I2856" s="27">
        <f aca="true" t="shared" si="146" ref="I2856:I2919">+B2856/M2856</f>
        <v>0</v>
      </c>
      <c r="M2856" s="2">
        <v>500</v>
      </c>
    </row>
    <row r="2857" spans="6:13" ht="12.75" hidden="1">
      <c r="F2857" s="32"/>
      <c r="H2857" s="6">
        <f t="shared" si="145"/>
        <v>0</v>
      </c>
      <c r="I2857" s="27">
        <f t="shared" si="146"/>
        <v>0</v>
      </c>
      <c r="M2857" s="2">
        <v>500</v>
      </c>
    </row>
    <row r="2858" spans="6:13" ht="12.75" hidden="1">
      <c r="F2858" s="32"/>
      <c r="H2858" s="6">
        <f t="shared" si="145"/>
        <v>0</v>
      </c>
      <c r="I2858" s="27">
        <f t="shared" si="146"/>
        <v>0</v>
      </c>
      <c r="M2858" s="2">
        <v>500</v>
      </c>
    </row>
    <row r="2859" spans="6:13" ht="12.75" hidden="1">
      <c r="F2859" s="32"/>
      <c r="H2859" s="6">
        <f t="shared" si="145"/>
        <v>0</v>
      </c>
      <c r="I2859" s="27">
        <f t="shared" si="146"/>
        <v>0</v>
      </c>
      <c r="M2859" s="2">
        <v>500</v>
      </c>
    </row>
    <row r="2860" spans="6:13" ht="12.75" hidden="1">
      <c r="F2860" s="32"/>
      <c r="H2860" s="6">
        <f t="shared" si="145"/>
        <v>0</v>
      </c>
      <c r="I2860" s="27">
        <f t="shared" si="146"/>
        <v>0</v>
      </c>
      <c r="M2860" s="2">
        <v>500</v>
      </c>
    </row>
    <row r="2861" spans="6:13" ht="12.75" hidden="1">
      <c r="F2861" s="32"/>
      <c r="H2861" s="6">
        <f t="shared" si="145"/>
        <v>0</v>
      </c>
      <c r="I2861" s="27">
        <f t="shared" si="146"/>
        <v>0</v>
      </c>
      <c r="M2861" s="2">
        <v>500</v>
      </c>
    </row>
    <row r="2862" spans="6:13" ht="12.75" hidden="1">
      <c r="F2862" s="32"/>
      <c r="H2862" s="6">
        <f t="shared" si="145"/>
        <v>0</v>
      </c>
      <c r="I2862" s="27">
        <f t="shared" si="146"/>
        <v>0</v>
      </c>
      <c r="M2862" s="2">
        <v>500</v>
      </c>
    </row>
    <row r="2863" spans="6:13" ht="12.75" hidden="1">
      <c r="F2863" s="32"/>
      <c r="H2863" s="6">
        <f t="shared" si="145"/>
        <v>0</v>
      </c>
      <c r="I2863" s="27">
        <f t="shared" si="146"/>
        <v>0</v>
      </c>
      <c r="M2863" s="2">
        <v>500</v>
      </c>
    </row>
    <row r="2864" spans="6:13" ht="12.75" hidden="1">
      <c r="F2864" s="32"/>
      <c r="H2864" s="6">
        <f t="shared" si="145"/>
        <v>0</v>
      </c>
      <c r="I2864" s="27">
        <f t="shared" si="146"/>
        <v>0</v>
      </c>
      <c r="M2864" s="2">
        <v>500</v>
      </c>
    </row>
    <row r="2865" spans="6:13" ht="12.75" hidden="1">
      <c r="F2865" s="32"/>
      <c r="H2865" s="6">
        <f t="shared" si="145"/>
        <v>0</v>
      </c>
      <c r="I2865" s="27">
        <f t="shared" si="146"/>
        <v>0</v>
      </c>
      <c r="M2865" s="2">
        <v>500</v>
      </c>
    </row>
    <row r="2866" spans="6:13" ht="12.75" hidden="1">
      <c r="F2866" s="32"/>
      <c r="H2866" s="6">
        <f t="shared" si="145"/>
        <v>0</v>
      </c>
      <c r="I2866" s="27">
        <f t="shared" si="146"/>
        <v>0</v>
      </c>
      <c r="M2866" s="2">
        <v>500</v>
      </c>
    </row>
    <row r="2867" spans="6:13" ht="12.75" hidden="1">
      <c r="F2867" s="32"/>
      <c r="H2867" s="6">
        <f t="shared" si="145"/>
        <v>0</v>
      </c>
      <c r="I2867" s="27">
        <f t="shared" si="146"/>
        <v>0</v>
      </c>
      <c r="M2867" s="2">
        <v>500</v>
      </c>
    </row>
    <row r="2868" spans="6:13" ht="12.75" hidden="1">
      <c r="F2868" s="32"/>
      <c r="H2868" s="6">
        <f t="shared" si="145"/>
        <v>0</v>
      </c>
      <c r="I2868" s="27">
        <f t="shared" si="146"/>
        <v>0</v>
      </c>
      <c r="M2868" s="2">
        <v>500</v>
      </c>
    </row>
    <row r="2869" spans="6:13" ht="12.75" hidden="1">
      <c r="F2869" s="32"/>
      <c r="H2869" s="6">
        <f t="shared" si="145"/>
        <v>0</v>
      </c>
      <c r="I2869" s="27">
        <f t="shared" si="146"/>
        <v>0</v>
      </c>
      <c r="M2869" s="2">
        <v>500</v>
      </c>
    </row>
    <row r="2870" spans="6:13" ht="12.75" hidden="1">
      <c r="F2870" s="32"/>
      <c r="H2870" s="6">
        <f t="shared" si="145"/>
        <v>0</v>
      </c>
      <c r="I2870" s="27">
        <f t="shared" si="146"/>
        <v>0</v>
      </c>
      <c r="M2870" s="2">
        <v>500</v>
      </c>
    </row>
    <row r="2871" spans="6:13" ht="12.75" hidden="1">
      <c r="F2871" s="32"/>
      <c r="H2871" s="6">
        <f t="shared" si="145"/>
        <v>0</v>
      </c>
      <c r="I2871" s="27">
        <f t="shared" si="146"/>
        <v>0</v>
      </c>
      <c r="M2871" s="2">
        <v>500</v>
      </c>
    </row>
    <row r="2872" spans="6:13" ht="12.75" hidden="1">
      <c r="F2872" s="32"/>
      <c r="H2872" s="6">
        <f t="shared" si="145"/>
        <v>0</v>
      </c>
      <c r="I2872" s="27">
        <f t="shared" si="146"/>
        <v>0</v>
      </c>
      <c r="M2872" s="2">
        <v>500</v>
      </c>
    </row>
    <row r="2873" spans="6:13" ht="12.75" hidden="1">
      <c r="F2873" s="32"/>
      <c r="H2873" s="6">
        <f t="shared" si="145"/>
        <v>0</v>
      </c>
      <c r="I2873" s="27">
        <f t="shared" si="146"/>
        <v>0</v>
      </c>
      <c r="M2873" s="2">
        <v>500</v>
      </c>
    </row>
    <row r="2874" spans="6:13" ht="12.75" hidden="1">
      <c r="F2874" s="32"/>
      <c r="H2874" s="6">
        <f t="shared" si="145"/>
        <v>0</v>
      </c>
      <c r="I2874" s="27">
        <f t="shared" si="146"/>
        <v>0</v>
      </c>
      <c r="M2874" s="2">
        <v>500</v>
      </c>
    </row>
    <row r="2875" spans="6:13" ht="12.75" hidden="1">
      <c r="F2875" s="32"/>
      <c r="H2875" s="6">
        <f t="shared" si="145"/>
        <v>0</v>
      </c>
      <c r="I2875" s="27">
        <f t="shared" si="146"/>
        <v>0</v>
      </c>
      <c r="M2875" s="2">
        <v>500</v>
      </c>
    </row>
    <row r="2876" spans="6:13" ht="12.75" hidden="1">
      <c r="F2876" s="32"/>
      <c r="H2876" s="6">
        <f t="shared" si="145"/>
        <v>0</v>
      </c>
      <c r="I2876" s="27">
        <f t="shared" si="146"/>
        <v>0</v>
      </c>
      <c r="M2876" s="2">
        <v>500</v>
      </c>
    </row>
    <row r="2877" spans="6:13" ht="12.75" hidden="1">
      <c r="F2877" s="32"/>
      <c r="H2877" s="6">
        <f t="shared" si="145"/>
        <v>0</v>
      </c>
      <c r="I2877" s="27">
        <f t="shared" si="146"/>
        <v>0</v>
      </c>
      <c r="M2877" s="2">
        <v>500</v>
      </c>
    </row>
    <row r="2878" spans="6:13" ht="12.75" hidden="1">
      <c r="F2878" s="32"/>
      <c r="H2878" s="6">
        <f t="shared" si="145"/>
        <v>0</v>
      </c>
      <c r="I2878" s="27">
        <f t="shared" si="146"/>
        <v>0</v>
      </c>
      <c r="M2878" s="2">
        <v>500</v>
      </c>
    </row>
    <row r="2879" spans="6:13" ht="12.75" hidden="1">
      <c r="F2879" s="32"/>
      <c r="H2879" s="6">
        <f t="shared" si="145"/>
        <v>0</v>
      </c>
      <c r="I2879" s="27">
        <f t="shared" si="146"/>
        <v>0</v>
      </c>
      <c r="M2879" s="2">
        <v>500</v>
      </c>
    </row>
    <row r="2880" spans="6:13" ht="12.75" hidden="1">
      <c r="F2880" s="32"/>
      <c r="H2880" s="6">
        <f t="shared" si="145"/>
        <v>0</v>
      </c>
      <c r="I2880" s="27">
        <f t="shared" si="146"/>
        <v>0</v>
      </c>
      <c r="M2880" s="2">
        <v>500</v>
      </c>
    </row>
    <row r="2881" spans="6:13" ht="12.75" hidden="1">
      <c r="F2881" s="32"/>
      <c r="H2881" s="6">
        <f t="shared" si="145"/>
        <v>0</v>
      </c>
      <c r="I2881" s="27">
        <f t="shared" si="146"/>
        <v>0</v>
      </c>
      <c r="M2881" s="2">
        <v>500</v>
      </c>
    </row>
    <row r="2882" spans="6:13" ht="12.75" hidden="1">
      <c r="F2882" s="32"/>
      <c r="H2882" s="6">
        <f t="shared" si="145"/>
        <v>0</v>
      </c>
      <c r="I2882" s="27">
        <f t="shared" si="146"/>
        <v>0</v>
      </c>
      <c r="M2882" s="2">
        <v>500</v>
      </c>
    </row>
    <row r="2883" spans="6:13" ht="12.75" hidden="1">
      <c r="F2883" s="32"/>
      <c r="H2883" s="6">
        <f t="shared" si="145"/>
        <v>0</v>
      </c>
      <c r="I2883" s="27">
        <f t="shared" si="146"/>
        <v>0</v>
      </c>
      <c r="M2883" s="2">
        <v>500</v>
      </c>
    </row>
    <row r="2884" spans="6:13" ht="12.75" hidden="1">
      <c r="F2884" s="32"/>
      <c r="H2884" s="6">
        <f t="shared" si="145"/>
        <v>0</v>
      </c>
      <c r="I2884" s="27">
        <f t="shared" si="146"/>
        <v>0</v>
      </c>
      <c r="M2884" s="2">
        <v>500</v>
      </c>
    </row>
    <row r="2885" spans="6:13" ht="12.75" hidden="1">
      <c r="F2885" s="32"/>
      <c r="H2885" s="6">
        <f t="shared" si="145"/>
        <v>0</v>
      </c>
      <c r="I2885" s="27">
        <f t="shared" si="146"/>
        <v>0</v>
      </c>
      <c r="M2885" s="2">
        <v>500</v>
      </c>
    </row>
    <row r="2886" spans="6:13" ht="12.75" hidden="1">
      <c r="F2886" s="32"/>
      <c r="H2886" s="6">
        <f t="shared" si="145"/>
        <v>0</v>
      </c>
      <c r="I2886" s="27">
        <f t="shared" si="146"/>
        <v>0</v>
      </c>
      <c r="M2886" s="2">
        <v>500</v>
      </c>
    </row>
    <row r="2887" spans="6:13" ht="12.75" hidden="1">
      <c r="F2887" s="32"/>
      <c r="H2887" s="6">
        <f t="shared" si="145"/>
        <v>0</v>
      </c>
      <c r="I2887" s="27">
        <f t="shared" si="146"/>
        <v>0</v>
      </c>
      <c r="M2887" s="2">
        <v>500</v>
      </c>
    </row>
    <row r="2888" spans="6:13" ht="12.75" hidden="1">
      <c r="F2888" s="32"/>
      <c r="H2888" s="6">
        <f t="shared" si="145"/>
        <v>0</v>
      </c>
      <c r="I2888" s="27">
        <f t="shared" si="146"/>
        <v>0</v>
      </c>
      <c r="M2888" s="2">
        <v>500</v>
      </c>
    </row>
    <row r="2889" spans="6:13" ht="12.75" hidden="1">
      <c r="F2889" s="32"/>
      <c r="H2889" s="6">
        <f t="shared" si="145"/>
        <v>0</v>
      </c>
      <c r="I2889" s="27">
        <f t="shared" si="146"/>
        <v>0</v>
      </c>
      <c r="M2889" s="2">
        <v>500</v>
      </c>
    </row>
    <row r="2890" spans="6:13" ht="12.75" hidden="1">
      <c r="F2890" s="32"/>
      <c r="H2890" s="6">
        <f t="shared" si="145"/>
        <v>0</v>
      </c>
      <c r="I2890" s="27">
        <f t="shared" si="146"/>
        <v>0</v>
      </c>
      <c r="M2890" s="2">
        <v>500</v>
      </c>
    </row>
    <row r="2891" spans="6:13" ht="12.75" hidden="1">
      <c r="F2891" s="32"/>
      <c r="H2891" s="6">
        <f t="shared" si="145"/>
        <v>0</v>
      </c>
      <c r="I2891" s="27">
        <f t="shared" si="146"/>
        <v>0</v>
      </c>
      <c r="M2891" s="2">
        <v>500</v>
      </c>
    </row>
    <row r="2892" spans="6:13" ht="12.75" hidden="1">
      <c r="F2892" s="32"/>
      <c r="H2892" s="6">
        <f t="shared" si="145"/>
        <v>0</v>
      </c>
      <c r="I2892" s="27">
        <f t="shared" si="146"/>
        <v>0</v>
      </c>
      <c r="M2892" s="2">
        <v>500</v>
      </c>
    </row>
    <row r="2893" spans="6:13" ht="12.75" hidden="1">
      <c r="F2893" s="32"/>
      <c r="H2893" s="6">
        <f t="shared" si="145"/>
        <v>0</v>
      </c>
      <c r="I2893" s="27">
        <f t="shared" si="146"/>
        <v>0</v>
      </c>
      <c r="M2893" s="2">
        <v>500</v>
      </c>
    </row>
    <row r="2894" spans="6:13" ht="12.75" hidden="1">
      <c r="F2894" s="32"/>
      <c r="H2894" s="6">
        <f t="shared" si="145"/>
        <v>0</v>
      </c>
      <c r="I2894" s="27">
        <f t="shared" si="146"/>
        <v>0</v>
      </c>
      <c r="M2894" s="2">
        <v>500</v>
      </c>
    </row>
    <row r="2895" spans="6:13" ht="12.75" hidden="1">
      <c r="F2895" s="32"/>
      <c r="H2895" s="6">
        <f t="shared" si="145"/>
        <v>0</v>
      </c>
      <c r="I2895" s="27">
        <f t="shared" si="146"/>
        <v>0</v>
      </c>
      <c r="M2895" s="2">
        <v>500</v>
      </c>
    </row>
    <row r="2896" spans="6:13" ht="12.75" hidden="1">
      <c r="F2896" s="32"/>
      <c r="H2896" s="6">
        <f t="shared" si="145"/>
        <v>0</v>
      </c>
      <c r="I2896" s="27">
        <f t="shared" si="146"/>
        <v>0</v>
      </c>
      <c r="M2896" s="2">
        <v>500</v>
      </c>
    </row>
    <row r="2897" spans="6:13" ht="12.75" hidden="1">
      <c r="F2897" s="32"/>
      <c r="H2897" s="6">
        <f t="shared" si="145"/>
        <v>0</v>
      </c>
      <c r="I2897" s="27">
        <f t="shared" si="146"/>
        <v>0</v>
      </c>
      <c r="M2897" s="2">
        <v>500</v>
      </c>
    </row>
    <row r="2898" spans="6:13" ht="12.75" hidden="1">
      <c r="F2898" s="32"/>
      <c r="H2898" s="6">
        <f t="shared" si="145"/>
        <v>0</v>
      </c>
      <c r="I2898" s="27">
        <f t="shared" si="146"/>
        <v>0</v>
      </c>
      <c r="M2898" s="2">
        <v>500</v>
      </c>
    </row>
    <row r="2899" spans="6:13" ht="12.75" hidden="1">
      <c r="F2899" s="32"/>
      <c r="H2899" s="6">
        <f t="shared" si="145"/>
        <v>0</v>
      </c>
      <c r="I2899" s="27">
        <f t="shared" si="146"/>
        <v>0</v>
      </c>
      <c r="M2899" s="2">
        <v>500</v>
      </c>
    </row>
    <row r="2900" spans="6:13" ht="12.75" hidden="1">
      <c r="F2900" s="32"/>
      <c r="H2900" s="6">
        <f t="shared" si="145"/>
        <v>0</v>
      </c>
      <c r="I2900" s="27">
        <f t="shared" si="146"/>
        <v>0</v>
      </c>
      <c r="M2900" s="2">
        <v>500</v>
      </c>
    </row>
    <row r="2901" spans="6:13" ht="12.75" hidden="1">
      <c r="F2901" s="32"/>
      <c r="H2901" s="6">
        <f t="shared" si="145"/>
        <v>0</v>
      </c>
      <c r="I2901" s="27">
        <f t="shared" si="146"/>
        <v>0</v>
      </c>
      <c r="M2901" s="2">
        <v>500</v>
      </c>
    </row>
    <row r="2902" spans="6:13" ht="12.75" hidden="1">
      <c r="F2902" s="32"/>
      <c r="H2902" s="6">
        <f t="shared" si="145"/>
        <v>0</v>
      </c>
      <c r="I2902" s="27">
        <f t="shared" si="146"/>
        <v>0</v>
      </c>
      <c r="M2902" s="2">
        <v>500</v>
      </c>
    </row>
    <row r="2903" spans="6:13" ht="12.75" hidden="1">
      <c r="F2903" s="32"/>
      <c r="H2903" s="6">
        <f t="shared" si="145"/>
        <v>0</v>
      </c>
      <c r="I2903" s="27">
        <f t="shared" si="146"/>
        <v>0</v>
      </c>
      <c r="M2903" s="2">
        <v>500</v>
      </c>
    </row>
    <row r="2904" spans="6:13" ht="12.75" hidden="1">
      <c r="F2904" s="32"/>
      <c r="H2904" s="6">
        <f t="shared" si="145"/>
        <v>0</v>
      </c>
      <c r="I2904" s="27">
        <f t="shared" si="146"/>
        <v>0</v>
      </c>
      <c r="M2904" s="2">
        <v>500</v>
      </c>
    </row>
    <row r="2905" spans="6:13" ht="12.75" hidden="1">
      <c r="F2905" s="32"/>
      <c r="H2905" s="6">
        <f t="shared" si="145"/>
        <v>0</v>
      </c>
      <c r="I2905" s="27">
        <f t="shared" si="146"/>
        <v>0</v>
      </c>
      <c r="M2905" s="2">
        <v>500</v>
      </c>
    </row>
    <row r="2906" spans="6:13" ht="12.75" hidden="1">
      <c r="F2906" s="32"/>
      <c r="H2906" s="6">
        <f t="shared" si="145"/>
        <v>0</v>
      </c>
      <c r="I2906" s="27">
        <f t="shared" si="146"/>
        <v>0</v>
      </c>
      <c r="M2906" s="2">
        <v>500</v>
      </c>
    </row>
    <row r="2907" spans="6:13" ht="12.75" hidden="1">
      <c r="F2907" s="32"/>
      <c r="H2907" s="6">
        <f t="shared" si="145"/>
        <v>0</v>
      </c>
      <c r="I2907" s="27">
        <f t="shared" si="146"/>
        <v>0</v>
      </c>
      <c r="M2907" s="2">
        <v>500</v>
      </c>
    </row>
    <row r="2908" spans="6:13" ht="12.75" hidden="1">
      <c r="F2908" s="32"/>
      <c r="H2908" s="6">
        <f t="shared" si="145"/>
        <v>0</v>
      </c>
      <c r="I2908" s="27">
        <f t="shared" si="146"/>
        <v>0</v>
      </c>
      <c r="M2908" s="2">
        <v>500</v>
      </c>
    </row>
    <row r="2909" spans="6:13" ht="12.75" hidden="1">
      <c r="F2909" s="32"/>
      <c r="H2909" s="6">
        <f t="shared" si="145"/>
        <v>0</v>
      </c>
      <c r="I2909" s="27">
        <f t="shared" si="146"/>
        <v>0</v>
      </c>
      <c r="M2909" s="2">
        <v>500</v>
      </c>
    </row>
    <row r="2910" spans="6:13" ht="12.75" hidden="1">
      <c r="F2910" s="32"/>
      <c r="H2910" s="6">
        <f t="shared" si="145"/>
        <v>0</v>
      </c>
      <c r="I2910" s="27">
        <f t="shared" si="146"/>
        <v>0</v>
      </c>
      <c r="M2910" s="2">
        <v>500</v>
      </c>
    </row>
    <row r="2911" spans="6:13" ht="12.75" hidden="1">
      <c r="F2911" s="32"/>
      <c r="H2911" s="6">
        <f t="shared" si="145"/>
        <v>0</v>
      </c>
      <c r="I2911" s="27">
        <f t="shared" si="146"/>
        <v>0</v>
      </c>
      <c r="M2911" s="2">
        <v>500</v>
      </c>
    </row>
    <row r="2912" spans="6:13" ht="12.75" hidden="1">
      <c r="F2912" s="32"/>
      <c r="H2912" s="6">
        <f t="shared" si="145"/>
        <v>0</v>
      </c>
      <c r="I2912" s="27">
        <f t="shared" si="146"/>
        <v>0</v>
      </c>
      <c r="M2912" s="2">
        <v>500</v>
      </c>
    </row>
    <row r="2913" spans="6:13" ht="12.75" hidden="1">
      <c r="F2913" s="32"/>
      <c r="H2913" s="6">
        <f t="shared" si="145"/>
        <v>0</v>
      </c>
      <c r="I2913" s="27">
        <f t="shared" si="146"/>
        <v>0</v>
      </c>
      <c r="M2913" s="2">
        <v>500</v>
      </c>
    </row>
    <row r="2914" spans="6:13" ht="12.75" hidden="1">
      <c r="F2914" s="32"/>
      <c r="H2914" s="6">
        <f t="shared" si="145"/>
        <v>0</v>
      </c>
      <c r="I2914" s="27">
        <f t="shared" si="146"/>
        <v>0</v>
      </c>
      <c r="M2914" s="2">
        <v>500</v>
      </c>
    </row>
    <row r="2915" spans="6:13" ht="12.75" hidden="1">
      <c r="F2915" s="32"/>
      <c r="H2915" s="6">
        <f t="shared" si="145"/>
        <v>0</v>
      </c>
      <c r="I2915" s="27">
        <f t="shared" si="146"/>
        <v>0</v>
      </c>
      <c r="M2915" s="2">
        <v>500</v>
      </c>
    </row>
    <row r="2916" spans="6:13" ht="12.75" hidden="1">
      <c r="F2916" s="32"/>
      <c r="H2916" s="6">
        <f t="shared" si="145"/>
        <v>0</v>
      </c>
      <c r="I2916" s="27">
        <f t="shared" si="146"/>
        <v>0</v>
      </c>
      <c r="M2916" s="2">
        <v>500</v>
      </c>
    </row>
    <row r="2917" spans="6:13" ht="12.75" hidden="1">
      <c r="F2917" s="32"/>
      <c r="H2917" s="6">
        <f t="shared" si="145"/>
        <v>0</v>
      </c>
      <c r="I2917" s="27">
        <f t="shared" si="146"/>
        <v>0</v>
      </c>
      <c r="M2917" s="2">
        <v>500</v>
      </c>
    </row>
    <row r="2918" spans="6:13" ht="12.75" hidden="1">
      <c r="F2918" s="32"/>
      <c r="H2918" s="6">
        <f t="shared" si="145"/>
        <v>0</v>
      </c>
      <c r="I2918" s="27">
        <f t="shared" si="146"/>
        <v>0</v>
      </c>
      <c r="M2918" s="2">
        <v>500</v>
      </c>
    </row>
    <row r="2919" spans="6:13" ht="12.75" hidden="1">
      <c r="F2919" s="32"/>
      <c r="H2919" s="6">
        <f t="shared" si="145"/>
        <v>0</v>
      </c>
      <c r="I2919" s="27">
        <f t="shared" si="146"/>
        <v>0</v>
      </c>
      <c r="M2919" s="2">
        <v>500</v>
      </c>
    </row>
    <row r="2920" spans="6:13" ht="12.75" hidden="1">
      <c r="F2920" s="32"/>
      <c r="H2920" s="6">
        <f aca="true" t="shared" si="147" ref="H2920:H2942">H2919-B2920</f>
        <v>0</v>
      </c>
      <c r="I2920" s="27">
        <f aca="true" t="shared" si="148" ref="I2920:I2942">+B2920/M2920</f>
        <v>0</v>
      </c>
      <c r="M2920" s="2">
        <v>500</v>
      </c>
    </row>
    <row r="2921" spans="6:13" ht="12.75" hidden="1">
      <c r="F2921" s="32"/>
      <c r="H2921" s="6">
        <f t="shared" si="147"/>
        <v>0</v>
      </c>
      <c r="I2921" s="27">
        <f t="shared" si="148"/>
        <v>0</v>
      </c>
      <c r="M2921" s="2">
        <v>500</v>
      </c>
    </row>
    <row r="2922" spans="6:13" ht="12.75" hidden="1">
      <c r="F2922" s="32"/>
      <c r="H2922" s="6">
        <f t="shared" si="147"/>
        <v>0</v>
      </c>
      <c r="I2922" s="27">
        <f t="shared" si="148"/>
        <v>0</v>
      </c>
      <c r="M2922" s="2">
        <v>500</v>
      </c>
    </row>
    <row r="2923" spans="6:13" ht="12.75" hidden="1">
      <c r="F2923" s="32"/>
      <c r="H2923" s="6">
        <f t="shared" si="147"/>
        <v>0</v>
      </c>
      <c r="I2923" s="27">
        <f t="shared" si="148"/>
        <v>0</v>
      </c>
      <c r="M2923" s="2">
        <v>500</v>
      </c>
    </row>
    <row r="2924" spans="6:13" ht="12.75" hidden="1">
      <c r="F2924" s="32"/>
      <c r="H2924" s="6">
        <f t="shared" si="147"/>
        <v>0</v>
      </c>
      <c r="I2924" s="27">
        <f t="shared" si="148"/>
        <v>0</v>
      </c>
      <c r="M2924" s="2">
        <v>500</v>
      </c>
    </row>
    <row r="2925" spans="6:13" ht="12.75" hidden="1">
      <c r="F2925" s="32"/>
      <c r="H2925" s="6">
        <f t="shared" si="147"/>
        <v>0</v>
      </c>
      <c r="I2925" s="27">
        <f t="shared" si="148"/>
        <v>0</v>
      </c>
      <c r="M2925" s="2">
        <v>500</v>
      </c>
    </row>
    <row r="2926" spans="6:13" ht="12.75" hidden="1">
      <c r="F2926" s="32"/>
      <c r="H2926" s="6">
        <f t="shared" si="147"/>
        <v>0</v>
      </c>
      <c r="I2926" s="27">
        <f t="shared" si="148"/>
        <v>0</v>
      </c>
      <c r="M2926" s="2">
        <v>500</v>
      </c>
    </row>
    <row r="2927" spans="6:13" ht="12.75" hidden="1">
      <c r="F2927" s="32"/>
      <c r="H2927" s="6">
        <f t="shared" si="147"/>
        <v>0</v>
      </c>
      <c r="I2927" s="27">
        <f t="shared" si="148"/>
        <v>0</v>
      </c>
      <c r="M2927" s="2">
        <v>500</v>
      </c>
    </row>
    <row r="2928" spans="6:13" ht="12.75" hidden="1">
      <c r="F2928" s="32"/>
      <c r="H2928" s="6">
        <f t="shared" si="147"/>
        <v>0</v>
      </c>
      <c r="I2928" s="27">
        <f t="shared" si="148"/>
        <v>0</v>
      </c>
      <c r="M2928" s="2">
        <v>500</v>
      </c>
    </row>
    <row r="2929" spans="6:13" ht="12.75" hidden="1">
      <c r="F2929" s="32"/>
      <c r="H2929" s="6">
        <f t="shared" si="147"/>
        <v>0</v>
      </c>
      <c r="I2929" s="27">
        <f t="shared" si="148"/>
        <v>0</v>
      </c>
      <c r="M2929" s="2">
        <v>500</v>
      </c>
    </row>
    <row r="2930" spans="6:13" ht="12.75" hidden="1">
      <c r="F2930" s="32"/>
      <c r="H2930" s="6">
        <f t="shared" si="147"/>
        <v>0</v>
      </c>
      <c r="I2930" s="27">
        <f t="shared" si="148"/>
        <v>0</v>
      </c>
      <c r="M2930" s="2">
        <v>500</v>
      </c>
    </row>
    <row r="2931" spans="6:13" ht="12.75" hidden="1">
      <c r="F2931" s="32"/>
      <c r="H2931" s="6">
        <f t="shared" si="147"/>
        <v>0</v>
      </c>
      <c r="I2931" s="27">
        <f t="shared" si="148"/>
        <v>0</v>
      </c>
      <c r="M2931" s="2">
        <v>500</v>
      </c>
    </row>
    <row r="2932" spans="6:13" ht="12.75" hidden="1">
      <c r="F2932" s="32"/>
      <c r="H2932" s="6">
        <f t="shared" si="147"/>
        <v>0</v>
      </c>
      <c r="I2932" s="27">
        <f t="shared" si="148"/>
        <v>0</v>
      </c>
      <c r="M2932" s="2">
        <v>500</v>
      </c>
    </row>
    <row r="2933" spans="6:13" ht="12.75" hidden="1">
      <c r="F2933" s="32"/>
      <c r="H2933" s="6">
        <f t="shared" si="147"/>
        <v>0</v>
      </c>
      <c r="I2933" s="27">
        <f t="shared" si="148"/>
        <v>0</v>
      </c>
      <c r="M2933" s="2">
        <v>500</v>
      </c>
    </row>
    <row r="2934" spans="6:13" ht="12.75" hidden="1">
      <c r="F2934" s="32"/>
      <c r="H2934" s="6">
        <f t="shared" si="147"/>
        <v>0</v>
      </c>
      <c r="I2934" s="27">
        <f t="shared" si="148"/>
        <v>0</v>
      </c>
      <c r="M2934" s="2">
        <v>500</v>
      </c>
    </row>
    <row r="2935" spans="6:13" ht="12.75" hidden="1">
      <c r="F2935" s="32"/>
      <c r="H2935" s="6">
        <f t="shared" si="147"/>
        <v>0</v>
      </c>
      <c r="I2935" s="27">
        <f t="shared" si="148"/>
        <v>0</v>
      </c>
      <c r="M2935" s="2">
        <v>500</v>
      </c>
    </row>
    <row r="2936" spans="6:13" ht="12.75" hidden="1">
      <c r="F2936" s="32"/>
      <c r="H2936" s="6">
        <f t="shared" si="147"/>
        <v>0</v>
      </c>
      <c r="I2936" s="27">
        <f t="shared" si="148"/>
        <v>0</v>
      </c>
      <c r="M2936" s="2">
        <v>500</v>
      </c>
    </row>
    <row r="2937" spans="6:13" ht="12.75" hidden="1">
      <c r="F2937" s="32"/>
      <c r="H2937" s="6">
        <f t="shared" si="147"/>
        <v>0</v>
      </c>
      <c r="I2937" s="27">
        <f t="shared" si="148"/>
        <v>0</v>
      </c>
      <c r="M2937" s="2">
        <v>500</v>
      </c>
    </row>
    <row r="2938" spans="6:13" ht="12.75" hidden="1">
      <c r="F2938" s="32"/>
      <c r="H2938" s="6">
        <f t="shared" si="147"/>
        <v>0</v>
      </c>
      <c r="I2938" s="27">
        <f t="shared" si="148"/>
        <v>0</v>
      </c>
      <c r="M2938" s="2">
        <v>500</v>
      </c>
    </row>
    <row r="2939" spans="6:13" ht="12.75" hidden="1">
      <c r="F2939" s="32"/>
      <c r="H2939" s="6">
        <f t="shared" si="147"/>
        <v>0</v>
      </c>
      <c r="I2939" s="27">
        <f t="shared" si="148"/>
        <v>0</v>
      </c>
      <c r="M2939" s="2">
        <v>500</v>
      </c>
    </row>
    <row r="2940" spans="6:13" ht="12.75" hidden="1">
      <c r="F2940" s="32"/>
      <c r="H2940" s="6">
        <f t="shared" si="147"/>
        <v>0</v>
      </c>
      <c r="I2940" s="27">
        <f t="shared" si="148"/>
        <v>0</v>
      </c>
      <c r="M2940" s="2">
        <v>500</v>
      </c>
    </row>
    <row r="2941" spans="6:13" ht="12.75" hidden="1">
      <c r="F2941" s="32"/>
      <c r="H2941" s="6">
        <f t="shared" si="147"/>
        <v>0</v>
      </c>
      <c r="I2941" s="27">
        <f t="shared" si="148"/>
        <v>0</v>
      </c>
      <c r="M2941" s="2">
        <v>500</v>
      </c>
    </row>
    <row r="2942" spans="6:13" ht="12.75" hidden="1">
      <c r="F2942" s="32"/>
      <c r="H2942" s="6">
        <f t="shared" si="147"/>
        <v>0</v>
      </c>
      <c r="I2942" s="27">
        <f t="shared" si="148"/>
        <v>0</v>
      </c>
      <c r="M2942" s="2">
        <v>500</v>
      </c>
    </row>
    <row r="2943" ht="12.75" hidden="1">
      <c r="F2943" s="32"/>
    </row>
    <row r="2944" ht="12.75" hidden="1">
      <c r="F2944" s="32"/>
    </row>
    <row r="2945" ht="12.75" hidden="1">
      <c r="F2945" s="32"/>
    </row>
    <row r="2946" ht="12.75" hidden="1">
      <c r="F2946" s="32"/>
    </row>
    <row r="2947" ht="12.75" hidden="1">
      <c r="F2947" s="32"/>
    </row>
    <row r="2948" ht="12.75" hidden="1">
      <c r="F2948" s="32"/>
    </row>
    <row r="2949" ht="12.75" hidden="1">
      <c r="F2949" s="32"/>
    </row>
    <row r="2950" ht="12.75" hidden="1">
      <c r="F2950" s="32"/>
    </row>
    <row r="2951" ht="12.75" hidden="1">
      <c r="F2951" s="32"/>
    </row>
    <row r="2952" ht="12.75" hidden="1">
      <c r="F2952" s="32"/>
    </row>
    <row r="2953" ht="12.75" hidden="1">
      <c r="F2953" s="32"/>
    </row>
    <row r="2954" ht="12.75" hidden="1">
      <c r="F2954" s="32"/>
    </row>
    <row r="2955" ht="12.75" hidden="1">
      <c r="F2955" s="32"/>
    </row>
    <row r="2956" ht="12.75" hidden="1">
      <c r="F2956" s="32"/>
    </row>
    <row r="2957" ht="12.75" hidden="1">
      <c r="F2957" s="32"/>
    </row>
    <row r="2958" ht="12.75" hidden="1">
      <c r="F2958" s="32"/>
    </row>
    <row r="2959" ht="12.75" hidden="1">
      <c r="F2959" s="32"/>
    </row>
    <row r="2960" ht="12.75" hidden="1">
      <c r="F2960" s="32"/>
    </row>
    <row r="2961" ht="12.75" hidden="1">
      <c r="F2961" s="32"/>
    </row>
    <row r="2962" ht="12.75" hidden="1">
      <c r="F2962" s="32"/>
    </row>
    <row r="2963" ht="12.75" hidden="1">
      <c r="F2963" s="32"/>
    </row>
    <row r="2964" ht="12.75" hidden="1">
      <c r="F2964" s="32"/>
    </row>
    <row r="2965" ht="12.75" hidden="1">
      <c r="F2965" s="32"/>
    </row>
    <row r="2966" ht="12.75" hidden="1">
      <c r="F2966" s="32"/>
    </row>
    <row r="2967" ht="12.75" hidden="1">
      <c r="F2967" s="32"/>
    </row>
    <row r="2968" ht="12.75" hidden="1">
      <c r="F2968" s="32"/>
    </row>
    <row r="2969" ht="12.75" hidden="1">
      <c r="F2969" s="32"/>
    </row>
    <row r="2970" ht="12.75" hidden="1">
      <c r="F2970" s="32"/>
    </row>
    <row r="2971" ht="12.75" hidden="1">
      <c r="F2971" s="32"/>
    </row>
    <row r="2972" ht="12.75" hidden="1">
      <c r="F2972" s="32"/>
    </row>
    <row r="2973" ht="12.75" hidden="1">
      <c r="F2973" s="32"/>
    </row>
    <row r="2974" ht="12.75" hidden="1">
      <c r="F2974" s="32"/>
    </row>
    <row r="2975" ht="12.75" hidden="1">
      <c r="F2975" s="32"/>
    </row>
    <row r="2976" ht="12.75" hidden="1">
      <c r="F2976" s="32"/>
    </row>
    <row r="2977" ht="12.75" hidden="1">
      <c r="F2977" s="32"/>
    </row>
    <row r="2978" ht="12.75" hidden="1">
      <c r="F2978" s="32"/>
    </row>
    <row r="2979" ht="12.75" hidden="1">
      <c r="F2979" s="32"/>
    </row>
    <row r="2980" ht="12.75" hidden="1">
      <c r="F2980" s="32"/>
    </row>
    <row r="2981" ht="12.75" hidden="1">
      <c r="F2981" s="32"/>
    </row>
    <row r="2982" ht="12.75" hidden="1">
      <c r="F2982" s="32"/>
    </row>
    <row r="2983" ht="12.75" hidden="1">
      <c r="F2983" s="32"/>
    </row>
    <row r="2984" ht="12.75" hidden="1">
      <c r="F2984" s="32"/>
    </row>
    <row r="2985" ht="12.75" hidden="1">
      <c r="F2985" s="32"/>
    </row>
    <row r="2986" ht="12.75" hidden="1">
      <c r="F2986" s="32"/>
    </row>
    <row r="2987" ht="12.75" hidden="1">
      <c r="F2987" s="32"/>
    </row>
    <row r="2988" ht="12.75" hidden="1">
      <c r="F2988" s="32"/>
    </row>
    <row r="2989" ht="12.75" hidden="1">
      <c r="F2989" s="32"/>
    </row>
    <row r="2990" ht="12.75" hidden="1">
      <c r="F2990" s="32"/>
    </row>
    <row r="2991" ht="12.75" hidden="1">
      <c r="F2991" s="32"/>
    </row>
    <row r="2992" ht="12.75" hidden="1">
      <c r="F2992" s="32"/>
    </row>
    <row r="2993" ht="12.75" hidden="1">
      <c r="F2993" s="32"/>
    </row>
    <row r="2994" ht="12.75" hidden="1">
      <c r="F2994" s="32"/>
    </row>
    <row r="2995" ht="12.75" hidden="1">
      <c r="F2995" s="32"/>
    </row>
    <row r="2996" ht="12.75" hidden="1">
      <c r="F2996" s="32"/>
    </row>
    <row r="2997" ht="12.75" hidden="1">
      <c r="F2997" s="32"/>
    </row>
    <row r="2998" ht="12.75" hidden="1">
      <c r="F2998" s="32"/>
    </row>
    <row r="2999" ht="12.75" hidden="1">
      <c r="F2999" s="32"/>
    </row>
    <row r="3000" ht="12.75" hidden="1">
      <c r="F3000" s="32"/>
    </row>
    <row r="3001" ht="12.75" hidden="1">
      <c r="F3001" s="32"/>
    </row>
    <row r="3002" ht="12.75" hidden="1">
      <c r="F3002" s="32"/>
    </row>
    <row r="3003" ht="12.75" hidden="1">
      <c r="F3003" s="32"/>
    </row>
    <row r="3004" ht="12.75" hidden="1">
      <c r="F3004" s="32"/>
    </row>
    <row r="3005" ht="12.75" hidden="1">
      <c r="F3005" s="32"/>
    </row>
    <row r="3006" ht="12.75" hidden="1">
      <c r="F3006" s="32"/>
    </row>
    <row r="3007" ht="12.75" hidden="1">
      <c r="F3007" s="32"/>
    </row>
    <row r="3008" ht="12.75" hidden="1">
      <c r="F3008" s="32"/>
    </row>
    <row r="3009" ht="12.75" hidden="1">
      <c r="F3009" s="32"/>
    </row>
    <row r="3010" ht="12.75" hidden="1">
      <c r="F3010" s="32"/>
    </row>
    <row r="3011" ht="12.75" hidden="1">
      <c r="F3011" s="32"/>
    </row>
    <row r="3012" ht="12.75" hidden="1">
      <c r="F3012" s="32"/>
    </row>
    <row r="3013" ht="12.75" hidden="1">
      <c r="F3013" s="32"/>
    </row>
    <row r="3014" ht="12.75" hidden="1">
      <c r="F3014" s="32"/>
    </row>
    <row r="3015" ht="12.75" hidden="1">
      <c r="F3015" s="32"/>
    </row>
    <row r="3016" ht="12.75" hidden="1">
      <c r="F3016" s="32"/>
    </row>
    <row r="3017" ht="12.75" hidden="1">
      <c r="F3017" s="32"/>
    </row>
    <row r="3018" ht="12.75" hidden="1">
      <c r="F3018" s="32"/>
    </row>
    <row r="3019" ht="12.75" hidden="1">
      <c r="F3019" s="32"/>
    </row>
    <row r="3020" ht="12.75" hidden="1">
      <c r="F3020" s="32"/>
    </row>
    <row r="3021" ht="12.75">
      <c r="F3021" s="32"/>
    </row>
    <row r="3022" ht="12.75">
      <c r="F3022" s="32"/>
    </row>
    <row r="3023" spans="1:13" s="161" customFormat="1" ht="12.75">
      <c r="A3023" s="1"/>
      <c r="B3023" s="6"/>
      <c r="C3023" s="1"/>
      <c r="D3023" s="1"/>
      <c r="E3023" s="1"/>
      <c r="F3023" s="86"/>
      <c r="G3023" s="32"/>
      <c r="H3023" s="6"/>
      <c r="I3023" s="5"/>
      <c r="J3023"/>
      <c r="K3023"/>
      <c r="L3023"/>
      <c r="M3023"/>
    </row>
    <row r="3024" spans="1:11" s="280" customFormat="1" ht="12.75">
      <c r="A3024" s="275"/>
      <c r="B3024" s="276"/>
      <c r="C3024" s="277" t="s">
        <v>1236</v>
      </c>
      <c r="D3024" s="275"/>
      <c r="E3024" s="275"/>
      <c r="F3024" s="278"/>
      <c r="G3024" s="278"/>
      <c r="H3024" s="276"/>
      <c r="I3024" s="279"/>
      <c r="K3024" s="281"/>
    </row>
    <row r="3025" spans="1:11" s="280" customFormat="1" ht="12.75">
      <c r="A3025" s="275"/>
      <c r="B3025" s="276"/>
      <c r="C3025" s="275"/>
      <c r="D3025" s="275"/>
      <c r="E3025" s="275" t="s">
        <v>1217</v>
      </c>
      <c r="F3025" s="278"/>
      <c r="G3025" s="278"/>
      <c r="H3025" s="276"/>
      <c r="I3025" s="279"/>
      <c r="K3025" s="281"/>
    </row>
    <row r="3026" spans="1:13" s="280" customFormat="1" ht="12.75">
      <c r="A3026" s="275"/>
      <c r="B3026" s="282">
        <v>-20599300</v>
      </c>
      <c r="C3026" s="276" t="s">
        <v>1218</v>
      </c>
      <c r="D3026" s="275"/>
      <c r="E3026" s="275" t="s">
        <v>1237</v>
      </c>
      <c r="F3026" s="278"/>
      <c r="G3026" s="278" t="s">
        <v>269</v>
      </c>
      <c r="H3026" s="276">
        <f>H3025-B3026</f>
        <v>20599300</v>
      </c>
      <c r="I3026" s="283">
        <v>49811</v>
      </c>
      <c r="K3026" s="284"/>
      <c r="M3026" s="285">
        <f>+-B3026/I3026</f>
        <v>413.5492160366184</v>
      </c>
    </row>
    <row r="3027" spans="1:13" s="280" customFormat="1" ht="12.75">
      <c r="A3027" s="275"/>
      <c r="B3027" s="276">
        <v>110183</v>
      </c>
      <c r="C3027" s="275" t="s">
        <v>1235</v>
      </c>
      <c r="D3027" s="275"/>
      <c r="E3027" s="275"/>
      <c r="F3027" s="278"/>
      <c r="G3027" s="278" t="s">
        <v>269</v>
      </c>
      <c r="H3027" s="276">
        <f>H3026-B3027</f>
        <v>20489117</v>
      </c>
      <c r="I3027" s="283">
        <f>+B3027/M3027</f>
        <v>266.4321121992504</v>
      </c>
      <c r="K3027" s="284"/>
      <c r="M3027" s="280">
        <v>413.55</v>
      </c>
    </row>
    <row r="3028" spans="1:13" s="280" customFormat="1" ht="12.75">
      <c r="A3028" s="275"/>
      <c r="B3028" s="282">
        <f>SUM(B3026:B3027)</f>
        <v>-20489117</v>
      </c>
      <c r="C3028" s="277" t="s">
        <v>1215</v>
      </c>
      <c r="D3028" s="275"/>
      <c r="E3028" s="275"/>
      <c r="F3028" s="278"/>
      <c r="G3028" s="278" t="s">
        <v>269</v>
      </c>
      <c r="H3028" s="276">
        <v>0</v>
      </c>
      <c r="I3028" s="283">
        <f>B3028/M3028</f>
        <v>-48783.61190476191</v>
      </c>
      <c r="K3028" s="281"/>
      <c r="M3028" s="280">
        <v>420</v>
      </c>
    </row>
    <row r="3029" spans="1:11" s="271" customFormat="1" ht="12.75">
      <c r="A3029" s="198"/>
      <c r="B3029" s="202"/>
      <c r="C3029" s="268"/>
      <c r="D3029" s="198"/>
      <c r="E3029" s="198"/>
      <c r="F3029" s="269"/>
      <c r="G3029" s="269"/>
      <c r="H3029" s="197"/>
      <c r="I3029" s="270"/>
      <c r="K3029" s="272"/>
    </row>
    <row r="3030" spans="1:11" s="271" customFormat="1" ht="12.75" hidden="1">
      <c r="A3030" s="198"/>
      <c r="B3030" s="202"/>
      <c r="C3030" s="268"/>
      <c r="D3030" s="198"/>
      <c r="E3030" s="198"/>
      <c r="F3030" s="269"/>
      <c r="G3030" s="269"/>
      <c r="H3030" s="197"/>
      <c r="I3030" s="270"/>
      <c r="K3030" s="272"/>
    </row>
    <row r="3031" ht="12.75" hidden="1">
      <c r="F3031" s="32"/>
    </row>
    <row r="3032" ht="12.75" hidden="1">
      <c r="F3032" s="32"/>
    </row>
    <row r="3033" ht="12.75" hidden="1">
      <c r="F3033" s="32"/>
    </row>
    <row r="3034" ht="12.75" hidden="1">
      <c r="F3034" s="32"/>
    </row>
    <row r="3035" ht="12.75" hidden="1">
      <c r="F3035" s="32"/>
    </row>
    <row r="3036" ht="12.75" hidden="1">
      <c r="F3036" s="32"/>
    </row>
    <row r="3037" ht="12.75" hidden="1">
      <c r="F3037" s="32"/>
    </row>
    <row r="3038" ht="12.75" hidden="1">
      <c r="F3038" s="32"/>
    </row>
    <row r="3039" ht="12.75" hidden="1">
      <c r="F3039" s="32"/>
    </row>
    <row r="3040" ht="12.75" hidden="1">
      <c r="F3040" s="32"/>
    </row>
    <row r="3041" ht="12.75" hidden="1">
      <c r="F3041" s="32"/>
    </row>
    <row r="3042" ht="12.75" hidden="1">
      <c r="F3042" s="32"/>
    </row>
    <row r="3043" ht="12.75" hidden="1">
      <c r="F3043" s="32"/>
    </row>
    <row r="3044" ht="12.75" hidden="1">
      <c r="F3044" s="32"/>
    </row>
    <row r="3045" ht="12.75" hidden="1">
      <c r="F3045" s="32"/>
    </row>
    <row r="3046" ht="12.75" hidden="1">
      <c r="F3046" s="32"/>
    </row>
    <row r="3047" ht="12.75" hidden="1">
      <c r="F3047" s="32"/>
    </row>
    <row r="3048" ht="12.75" hidden="1">
      <c r="F3048" s="32"/>
    </row>
    <row r="3049" ht="12.75" hidden="1">
      <c r="F3049" s="32"/>
    </row>
    <row r="3050" ht="12.75" hidden="1">
      <c r="F3050" s="32"/>
    </row>
    <row r="3051" ht="12.75" hidden="1">
      <c r="F3051" s="32"/>
    </row>
    <row r="3052" ht="12.75" hidden="1">
      <c r="F3052" s="32"/>
    </row>
    <row r="3053" ht="12.75" hidden="1">
      <c r="F3053" s="32"/>
    </row>
    <row r="3054" ht="12.75" hidden="1">
      <c r="F3054" s="32"/>
    </row>
    <row r="3055" ht="12.75" hidden="1">
      <c r="F3055" s="32"/>
    </row>
    <row r="3056" ht="12.75" hidden="1">
      <c r="F3056" s="32"/>
    </row>
    <row r="3057" ht="12.75" hidden="1">
      <c r="F3057" s="32"/>
    </row>
    <row r="3058" ht="12.75" hidden="1">
      <c r="F3058" s="32"/>
    </row>
    <row r="3059" ht="12.75" hidden="1">
      <c r="F3059" s="32"/>
    </row>
    <row r="3060" ht="12.75" hidden="1">
      <c r="F3060" s="32"/>
    </row>
    <row r="3061" ht="12.75" hidden="1">
      <c r="F3061" s="32"/>
    </row>
    <row r="3062" ht="12.75" hidden="1">
      <c r="F3062" s="32"/>
    </row>
    <row r="3063" ht="12.75" hidden="1">
      <c r="F3063" s="32"/>
    </row>
    <row r="3064" ht="12.75" hidden="1">
      <c r="F3064" s="32"/>
    </row>
    <row r="3065" ht="12.75" hidden="1">
      <c r="F3065" s="32"/>
    </row>
    <row r="3066" ht="12.75" hidden="1">
      <c r="F3066" s="32"/>
    </row>
    <row r="3067" ht="12.75" hidden="1">
      <c r="F3067" s="32"/>
    </row>
    <row r="3068" ht="12.75" hidden="1">
      <c r="F3068" s="32"/>
    </row>
    <row r="3069" ht="12.75" hidden="1">
      <c r="F3069" s="32"/>
    </row>
    <row r="3070" ht="12.75" hidden="1">
      <c r="F3070" s="32"/>
    </row>
    <row r="3071" ht="12.75" hidden="1">
      <c r="F3071" s="32"/>
    </row>
    <row r="3072" ht="12.75" hidden="1">
      <c r="F3072" s="32"/>
    </row>
    <row r="3073" ht="12.75" hidden="1">
      <c r="F3073" s="32"/>
    </row>
    <row r="3074" ht="12.75" hidden="1">
      <c r="F3074" s="32"/>
    </row>
    <row r="3075" ht="12.75" hidden="1">
      <c r="F3075" s="32"/>
    </row>
    <row r="3076" ht="12.75" hidden="1">
      <c r="F3076" s="32"/>
    </row>
    <row r="3077" ht="12.75" hidden="1">
      <c r="F3077" s="32"/>
    </row>
    <row r="3078" ht="12.75" hidden="1">
      <c r="F3078" s="32"/>
    </row>
    <row r="3079" ht="12.75" hidden="1">
      <c r="F3079" s="32"/>
    </row>
    <row r="3080" ht="12.75" hidden="1">
      <c r="F3080" s="32"/>
    </row>
    <row r="3081" ht="12.75" hidden="1">
      <c r="F3081" s="32"/>
    </row>
    <row r="3082" ht="12.75" hidden="1">
      <c r="F3082" s="32"/>
    </row>
    <row r="3083" ht="12.75" hidden="1">
      <c r="F3083" s="32"/>
    </row>
    <row r="3084" ht="12.75" hidden="1">
      <c r="F3084" s="32"/>
    </row>
    <row r="3085" ht="12.75" hidden="1">
      <c r="F3085" s="32"/>
    </row>
    <row r="3086" ht="12.75" hidden="1">
      <c r="F3086" s="32"/>
    </row>
    <row r="3087" ht="12.75" hidden="1">
      <c r="F3087" s="32"/>
    </row>
    <row r="3088" ht="12.75" hidden="1">
      <c r="F3088" s="32"/>
    </row>
    <row r="3089" ht="12.75" hidden="1">
      <c r="F3089" s="32"/>
    </row>
    <row r="3090" ht="12.75" hidden="1">
      <c r="F3090" s="32"/>
    </row>
    <row r="3091" ht="12.75" hidden="1">
      <c r="F3091" s="32"/>
    </row>
    <row r="3092" ht="12.75" hidden="1">
      <c r="F3092" s="32"/>
    </row>
    <row r="3093" ht="12.75" hidden="1">
      <c r="F3093" s="32"/>
    </row>
    <row r="3094" ht="12.75" hidden="1">
      <c r="F3094" s="32"/>
    </row>
    <row r="3095" ht="12.75" hidden="1">
      <c r="F3095" s="32"/>
    </row>
    <row r="3096" ht="12.75" hidden="1">
      <c r="F3096" s="32"/>
    </row>
    <row r="3097" ht="12.75" hidden="1">
      <c r="F3097" s="32"/>
    </row>
    <row r="3098" ht="12.75" hidden="1">
      <c r="F3098" s="32"/>
    </row>
    <row r="3099" ht="12.75" hidden="1">
      <c r="F3099" s="32"/>
    </row>
    <row r="3100" ht="12.75" hidden="1">
      <c r="F3100" s="32"/>
    </row>
    <row r="3101" ht="12.75" hidden="1">
      <c r="F3101" s="32"/>
    </row>
    <row r="3102" ht="12.75" hidden="1">
      <c r="F3102" s="32"/>
    </row>
    <row r="3103" ht="12.75" hidden="1">
      <c r="F3103" s="32"/>
    </row>
    <row r="3104" ht="12.75" hidden="1">
      <c r="F3104" s="32"/>
    </row>
    <row r="3105" ht="12.75" hidden="1">
      <c r="F3105" s="32"/>
    </row>
    <row r="3106" ht="12.75" hidden="1">
      <c r="F3106" s="32"/>
    </row>
    <row r="3107" ht="12.75" hidden="1">
      <c r="F3107" s="32"/>
    </row>
    <row r="3108" ht="12.75" hidden="1">
      <c r="F3108" s="32"/>
    </row>
    <row r="3109" ht="12.75" hidden="1">
      <c r="F3109" s="32"/>
    </row>
    <row r="3110" ht="12.75" hidden="1">
      <c r="F3110" s="32"/>
    </row>
    <row r="3111" ht="12.75" hidden="1">
      <c r="F3111" s="32"/>
    </row>
    <row r="3112" ht="12.75" hidden="1">
      <c r="F3112" s="32"/>
    </row>
    <row r="3113" ht="12.75" hidden="1">
      <c r="F3113" s="32"/>
    </row>
    <row r="3114" ht="12.75" hidden="1">
      <c r="F3114" s="32"/>
    </row>
    <row r="3115" ht="12.75" hidden="1">
      <c r="F3115" s="32"/>
    </row>
    <row r="3116" ht="12.75" hidden="1">
      <c r="F3116" s="32"/>
    </row>
    <row r="3117" ht="12.75" hidden="1">
      <c r="F3117" s="32"/>
    </row>
    <row r="3118" ht="12.75" hidden="1">
      <c r="F3118" s="32"/>
    </row>
    <row r="3119" ht="12.75" hidden="1">
      <c r="F3119" s="32"/>
    </row>
    <row r="3120" ht="12.75" hidden="1">
      <c r="F3120" s="32"/>
    </row>
    <row r="3121" ht="12.75" hidden="1">
      <c r="F3121" s="32"/>
    </row>
    <row r="3122" ht="12.75" hidden="1">
      <c r="F3122" s="32"/>
    </row>
    <row r="3123" ht="12.75" hidden="1">
      <c r="F3123" s="32"/>
    </row>
    <row r="3124" ht="12.75" hidden="1">
      <c r="F3124" s="32"/>
    </row>
    <row r="3125" ht="12.75" hidden="1">
      <c r="F3125" s="32"/>
    </row>
    <row r="3126" ht="12.75" hidden="1">
      <c r="F3126" s="32"/>
    </row>
    <row r="3127" ht="12.75" hidden="1">
      <c r="F3127" s="32"/>
    </row>
    <row r="3128" ht="12.75" hidden="1">
      <c r="F3128" s="32"/>
    </row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/>
  </sheetData>
  <autoFilter ref="A1:IV3184"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1"/>
  <sheetViews>
    <sheetView workbookViewId="0" topLeftCell="D1">
      <pane ySplit="5" topLeftCell="BM111" activePane="bottomLeft" state="frozen"/>
      <selection pane="topLeft" activeCell="A1" sqref="A1"/>
      <selection pane="bottomLeft" activeCell="A118" sqref="A118:IV118"/>
    </sheetView>
  </sheetViews>
  <sheetFormatPr defaultColWidth="9.140625" defaultRowHeight="12.75" zeroHeight="1"/>
  <cols>
    <col min="1" max="1" width="5.140625" style="1" customWidth="1"/>
    <col min="2" max="2" width="11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86" customWidth="1"/>
    <col min="7" max="7" width="6.8515625" style="32" customWidth="1"/>
    <col min="8" max="8" width="10.140625" style="6" customWidth="1"/>
    <col min="9" max="9" width="9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2"/>
      <c r="B1" s="13"/>
      <c r="C1" s="14"/>
      <c r="D1" s="14"/>
      <c r="E1" s="15"/>
      <c r="F1" s="127"/>
      <c r="G1" s="14"/>
      <c r="H1" s="13"/>
      <c r="I1" s="4"/>
    </row>
    <row r="2" spans="1:9" ht="17.25" customHeight="1">
      <c r="A2" s="16"/>
      <c r="B2" s="349" t="s">
        <v>1240</v>
      </c>
      <c r="C2" s="349"/>
      <c r="D2" s="349"/>
      <c r="E2" s="349"/>
      <c r="F2" s="349"/>
      <c r="G2" s="349"/>
      <c r="H2" s="349"/>
      <c r="I2" s="26"/>
    </row>
    <row r="3" spans="1:9" s="20" customFormat="1" ht="18" customHeight="1">
      <c r="A3" s="17"/>
      <c r="B3" s="18"/>
      <c r="C3" s="18"/>
      <c r="D3" s="18"/>
      <c r="E3" s="18"/>
      <c r="F3" s="128"/>
      <c r="G3" s="18"/>
      <c r="H3" s="18"/>
      <c r="I3" s="19"/>
    </row>
    <row r="4" spans="1:9" ht="15" customHeight="1">
      <c r="A4" s="16"/>
      <c r="B4" s="24" t="s">
        <v>2</v>
      </c>
      <c r="C4" s="23" t="s">
        <v>8</v>
      </c>
      <c r="D4" s="23" t="s">
        <v>3</v>
      </c>
      <c r="E4" s="23" t="s">
        <v>9</v>
      </c>
      <c r="F4" s="96" t="s">
        <v>4</v>
      </c>
      <c r="G4" s="21" t="s">
        <v>6</v>
      </c>
      <c r="H4" s="24" t="s">
        <v>5</v>
      </c>
      <c r="I4" s="25" t="s">
        <v>7</v>
      </c>
    </row>
    <row r="5" spans="1:13" ht="18.75" customHeight="1">
      <c r="A5" s="28"/>
      <c r="B5" s="28" t="s">
        <v>1164</v>
      </c>
      <c r="C5" s="28"/>
      <c r="D5" s="28"/>
      <c r="E5" s="28"/>
      <c r="F5" s="129"/>
      <c r="G5" s="31"/>
      <c r="H5" s="29">
        <v>0</v>
      </c>
      <c r="I5" s="30">
        <v>420</v>
      </c>
      <c r="K5" t="s">
        <v>10</v>
      </c>
      <c r="L5" t="s">
        <v>11</v>
      </c>
      <c r="M5" s="2">
        <v>420</v>
      </c>
    </row>
    <row r="6" spans="2:13" ht="12.75">
      <c r="B6" s="33"/>
      <c r="C6" s="17"/>
      <c r="D6" s="17"/>
      <c r="E6" s="17"/>
      <c r="F6" s="88"/>
      <c r="I6" s="27"/>
      <c r="M6" s="2">
        <v>420</v>
      </c>
    </row>
    <row r="7" spans="4:13" ht="12.75">
      <c r="D7" s="17"/>
      <c r="I7" s="27"/>
      <c r="M7" s="2">
        <v>420</v>
      </c>
    </row>
    <row r="8" spans="2:13" ht="12.75">
      <c r="B8" s="33"/>
      <c r="D8" s="17"/>
      <c r="G8" s="35"/>
      <c r="I8" s="27"/>
      <c r="M8" s="2">
        <v>420</v>
      </c>
    </row>
    <row r="9" spans="1:13" ht="12.75">
      <c r="A9" s="46"/>
      <c r="B9" s="47" t="s">
        <v>12</v>
      </c>
      <c r="C9" s="48"/>
      <c r="D9" s="48" t="s">
        <v>13</v>
      </c>
      <c r="E9" s="48" t="s">
        <v>14</v>
      </c>
      <c r="F9" s="49"/>
      <c r="G9" s="50"/>
      <c r="H9" s="47"/>
      <c r="I9" s="51" t="s">
        <v>15</v>
      </c>
      <c r="J9" s="52"/>
      <c r="K9" s="2"/>
      <c r="M9" s="2">
        <v>420</v>
      </c>
    </row>
    <row r="10" spans="1:13" s="20" customFormat="1" ht="12.75">
      <c r="A10" s="46"/>
      <c r="B10" s="47">
        <v>1415375</v>
      </c>
      <c r="C10" s="53"/>
      <c r="D10" s="48" t="s">
        <v>16</v>
      </c>
      <c r="E10" s="54" t="s">
        <v>17</v>
      </c>
      <c r="F10" s="55"/>
      <c r="G10" s="56"/>
      <c r="H10" s="57">
        <v>-1415375</v>
      </c>
      <c r="I10" s="58">
        <v>3369.940476190476</v>
      </c>
      <c r="J10" s="45"/>
      <c r="K10" s="45"/>
      <c r="L10" s="45"/>
      <c r="M10" s="2">
        <v>420</v>
      </c>
    </row>
    <row r="11" spans="1:13" s="20" customFormat="1" ht="12.75">
      <c r="A11" s="46"/>
      <c r="B11" s="47">
        <v>743000</v>
      </c>
      <c r="C11" s="53"/>
      <c r="D11" s="48" t="s">
        <v>18</v>
      </c>
      <c r="E11" s="54" t="s">
        <v>19</v>
      </c>
      <c r="F11" s="55"/>
      <c r="G11" s="56"/>
      <c r="H11" s="57">
        <v>-2158375</v>
      </c>
      <c r="I11" s="58">
        <v>1769.047619047619</v>
      </c>
      <c r="J11" s="45"/>
      <c r="K11" s="45"/>
      <c r="L11" s="45"/>
      <c r="M11" s="2">
        <v>420</v>
      </c>
    </row>
    <row r="12" spans="1:13" s="20" customFormat="1" ht="12.75">
      <c r="A12" s="46"/>
      <c r="B12" s="47">
        <v>2472625</v>
      </c>
      <c r="C12" s="53"/>
      <c r="D12" s="48" t="s">
        <v>20</v>
      </c>
      <c r="E12" s="54" t="s">
        <v>21</v>
      </c>
      <c r="F12" s="55"/>
      <c r="G12" s="56"/>
      <c r="H12" s="57">
        <v>-4631000</v>
      </c>
      <c r="I12" s="58">
        <v>5887.202380952381</v>
      </c>
      <c r="J12" s="45"/>
      <c r="K12" s="45"/>
      <c r="L12" s="45"/>
      <c r="M12" s="2">
        <v>420</v>
      </c>
    </row>
    <row r="13" spans="1:13" s="20" customFormat="1" ht="12.75">
      <c r="A13" s="46"/>
      <c r="B13" s="47">
        <v>1504225</v>
      </c>
      <c r="C13" s="53"/>
      <c r="D13" s="48" t="s">
        <v>22</v>
      </c>
      <c r="E13" s="54" t="s">
        <v>23</v>
      </c>
      <c r="F13" s="55"/>
      <c r="G13" s="56"/>
      <c r="H13" s="57">
        <v>-6135225</v>
      </c>
      <c r="I13" s="58">
        <v>3581.4880952380954</v>
      </c>
      <c r="J13" s="45"/>
      <c r="K13" s="45"/>
      <c r="L13" s="45"/>
      <c r="M13" s="2">
        <v>420</v>
      </c>
    </row>
    <row r="14" spans="1:13" s="20" customFormat="1" ht="12.75">
      <c r="A14" s="46"/>
      <c r="B14" s="47">
        <v>251600</v>
      </c>
      <c r="C14" s="53"/>
      <c r="D14" s="48" t="s">
        <v>24</v>
      </c>
      <c r="E14" s="54" t="s">
        <v>1222</v>
      </c>
      <c r="F14" s="55"/>
      <c r="G14" s="56"/>
      <c r="H14" s="57">
        <v>-6386825</v>
      </c>
      <c r="I14" s="58">
        <v>599.047619047619</v>
      </c>
      <c r="J14" s="45"/>
      <c r="K14" s="45"/>
      <c r="L14" s="45"/>
      <c r="M14" s="2">
        <v>420</v>
      </c>
    </row>
    <row r="15" spans="1:13" s="20" customFormat="1" ht="12.75">
      <c r="A15" s="46"/>
      <c r="B15" s="47">
        <v>1006900</v>
      </c>
      <c r="C15" s="53"/>
      <c r="D15" s="48" t="s">
        <v>25</v>
      </c>
      <c r="E15" s="53" t="s">
        <v>26</v>
      </c>
      <c r="F15" s="55"/>
      <c r="G15" s="56"/>
      <c r="H15" s="57">
        <v>-7393725</v>
      </c>
      <c r="I15" s="58">
        <v>2397.3809523809523</v>
      </c>
      <c r="J15" s="45"/>
      <c r="K15" s="45"/>
      <c r="L15" s="45"/>
      <c r="M15" s="2">
        <v>420</v>
      </c>
    </row>
    <row r="16" spans="1:13" s="20" customFormat="1" ht="12.75">
      <c r="A16" s="46"/>
      <c r="B16" s="47">
        <v>972824</v>
      </c>
      <c r="C16" s="53"/>
      <c r="D16" s="48" t="s">
        <v>27</v>
      </c>
      <c r="E16" s="53"/>
      <c r="F16" s="55"/>
      <c r="G16" s="56"/>
      <c r="H16" s="57">
        <v>-8366549</v>
      </c>
      <c r="I16" s="58">
        <v>2316.247619047619</v>
      </c>
      <c r="J16" s="45"/>
      <c r="K16" s="2"/>
      <c r="L16" s="45"/>
      <c r="M16" s="2">
        <v>420</v>
      </c>
    </row>
    <row r="17" spans="1:13" ht="12.75">
      <c r="A17" s="59"/>
      <c r="B17" s="47">
        <v>8366549</v>
      </c>
      <c r="C17" s="48" t="s">
        <v>1177</v>
      </c>
      <c r="D17" s="53"/>
      <c r="E17" s="53"/>
      <c r="F17" s="55"/>
      <c r="G17" s="56"/>
      <c r="H17" s="57">
        <v>0</v>
      </c>
      <c r="I17" s="58">
        <v>19920.35476190476</v>
      </c>
      <c r="J17" s="2"/>
      <c r="K17" s="2"/>
      <c r="L17" s="2"/>
      <c r="M17" s="2">
        <v>420</v>
      </c>
    </row>
    <row r="18" spans="2:13" ht="12.75">
      <c r="B18" s="60"/>
      <c r="F18" s="61"/>
      <c r="I18" s="27"/>
      <c r="M18" s="2">
        <v>420</v>
      </c>
    </row>
    <row r="19" spans="1:13" s="70" customFormat="1" ht="13.5" thickBot="1">
      <c r="A19" s="62"/>
      <c r="B19" s="63">
        <v>8366549</v>
      </c>
      <c r="C19" s="64" t="s">
        <v>28</v>
      </c>
      <c r="D19" s="65"/>
      <c r="E19" s="65"/>
      <c r="F19" s="66"/>
      <c r="G19" s="67"/>
      <c r="H19" s="68">
        <v>-8366549</v>
      </c>
      <c r="I19" s="69">
        <v>19920.35476190476</v>
      </c>
      <c r="M19" s="2">
        <v>420</v>
      </c>
    </row>
    <row r="20" spans="1:13" s="2" customFormat="1" ht="12.75">
      <c r="A20" s="59"/>
      <c r="B20" s="71"/>
      <c r="C20" s="72"/>
      <c r="D20" s="46"/>
      <c r="E20" s="46"/>
      <c r="F20" s="73"/>
      <c r="G20" s="74"/>
      <c r="H20" s="12"/>
      <c r="I20" s="75"/>
      <c r="M20" s="2">
        <v>420</v>
      </c>
    </row>
    <row r="21" spans="1:13" s="2" customFormat="1" ht="12.75">
      <c r="A21" s="59"/>
      <c r="B21" s="71"/>
      <c r="C21" s="72"/>
      <c r="D21" s="46"/>
      <c r="E21" s="46"/>
      <c r="F21" s="73"/>
      <c r="G21" s="74"/>
      <c r="H21" s="12"/>
      <c r="I21" s="75"/>
      <c r="M21" s="2">
        <v>420</v>
      </c>
    </row>
    <row r="22" spans="1:13" s="70" customFormat="1" ht="13.5" thickBot="1">
      <c r="A22" s="62"/>
      <c r="B22" s="309">
        <v>1415375</v>
      </c>
      <c r="C22" s="62"/>
      <c r="D22" s="76" t="s">
        <v>29</v>
      </c>
      <c r="E22" s="65"/>
      <c r="F22" s="66"/>
      <c r="G22" s="67"/>
      <c r="H22" s="77">
        <v>-1415375</v>
      </c>
      <c r="I22" s="69">
        <v>3369.940476190476</v>
      </c>
      <c r="J22" s="68"/>
      <c r="M22" s="2">
        <v>420</v>
      </c>
    </row>
    <row r="23" spans="4:13" ht="12.75">
      <c r="D23" s="17"/>
      <c r="I23" s="27"/>
      <c r="M23" s="2">
        <v>420</v>
      </c>
    </row>
    <row r="24" spans="4:13" ht="12.75">
      <c r="D24" s="17"/>
      <c r="I24" s="27"/>
      <c r="M24" s="2">
        <v>420</v>
      </c>
    </row>
    <row r="25" spans="1:13" s="85" customFormat="1" ht="12.75">
      <c r="A25" s="16"/>
      <c r="B25" s="304">
        <v>64500</v>
      </c>
      <c r="C25" s="79" t="s">
        <v>30</v>
      </c>
      <c r="D25" s="80" t="s">
        <v>31</v>
      </c>
      <c r="E25" s="79" t="s">
        <v>32</v>
      </c>
      <c r="F25" s="81" t="s">
        <v>33</v>
      </c>
      <c r="G25" s="82" t="s">
        <v>34</v>
      </c>
      <c r="H25" s="83">
        <v>-64500</v>
      </c>
      <c r="I25" s="84">
        <v>153.57142857142858</v>
      </c>
      <c r="J25" s="84"/>
      <c r="K25" s="84"/>
      <c r="M25" s="2">
        <v>420</v>
      </c>
    </row>
    <row r="26" spans="2:13" ht="12.75">
      <c r="B26" s="305"/>
      <c r="D26" s="6"/>
      <c r="H26" s="33">
        <v>0</v>
      </c>
      <c r="I26" s="44">
        <v>0</v>
      </c>
      <c r="M26" s="2">
        <v>420</v>
      </c>
    </row>
    <row r="27" spans="1:13" s="85" customFormat="1" ht="12.75">
      <c r="A27" s="16"/>
      <c r="B27" s="304">
        <v>32100</v>
      </c>
      <c r="C27" s="79" t="s">
        <v>69</v>
      </c>
      <c r="D27" s="80" t="s">
        <v>70</v>
      </c>
      <c r="E27" s="79" t="s">
        <v>71</v>
      </c>
      <c r="F27" s="81" t="s">
        <v>72</v>
      </c>
      <c r="G27" s="82" t="s">
        <v>73</v>
      </c>
      <c r="H27" s="83">
        <v>-32100</v>
      </c>
      <c r="I27" s="84">
        <v>76.42857142857143</v>
      </c>
      <c r="J27" s="84"/>
      <c r="K27" s="84"/>
      <c r="M27" s="2">
        <v>420</v>
      </c>
    </row>
    <row r="28" spans="2:13" ht="12.75">
      <c r="B28" s="305"/>
      <c r="C28" s="6"/>
      <c r="H28" s="33">
        <v>0</v>
      </c>
      <c r="I28" s="44">
        <v>0</v>
      </c>
      <c r="M28" s="2">
        <v>420</v>
      </c>
    </row>
    <row r="29" spans="1:13" s="85" customFormat="1" ht="12.75">
      <c r="A29" s="16"/>
      <c r="B29" s="304">
        <v>23400</v>
      </c>
      <c r="C29" s="79" t="s">
        <v>87</v>
      </c>
      <c r="D29" s="80" t="s">
        <v>88</v>
      </c>
      <c r="E29" s="79" t="s">
        <v>89</v>
      </c>
      <c r="F29" s="81" t="s">
        <v>90</v>
      </c>
      <c r="G29" s="82" t="s">
        <v>91</v>
      </c>
      <c r="H29" s="83"/>
      <c r="I29" s="84">
        <v>55.714285714285715</v>
      </c>
      <c r="J29" s="84"/>
      <c r="K29" s="84"/>
      <c r="M29" s="2">
        <v>420</v>
      </c>
    </row>
    <row r="30" spans="1:13" ht="12.75">
      <c r="A30" s="17"/>
      <c r="B30" s="305"/>
      <c r="D30" s="6"/>
      <c r="H30" s="33">
        <v>0</v>
      </c>
      <c r="I30" s="44">
        <v>0</v>
      </c>
      <c r="M30" s="2">
        <v>420</v>
      </c>
    </row>
    <row r="31" spans="1:13" s="85" customFormat="1" ht="12.75">
      <c r="A31" s="16"/>
      <c r="B31" s="304">
        <v>88025</v>
      </c>
      <c r="C31" s="79" t="s">
        <v>110</v>
      </c>
      <c r="D31" s="80" t="s">
        <v>111</v>
      </c>
      <c r="E31" s="79" t="s">
        <v>112</v>
      </c>
      <c r="F31" s="81" t="s">
        <v>113</v>
      </c>
      <c r="G31" s="82" t="s">
        <v>114</v>
      </c>
      <c r="H31" s="83"/>
      <c r="I31" s="84">
        <v>209.58333333333334</v>
      </c>
      <c r="J31" s="84"/>
      <c r="K31" s="84"/>
      <c r="M31" s="2">
        <v>420</v>
      </c>
    </row>
    <row r="32" spans="1:13" ht="12.75">
      <c r="A32" s="17"/>
      <c r="B32" s="305"/>
      <c r="H32" s="33">
        <v>0</v>
      </c>
      <c r="I32" s="44">
        <v>0</v>
      </c>
      <c r="M32" s="2">
        <v>420</v>
      </c>
    </row>
    <row r="33" spans="1:13" s="85" customFormat="1" ht="12.75">
      <c r="A33" s="16"/>
      <c r="B33" s="304">
        <v>46500</v>
      </c>
      <c r="C33" s="79" t="s">
        <v>147</v>
      </c>
      <c r="D33" s="80" t="s">
        <v>148</v>
      </c>
      <c r="E33" s="79" t="s">
        <v>89</v>
      </c>
      <c r="F33" s="81" t="s">
        <v>149</v>
      </c>
      <c r="G33" s="82" t="s">
        <v>150</v>
      </c>
      <c r="H33" s="83">
        <v>-46500</v>
      </c>
      <c r="I33" s="84">
        <v>110.71428571428571</v>
      </c>
      <c r="J33" s="84"/>
      <c r="K33" s="84"/>
      <c r="M33" s="2">
        <v>420</v>
      </c>
    </row>
    <row r="34" spans="1:13" ht="12.75">
      <c r="A34" s="17"/>
      <c r="B34" s="305"/>
      <c r="H34" s="33">
        <v>0</v>
      </c>
      <c r="I34" s="44">
        <v>0</v>
      </c>
      <c r="M34" s="2">
        <v>420</v>
      </c>
    </row>
    <row r="35" spans="1:13" s="85" customFormat="1" ht="12.75">
      <c r="A35" s="16"/>
      <c r="B35" s="304">
        <v>68900</v>
      </c>
      <c r="C35" s="79" t="s">
        <v>170</v>
      </c>
      <c r="D35" s="80" t="s">
        <v>171</v>
      </c>
      <c r="E35" s="79" t="s">
        <v>89</v>
      </c>
      <c r="F35" s="81" t="s">
        <v>172</v>
      </c>
      <c r="G35" s="82" t="s">
        <v>173</v>
      </c>
      <c r="H35" s="83"/>
      <c r="I35" s="84">
        <v>164.04761904761904</v>
      </c>
      <c r="J35" s="84"/>
      <c r="K35" s="84"/>
      <c r="M35" s="2">
        <v>420</v>
      </c>
    </row>
    <row r="36" spans="1:13" ht="12.75">
      <c r="A36" s="17"/>
      <c r="B36" s="305"/>
      <c r="H36" s="33">
        <v>0</v>
      </c>
      <c r="I36" s="44">
        <v>0</v>
      </c>
      <c r="M36" s="2">
        <v>420</v>
      </c>
    </row>
    <row r="37" spans="1:13" s="85" customFormat="1" ht="12.75">
      <c r="A37" s="16"/>
      <c r="B37" s="304">
        <v>21500</v>
      </c>
      <c r="C37" s="79" t="s">
        <v>202</v>
      </c>
      <c r="D37" s="80" t="s">
        <v>203</v>
      </c>
      <c r="E37" s="79" t="s">
        <v>89</v>
      </c>
      <c r="F37" s="81" t="s">
        <v>204</v>
      </c>
      <c r="G37" s="82" t="s">
        <v>173</v>
      </c>
      <c r="H37" s="83"/>
      <c r="I37" s="84">
        <v>51.19047619047619</v>
      </c>
      <c r="J37" s="84"/>
      <c r="K37" s="84"/>
      <c r="M37" s="2">
        <v>420</v>
      </c>
    </row>
    <row r="38" spans="1:13" ht="12.75">
      <c r="A38" s="17"/>
      <c r="B38" s="305"/>
      <c r="C38" s="33"/>
      <c r="D38" s="33"/>
      <c r="E38" s="6"/>
      <c r="F38" s="137"/>
      <c r="H38" s="33">
        <v>0</v>
      </c>
      <c r="I38" s="44">
        <v>0</v>
      </c>
      <c r="M38" s="2">
        <v>420</v>
      </c>
    </row>
    <row r="39" spans="1:13" s="85" customFormat="1" ht="12.75">
      <c r="A39" s="16"/>
      <c r="B39" s="304">
        <v>190900</v>
      </c>
      <c r="C39" s="79" t="s">
        <v>213</v>
      </c>
      <c r="D39" s="80" t="s">
        <v>1160</v>
      </c>
      <c r="E39" s="79" t="s">
        <v>32</v>
      </c>
      <c r="F39" s="81" t="s">
        <v>214</v>
      </c>
      <c r="G39" s="82" t="s">
        <v>173</v>
      </c>
      <c r="H39" s="83"/>
      <c r="I39" s="84">
        <v>454.5238095238095</v>
      </c>
      <c r="J39" s="84"/>
      <c r="K39" s="84"/>
      <c r="M39" s="2">
        <v>420</v>
      </c>
    </row>
    <row r="40" spans="1:13" ht="12.75">
      <c r="A40" s="17"/>
      <c r="B40" s="305"/>
      <c r="H40" s="33">
        <v>0</v>
      </c>
      <c r="I40" s="44">
        <v>0</v>
      </c>
      <c r="M40" s="2">
        <v>420</v>
      </c>
    </row>
    <row r="41" spans="1:13" s="85" customFormat="1" ht="12.75">
      <c r="A41" s="16"/>
      <c r="B41" s="304">
        <v>24200</v>
      </c>
      <c r="C41" s="79" t="s">
        <v>233</v>
      </c>
      <c r="D41" s="80" t="s">
        <v>234</v>
      </c>
      <c r="E41" s="79" t="s">
        <v>235</v>
      </c>
      <c r="F41" s="81" t="s">
        <v>236</v>
      </c>
      <c r="G41" s="82" t="s">
        <v>237</v>
      </c>
      <c r="H41" s="83"/>
      <c r="I41" s="84">
        <v>57.61904761904762</v>
      </c>
      <c r="J41" s="84"/>
      <c r="K41" s="84"/>
      <c r="M41" s="2">
        <v>420</v>
      </c>
    </row>
    <row r="42" spans="1:13" ht="12.75">
      <c r="A42" s="17"/>
      <c r="B42" s="305"/>
      <c r="H42" s="33">
        <v>0</v>
      </c>
      <c r="I42" s="44">
        <v>0</v>
      </c>
      <c r="M42" s="2">
        <v>420</v>
      </c>
    </row>
    <row r="43" spans="1:13" s="85" customFormat="1" ht="12.75">
      <c r="A43" s="16"/>
      <c r="B43" s="304">
        <v>26050</v>
      </c>
      <c r="C43" s="79" t="s">
        <v>249</v>
      </c>
      <c r="D43" s="80" t="s">
        <v>250</v>
      </c>
      <c r="E43" s="79" t="s">
        <v>32</v>
      </c>
      <c r="F43" s="81" t="s">
        <v>251</v>
      </c>
      <c r="G43" s="82" t="s">
        <v>252</v>
      </c>
      <c r="H43" s="83"/>
      <c r="I43" s="84">
        <v>62.023809523809526</v>
      </c>
      <c r="J43" s="84"/>
      <c r="K43" s="84"/>
      <c r="M43" s="2">
        <v>420</v>
      </c>
    </row>
    <row r="44" spans="1:13" ht="12.75">
      <c r="A44" s="17"/>
      <c r="B44" s="305"/>
      <c r="H44" s="33">
        <v>0</v>
      </c>
      <c r="I44" s="44">
        <v>0</v>
      </c>
      <c r="M44" s="2">
        <v>420</v>
      </c>
    </row>
    <row r="45" spans="1:13" s="85" customFormat="1" ht="12.75">
      <c r="A45" s="16"/>
      <c r="B45" s="304">
        <v>28800</v>
      </c>
      <c r="C45" s="79" t="s">
        <v>265</v>
      </c>
      <c r="D45" s="80" t="s">
        <v>266</v>
      </c>
      <c r="E45" s="79" t="s">
        <v>235</v>
      </c>
      <c r="F45" s="81" t="s">
        <v>236</v>
      </c>
      <c r="G45" s="82" t="s">
        <v>34</v>
      </c>
      <c r="H45" s="83">
        <v>-28800</v>
      </c>
      <c r="I45" s="84">
        <v>68.57142857142857</v>
      </c>
      <c r="J45" s="84"/>
      <c r="K45" s="84"/>
      <c r="M45" s="2">
        <v>420</v>
      </c>
    </row>
    <row r="46" spans="1:13" ht="12.75">
      <c r="A46" s="17"/>
      <c r="B46" s="305"/>
      <c r="H46" s="33">
        <v>0</v>
      </c>
      <c r="I46" s="44">
        <v>0</v>
      </c>
      <c r="M46" s="2">
        <v>420</v>
      </c>
    </row>
    <row r="47" spans="1:13" s="85" customFormat="1" ht="12.75">
      <c r="A47" s="16"/>
      <c r="B47" s="304">
        <v>36500</v>
      </c>
      <c r="C47" s="79" t="s">
        <v>276</v>
      </c>
      <c r="D47" s="80" t="s">
        <v>277</v>
      </c>
      <c r="E47" s="79" t="s">
        <v>89</v>
      </c>
      <c r="F47" s="81" t="s">
        <v>204</v>
      </c>
      <c r="G47" s="82" t="s">
        <v>173</v>
      </c>
      <c r="H47" s="83"/>
      <c r="I47" s="84">
        <v>86.9047619047619</v>
      </c>
      <c r="J47" s="84"/>
      <c r="K47" s="84"/>
      <c r="M47" s="2">
        <v>420</v>
      </c>
    </row>
    <row r="48" spans="1:13" ht="12.75">
      <c r="A48" s="17"/>
      <c r="B48" s="305"/>
      <c r="H48" s="33">
        <v>0</v>
      </c>
      <c r="I48" s="44">
        <v>0</v>
      </c>
      <c r="M48" s="2">
        <v>420</v>
      </c>
    </row>
    <row r="49" spans="1:13" s="85" customFormat="1" ht="12.75">
      <c r="A49" s="16"/>
      <c r="B49" s="304">
        <v>89500</v>
      </c>
      <c r="C49" s="79" t="s">
        <v>296</v>
      </c>
      <c r="D49" s="80" t="s">
        <v>297</v>
      </c>
      <c r="E49" s="79" t="s">
        <v>112</v>
      </c>
      <c r="F49" s="81" t="s">
        <v>113</v>
      </c>
      <c r="G49" s="82" t="s">
        <v>114</v>
      </c>
      <c r="H49" s="83"/>
      <c r="I49" s="84">
        <v>213.0952380952381</v>
      </c>
      <c r="J49" s="84"/>
      <c r="K49" s="84"/>
      <c r="M49" s="2">
        <v>420</v>
      </c>
    </row>
    <row r="50" spans="1:13" ht="12.75">
      <c r="A50" s="17"/>
      <c r="B50" s="305"/>
      <c r="H50" s="33">
        <v>0</v>
      </c>
      <c r="I50" s="44">
        <v>0</v>
      </c>
      <c r="M50" s="2">
        <v>420</v>
      </c>
    </row>
    <row r="51" spans="1:13" s="85" customFormat="1" ht="12.75">
      <c r="A51" s="16"/>
      <c r="B51" s="304">
        <v>8200</v>
      </c>
      <c r="C51" s="79" t="s">
        <v>321</v>
      </c>
      <c r="D51" s="80" t="s">
        <v>322</v>
      </c>
      <c r="E51" s="79" t="s">
        <v>323</v>
      </c>
      <c r="F51" s="81" t="s">
        <v>324</v>
      </c>
      <c r="G51" s="82" t="s">
        <v>34</v>
      </c>
      <c r="H51" s="83">
        <v>-8200</v>
      </c>
      <c r="I51" s="84">
        <v>19.523809523809526</v>
      </c>
      <c r="J51" s="84"/>
      <c r="K51" s="84"/>
      <c r="M51" s="2">
        <v>420</v>
      </c>
    </row>
    <row r="52" spans="1:13" ht="12.75">
      <c r="A52" s="17"/>
      <c r="B52" s="305"/>
      <c r="C52" s="6"/>
      <c r="E52" s="36"/>
      <c r="F52" s="131"/>
      <c r="H52" s="33">
        <v>0</v>
      </c>
      <c r="I52" s="44">
        <v>0</v>
      </c>
      <c r="M52" s="2">
        <v>420</v>
      </c>
    </row>
    <row r="53" spans="1:13" s="85" customFormat="1" ht="12.75">
      <c r="A53" s="16"/>
      <c r="B53" s="304">
        <v>48700</v>
      </c>
      <c r="C53" s="79" t="s">
        <v>331</v>
      </c>
      <c r="D53" s="80" t="s">
        <v>1161</v>
      </c>
      <c r="E53" s="79" t="s">
        <v>332</v>
      </c>
      <c r="F53" s="81" t="s">
        <v>333</v>
      </c>
      <c r="G53" s="82" t="s">
        <v>173</v>
      </c>
      <c r="H53" s="83"/>
      <c r="I53" s="84">
        <v>115.95238095238095</v>
      </c>
      <c r="J53" s="84"/>
      <c r="K53" s="84"/>
      <c r="M53" s="2">
        <v>420</v>
      </c>
    </row>
    <row r="54" spans="1:13" ht="12.75">
      <c r="A54" s="17"/>
      <c r="B54" s="305"/>
      <c r="E54" s="6"/>
      <c r="H54" s="33">
        <v>0</v>
      </c>
      <c r="I54" s="44">
        <v>0</v>
      </c>
      <c r="M54" s="2">
        <v>420</v>
      </c>
    </row>
    <row r="55" spans="1:13" s="85" customFormat="1" ht="12.75">
      <c r="A55" s="16"/>
      <c r="B55" s="304">
        <v>16200</v>
      </c>
      <c r="C55" s="79" t="s">
        <v>355</v>
      </c>
      <c r="D55" s="80" t="s">
        <v>356</v>
      </c>
      <c r="E55" s="79" t="s">
        <v>323</v>
      </c>
      <c r="F55" s="81" t="s">
        <v>251</v>
      </c>
      <c r="G55" s="82" t="s">
        <v>34</v>
      </c>
      <c r="H55" s="83">
        <v>-16200</v>
      </c>
      <c r="I55" s="84">
        <v>38.57142857142857</v>
      </c>
      <c r="J55" s="84"/>
      <c r="K55" s="84"/>
      <c r="M55" s="2">
        <v>420</v>
      </c>
    </row>
    <row r="56" spans="1:13" ht="12.75">
      <c r="A56" s="17"/>
      <c r="B56" s="305"/>
      <c r="H56" s="33">
        <v>0</v>
      </c>
      <c r="I56" s="44">
        <v>0</v>
      </c>
      <c r="M56" s="2">
        <v>420</v>
      </c>
    </row>
    <row r="57" spans="1:13" s="85" customFormat="1" ht="12.75">
      <c r="A57" s="16"/>
      <c r="B57" s="304">
        <v>65900</v>
      </c>
      <c r="C57" s="79" t="s">
        <v>362</v>
      </c>
      <c r="D57" s="80" t="s">
        <v>363</v>
      </c>
      <c r="E57" s="79" t="s">
        <v>323</v>
      </c>
      <c r="F57" s="81" t="s">
        <v>364</v>
      </c>
      <c r="G57" s="82" t="s">
        <v>114</v>
      </c>
      <c r="H57" s="83"/>
      <c r="I57" s="84">
        <v>156.9047619047619</v>
      </c>
      <c r="J57" s="84"/>
      <c r="K57" s="84"/>
      <c r="M57" s="2">
        <v>420</v>
      </c>
    </row>
    <row r="58" spans="1:13" ht="12.75">
      <c r="A58" s="17"/>
      <c r="B58" s="305"/>
      <c r="H58" s="33">
        <v>0</v>
      </c>
      <c r="I58" s="44">
        <v>0</v>
      </c>
      <c r="M58" s="2">
        <v>420</v>
      </c>
    </row>
    <row r="59" spans="1:13" s="85" customFormat="1" ht="12.75">
      <c r="A59" s="16"/>
      <c r="B59" s="304">
        <v>75500</v>
      </c>
      <c r="C59" s="79" t="s">
        <v>399</v>
      </c>
      <c r="D59" s="80" t="s">
        <v>400</v>
      </c>
      <c r="E59" s="79" t="s">
        <v>235</v>
      </c>
      <c r="F59" s="81" t="s">
        <v>401</v>
      </c>
      <c r="G59" s="82" t="s">
        <v>173</v>
      </c>
      <c r="H59" s="83"/>
      <c r="I59" s="84">
        <v>179.76190476190476</v>
      </c>
      <c r="J59" s="84"/>
      <c r="K59" s="84"/>
      <c r="M59" s="2">
        <v>420</v>
      </c>
    </row>
    <row r="60" spans="1:13" ht="12.75">
      <c r="A60" s="17"/>
      <c r="B60" s="306"/>
      <c r="H60" s="33">
        <v>0</v>
      </c>
      <c r="I60" s="44">
        <v>0</v>
      </c>
      <c r="M60" s="2">
        <v>420</v>
      </c>
    </row>
    <row r="61" spans="1:13" ht="12.75">
      <c r="A61" s="16"/>
      <c r="B61" s="304">
        <v>460000</v>
      </c>
      <c r="C61" s="16" t="s">
        <v>1243</v>
      </c>
      <c r="D61" s="16"/>
      <c r="E61" s="16"/>
      <c r="F61" s="111"/>
      <c r="G61" s="23"/>
      <c r="H61" s="83">
        <v>0</v>
      </c>
      <c r="I61" s="84">
        <v>1095.2380952380952</v>
      </c>
      <c r="J61" s="85"/>
      <c r="K61" s="85"/>
      <c r="L61" s="85"/>
      <c r="M61" s="2">
        <v>420</v>
      </c>
    </row>
    <row r="62" spans="1:13" s="20" customFormat="1" ht="12.75">
      <c r="A62" s="17"/>
      <c r="B62" s="36"/>
      <c r="C62" s="17"/>
      <c r="D62" s="17"/>
      <c r="E62" s="17"/>
      <c r="F62" s="110"/>
      <c r="G62" s="34"/>
      <c r="H62" s="57">
        <v>0</v>
      </c>
      <c r="I62" s="58">
        <v>0</v>
      </c>
      <c r="M62" s="2">
        <v>420</v>
      </c>
    </row>
    <row r="63" spans="1:13" s="20" customFormat="1" ht="12.75">
      <c r="A63" s="17"/>
      <c r="B63" s="36"/>
      <c r="C63" s="17"/>
      <c r="D63" s="17"/>
      <c r="E63" s="17"/>
      <c r="F63" s="110"/>
      <c r="G63" s="34"/>
      <c r="H63" s="57">
        <v>0</v>
      </c>
      <c r="I63" s="58">
        <v>0</v>
      </c>
      <c r="M63" s="2">
        <v>420</v>
      </c>
    </row>
    <row r="64" spans="1:13" s="20" customFormat="1" ht="12.75">
      <c r="A64" s="17"/>
      <c r="B64" s="36"/>
      <c r="C64" s="17"/>
      <c r="D64" s="17"/>
      <c r="E64" s="17"/>
      <c r="F64" s="110"/>
      <c r="G64" s="34"/>
      <c r="H64" s="57">
        <v>0</v>
      </c>
      <c r="I64" s="58">
        <v>0</v>
      </c>
      <c r="M64" s="2">
        <v>420</v>
      </c>
    </row>
    <row r="65" spans="1:13" ht="12.75">
      <c r="A65" s="17"/>
      <c r="B65" s="60"/>
      <c r="H65" s="6">
        <v>0</v>
      </c>
      <c r="I65" s="27">
        <v>0</v>
      </c>
      <c r="M65" s="2">
        <v>420</v>
      </c>
    </row>
    <row r="66" spans="1:13" ht="13.5" thickBot="1">
      <c r="A66" s="65"/>
      <c r="B66" s="326">
        <v>743000</v>
      </c>
      <c r="C66" s="62"/>
      <c r="D66" s="76" t="s">
        <v>417</v>
      </c>
      <c r="E66" s="65"/>
      <c r="F66" s="66"/>
      <c r="G66" s="67"/>
      <c r="H66" s="68">
        <v>-743000</v>
      </c>
      <c r="I66" s="69">
        <v>1769.047619047619</v>
      </c>
      <c r="J66" s="70"/>
      <c r="K66" s="70"/>
      <c r="L66" s="70"/>
      <c r="M66" s="2">
        <v>420</v>
      </c>
    </row>
    <row r="67" spans="1:13" ht="12.75">
      <c r="A67" s="101"/>
      <c r="B67" s="327"/>
      <c r="C67" s="59"/>
      <c r="D67" s="92"/>
      <c r="E67" s="46"/>
      <c r="F67" s="73"/>
      <c r="G67" s="74"/>
      <c r="H67" s="12">
        <v>0</v>
      </c>
      <c r="I67" s="75">
        <v>0</v>
      </c>
      <c r="J67" s="2"/>
      <c r="K67" s="2"/>
      <c r="L67" s="2"/>
      <c r="M67" s="2">
        <v>420</v>
      </c>
    </row>
    <row r="68" spans="1:13" ht="12.75">
      <c r="A68" s="46"/>
      <c r="B68" s="327"/>
      <c r="C68" s="59"/>
      <c r="D68" s="92"/>
      <c r="E68" s="46"/>
      <c r="F68" s="73"/>
      <c r="G68" s="74"/>
      <c r="H68" s="12">
        <v>0</v>
      </c>
      <c r="I68" s="75">
        <v>0</v>
      </c>
      <c r="J68" s="2"/>
      <c r="K68" s="2"/>
      <c r="L68" s="2"/>
      <c r="M68" s="2">
        <v>420</v>
      </c>
    </row>
    <row r="69" spans="1:13" s="85" customFormat="1" ht="12.75">
      <c r="A69" s="102"/>
      <c r="B69" s="328">
        <v>109000</v>
      </c>
      <c r="C69" s="79" t="s">
        <v>87</v>
      </c>
      <c r="D69" s="80" t="s">
        <v>88</v>
      </c>
      <c r="E69" s="79" t="s">
        <v>89</v>
      </c>
      <c r="F69" s="81" t="s">
        <v>90</v>
      </c>
      <c r="G69" s="82" t="s">
        <v>418</v>
      </c>
      <c r="H69" s="83"/>
      <c r="I69" s="84">
        <v>259.5238095238095</v>
      </c>
      <c r="J69" s="84"/>
      <c r="K69" s="84"/>
      <c r="M69" s="2">
        <v>420</v>
      </c>
    </row>
    <row r="70" spans="1:13" ht="12.75">
      <c r="A70" s="17"/>
      <c r="B70" s="327"/>
      <c r="C70" s="59"/>
      <c r="D70" s="92"/>
      <c r="E70" s="46"/>
      <c r="F70" s="73"/>
      <c r="G70" s="74"/>
      <c r="H70" s="33">
        <v>0</v>
      </c>
      <c r="I70" s="75">
        <v>0</v>
      </c>
      <c r="J70" s="2"/>
      <c r="K70" s="2"/>
      <c r="L70" s="2"/>
      <c r="M70" s="2">
        <v>420</v>
      </c>
    </row>
    <row r="71" spans="1:13" s="85" customFormat="1" ht="12.75">
      <c r="A71" s="16"/>
      <c r="B71" s="328">
        <v>171000</v>
      </c>
      <c r="C71" s="79" t="s">
        <v>147</v>
      </c>
      <c r="D71" s="80" t="s">
        <v>148</v>
      </c>
      <c r="E71" s="79" t="s">
        <v>89</v>
      </c>
      <c r="F71" s="81" t="s">
        <v>149</v>
      </c>
      <c r="G71" s="82" t="s">
        <v>418</v>
      </c>
      <c r="H71" s="83"/>
      <c r="I71" s="84">
        <v>407.14285714285717</v>
      </c>
      <c r="J71" s="84"/>
      <c r="K71" s="84"/>
      <c r="M71" s="2">
        <v>420</v>
      </c>
    </row>
    <row r="72" spans="1:13" ht="12.75">
      <c r="A72" s="17"/>
      <c r="B72" s="329"/>
      <c r="C72" s="6"/>
      <c r="H72" s="6">
        <v>0</v>
      </c>
      <c r="I72" s="27">
        <v>0</v>
      </c>
      <c r="M72" s="2">
        <v>420</v>
      </c>
    </row>
    <row r="73" spans="1:13" s="85" customFormat="1" ht="12.75">
      <c r="A73" s="16"/>
      <c r="B73" s="328">
        <v>103000</v>
      </c>
      <c r="C73" s="79" t="s">
        <v>276</v>
      </c>
      <c r="D73" s="80" t="s">
        <v>1162</v>
      </c>
      <c r="E73" s="79" t="s">
        <v>89</v>
      </c>
      <c r="F73" s="81" t="s">
        <v>204</v>
      </c>
      <c r="G73" s="82" t="s">
        <v>173</v>
      </c>
      <c r="H73" s="83"/>
      <c r="I73" s="84">
        <v>245.23809523809524</v>
      </c>
      <c r="J73" s="84"/>
      <c r="K73" s="84"/>
      <c r="M73" s="2">
        <v>420</v>
      </c>
    </row>
    <row r="74" spans="1:13" ht="12.75">
      <c r="A74" s="17"/>
      <c r="B74" s="329"/>
      <c r="C74" s="6"/>
      <c r="H74" s="6">
        <v>0</v>
      </c>
      <c r="I74" s="27">
        <v>0</v>
      </c>
      <c r="M74" s="2">
        <v>420</v>
      </c>
    </row>
    <row r="75" spans="1:13" ht="12.75">
      <c r="A75" s="16"/>
      <c r="B75" s="328">
        <v>360000</v>
      </c>
      <c r="C75" s="16" t="s">
        <v>441</v>
      </c>
      <c r="D75" s="16"/>
      <c r="E75" s="16"/>
      <c r="F75" s="111"/>
      <c r="G75" s="23"/>
      <c r="H75" s="104">
        <v>0</v>
      </c>
      <c r="I75" s="105">
        <v>857.1428571428571</v>
      </c>
      <c r="J75" s="85"/>
      <c r="K75" s="85"/>
      <c r="L75" s="85"/>
      <c r="M75" s="2">
        <v>420</v>
      </c>
    </row>
    <row r="76" spans="1:13" ht="12.75">
      <c r="A76" s="17"/>
      <c r="C76" s="6"/>
      <c r="H76" s="6">
        <v>0</v>
      </c>
      <c r="I76" s="27">
        <v>0</v>
      </c>
      <c r="M76" s="2">
        <v>420</v>
      </c>
    </row>
    <row r="77" spans="3:13" ht="12.75">
      <c r="C77" s="6"/>
      <c r="H77" s="6">
        <v>0</v>
      </c>
      <c r="I77" s="27">
        <v>0</v>
      </c>
      <c r="M77" s="2">
        <v>420</v>
      </c>
    </row>
    <row r="78" spans="3:13" ht="12.75">
      <c r="C78" s="6"/>
      <c r="H78" s="6">
        <v>0</v>
      </c>
      <c r="I78" s="27">
        <v>0</v>
      </c>
      <c r="M78" s="2">
        <v>420</v>
      </c>
    </row>
    <row r="79" spans="3:13" ht="12.75">
      <c r="C79" s="6"/>
      <c r="H79" s="6">
        <v>0</v>
      </c>
      <c r="I79" s="27">
        <v>0</v>
      </c>
      <c r="M79" s="2">
        <v>420</v>
      </c>
    </row>
    <row r="80" spans="1:13" ht="13.5" thickBot="1">
      <c r="A80" s="62"/>
      <c r="B80" s="63">
        <v>2472625</v>
      </c>
      <c r="C80" s="65"/>
      <c r="D80" s="106" t="s">
        <v>442</v>
      </c>
      <c r="E80" s="62"/>
      <c r="F80" s="107"/>
      <c r="G80" s="67"/>
      <c r="H80" s="68">
        <v>-2472625</v>
      </c>
      <c r="I80" s="69">
        <v>5887.202380952381</v>
      </c>
      <c r="J80" s="70"/>
      <c r="K80" s="70"/>
      <c r="L80" s="70"/>
      <c r="M80" s="2">
        <v>420</v>
      </c>
    </row>
    <row r="81" spans="1:13" ht="12.75">
      <c r="A81" s="59"/>
      <c r="B81" s="33"/>
      <c r="C81" s="17"/>
      <c r="D81" s="17"/>
      <c r="E81" s="17"/>
      <c r="G81" s="34"/>
      <c r="I81" s="27">
        <v>0</v>
      </c>
      <c r="M81" s="2">
        <v>420</v>
      </c>
    </row>
    <row r="82" spans="1:13" s="20" customFormat="1" ht="12.75">
      <c r="A82" s="1"/>
      <c r="B82" s="33"/>
      <c r="C82" s="17"/>
      <c r="D82" s="17"/>
      <c r="E82" s="17"/>
      <c r="F82" s="86"/>
      <c r="G82" s="34"/>
      <c r="H82" s="6"/>
      <c r="I82" s="27">
        <v>0</v>
      </c>
      <c r="M82" s="2">
        <v>420</v>
      </c>
    </row>
    <row r="83" spans="1:13" s="85" customFormat="1" ht="12.75">
      <c r="A83" s="16"/>
      <c r="B83" s="189">
        <v>389700</v>
      </c>
      <c r="C83" s="16" t="s">
        <v>0</v>
      </c>
      <c r="D83" s="16"/>
      <c r="E83" s="16"/>
      <c r="F83" s="96"/>
      <c r="G83" s="23"/>
      <c r="H83" s="83">
        <v>0</v>
      </c>
      <c r="I83" s="84">
        <v>927.8571428571429</v>
      </c>
      <c r="M83" s="2">
        <v>420</v>
      </c>
    </row>
    <row r="84" spans="1:13" ht="12.75">
      <c r="A84" s="17"/>
      <c r="B84" s="313"/>
      <c r="H84" s="6">
        <v>0</v>
      </c>
      <c r="I84" s="27">
        <v>0</v>
      </c>
      <c r="M84" s="2">
        <v>420</v>
      </c>
    </row>
    <row r="85" spans="1:13" s="85" customFormat="1" ht="12.75">
      <c r="A85" s="16"/>
      <c r="B85" s="189">
        <v>5150</v>
      </c>
      <c r="C85" s="16" t="s">
        <v>1</v>
      </c>
      <c r="D85" s="16"/>
      <c r="E85" s="16"/>
      <c r="F85" s="96"/>
      <c r="G85" s="23"/>
      <c r="H85" s="83">
        <v>0</v>
      </c>
      <c r="I85" s="84">
        <v>12.261904761904763</v>
      </c>
      <c r="M85" s="2">
        <v>420</v>
      </c>
    </row>
    <row r="86" spans="1:13" ht="12.75">
      <c r="A86" s="17"/>
      <c r="B86" s="313"/>
      <c r="H86" s="6">
        <v>0</v>
      </c>
      <c r="I86" s="27">
        <v>0</v>
      </c>
      <c r="M86" s="2">
        <v>420</v>
      </c>
    </row>
    <row r="87" spans="1:13" s="85" customFormat="1" ht="12.75">
      <c r="A87" s="16"/>
      <c r="B87" s="189">
        <v>264800</v>
      </c>
      <c r="C87" s="16" t="s">
        <v>106</v>
      </c>
      <c r="D87" s="16"/>
      <c r="E87" s="16"/>
      <c r="F87" s="96"/>
      <c r="G87" s="23"/>
      <c r="H87" s="83">
        <v>0</v>
      </c>
      <c r="I87" s="84">
        <v>630.4761904761905</v>
      </c>
      <c r="M87" s="2">
        <v>420</v>
      </c>
    </row>
    <row r="88" spans="1:13" s="20" customFormat="1" ht="12.75">
      <c r="A88" s="17"/>
      <c r="B88" s="315"/>
      <c r="C88" s="17"/>
      <c r="D88" s="17"/>
      <c r="E88" s="17"/>
      <c r="F88" s="88"/>
      <c r="G88" s="34"/>
      <c r="H88" s="33">
        <v>0</v>
      </c>
      <c r="I88" s="27">
        <v>0</v>
      </c>
      <c r="M88" s="2">
        <v>420</v>
      </c>
    </row>
    <row r="89" spans="1:13" s="85" customFormat="1" ht="12.75">
      <c r="A89" s="16"/>
      <c r="B89" s="189">
        <v>169600</v>
      </c>
      <c r="C89" s="16"/>
      <c r="D89" s="16"/>
      <c r="E89" s="16" t="s">
        <v>679</v>
      </c>
      <c r="F89" s="96"/>
      <c r="G89" s="23"/>
      <c r="H89" s="83">
        <v>0</v>
      </c>
      <c r="I89" s="84">
        <v>403.8095238095238</v>
      </c>
      <c r="M89" s="2">
        <v>420</v>
      </c>
    </row>
    <row r="90" spans="1:13" s="20" customFormat="1" ht="12.75">
      <c r="A90" s="17"/>
      <c r="B90" s="315"/>
      <c r="C90" s="17"/>
      <c r="D90" s="17"/>
      <c r="E90" s="17"/>
      <c r="F90" s="88"/>
      <c r="G90" s="34"/>
      <c r="H90" s="33">
        <v>0</v>
      </c>
      <c r="I90" s="27">
        <v>0</v>
      </c>
      <c r="M90" s="2">
        <v>420</v>
      </c>
    </row>
    <row r="91" spans="1:13" s="85" customFormat="1" ht="12.75">
      <c r="A91" s="16"/>
      <c r="B91" s="189">
        <v>193000</v>
      </c>
      <c r="C91" s="16" t="s">
        <v>684</v>
      </c>
      <c r="D91" s="16"/>
      <c r="E91" s="16"/>
      <c r="F91" s="96"/>
      <c r="G91" s="23"/>
      <c r="H91" s="83">
        <v>0</v>
      </c>
      <c r="I91" s="84">
        <v>459.5238095238095</v>
      </c>
      <c r="M91" s="2">
        <v>420</v>
      </c>
    </row>
    <row r="92" spans="1:13" s="20" customFormat="1" ht="12.75">
      <c r="A92" s="17"/>
      <c r="B92" s="315"/>
      <c r="C92" s="17"/>
      <c r="D92" s="17"/>
      <c r="E92" s="17"/>
      <c r="F92" s="88"/>
      <c r="G92" s="34"/>
      <c r="H92" s="33">
        <v>0</v>
      </c>
      <c r="I92" s="27">
        <v>0</v>
      </c>
      <c r="M92" s="2">
        <v>420</v>
      </c>
    </row>
    <row r="93" spans="1:13" s="85" customFormat="1" ht="12.75">
      <c r="A93" s="16"/>
      <c r="B93" s="189">
        <v>113000</v>
      </c>
      <c r="C93" s="16" t="s">
        <v>708</v>
      </c>
      <c r="D93" s="16"/>
      <c r="E93" s="16"/>
      <c r="F93" s="96"/>
      <c r="G93" s="23"/>
      <c r="H93" s="83">
        <v>0</v>
      </c>
      <c r="I93" s="84">
        <v>269.04761904761904</v>
      </c>
      <c r="M93" s="2">
        <v>420</v>
      </c>
    </row>
    <row r="94" spans="1:13" s="20" customFormat="1" ht="12.75">
      <c r="A94" s="17"/>
      <c r="B94" s="315"/>
      <c r="C94" s="17"/>
      <c r="D94" s="17"/>
      <c r="E94" s="17"/>
      <c r="F94" s="88"/>
      <c r="G94" s="34"/>
      <c r="H94" s="33">
        <v>0</v>
      </c>
      <c r="I94" s="27">
        <v>0</v>
      </c>
      <c r="M94" s="2">
        <v>420</v>
      </c>
    </row>
    <row r="95" spans="1:13" s="85" customFormat="1" ht="12.75">
      <c r="A95" s="16"/>
      <c r="B95" s="189">
        <v>22375</v>
      </c>
      <c r="C95" s="16" t="s">
        <v>710</v>
      </c>
      <c r="D95" s="16"/>
      <c r="E95" s="16"/>
      <c r="F95" s="141"/>
      <c r="G95" s="23"/>
      <c r="H95" s="83">
        <v>0</v>
      </c>
      <c r="I95" s="84">
        <v>53.273809523809526</v>
      </c>
      <c r="M95" s="2">
        <v>420</v>
      </c>
    </row>
    <row r="96" spans="1:13" s="20" customFormat="1" ht="12.75">
      <c r="A96" s="17"/>
      <c r="B96" s="315"/>
      <c r="C96" s="17"/>
      <c r="D96" s="17"/>
      <c r="E96" s="17"/>
      <c r="F96" s="88"/>
      <c r="G96" s="34"/>
      <c r="H96" s="33">
        <v>0</v>
      </c>
      <c r="I96" s="27">
        <v>0</v>
      </c>
      <c r="M96" s="2">
        <v>420</v>
      </c>
    </row>
    <row r="97" spans="1:13" s="85" customFormat="1" ht="12.75">
      <c r="A97" s="16"/>
      <c r="B97" s="189">
        <v>35000</v>
      </c>
      <c r="C97" s="109" t="s">
        <v>736</v>
      </c>
      <c r="D97" s="16"/>
      <c r="E97" s="16"/>
      <c r="F97" s="96"/>
      <c r="G97" s="23"/>
      <c r="H97" s="83">
        <v>0</v>
      </c>
      <c r="I97" s="84">
        <v>83.33333333333333</v>
      </c>
      <c r="M97" s="2">
        <v>420</v>
      </c>
    </row>
    <row r="98" spans="1:13" s="20" customFormat="1" ht="12.75">
      <c r="A98" s="17"/>
      <c r="B98" s="33"/>
      <c r="C98" s="17"/>
      <c r="D98" s="17"/>
      <c r="E98" s="17"/>
      <c r="F98" s="88"/>
      <c r="G98" s="34"/>
      <c r="H98" s="33">
        <v>0</v>
      </c>
      <c r="I98" s="27">
        <v>0</v>
      </c>
      <c r="M98" s="2">
        <v>420</v>
      </c>
    </row>
    <row r="99" spans="1:13" s="85" customFormat="1" ht="12.75">
      <c r="A99" s="16"/>
      <c r="B99" s="322">
        <v>490000</v>
      </c>
      <c r="C99" s="16" t="s">
        <v>739</v>
      </c>
      <c r="D99" s="16"/>
      <c r="E99" s="16"/>
      <c r="F99" s="96"/>
      <c r="G99" s="23"/>
      <c r="H99" s="83">
        <v>0</v>
      </c>
      <c r="I99" s="84">
        <v>1166.6666666666667</v>
      </c>
      <c r="M99" s="2">
        <v>420</v>
      </c>
    </row>
    <row r="100" spans="1:13" s="20" customFormat="1" ht="12.75">
      <c r="A100" s="17"/>
      <c r="B100" s="33"/>
      <c r="C100" s="17"/>
      <c r="D100" s="17"/>
      <c r="E100" s="17"/>
      <c r="F100" s="88"/>
      <c r="G100" s="34"/>
      <c r="H100" s="33">
        <v>0</v>
      </c>
      <c r="I100" s="27">
        <v>0</v>
      </c>
      <c r="M100" s="2">
        <v>420</v>
      </c>
    </row>
    <row r="101" spans="1:13" ht="12.75">
      <c r="A101" s="16"/>
      <c r="B101" s="99">
        <v>790000</v>
      </c>
      <c r="C101" s="109" t="s">
        <v>1243</v>
      </c>
      <c r="D101" s="16"/>
      <c r="E101" s="16"/>
      <c r="F101" s="111"/>
      <c r="G101" s="23"/>
      <c r="H101" s="104">
        <v>0</v>
      </c>
      <c r="I101" s="84">
        <v>1880.952380952381</v>
      </c>
      <c r="J101" s="85"/>
      <c r="K101" s="85"/>
      <c r="L101" s="85"/>
      <c r="M101" s="2">
        <v>420</v>
      </c>
    </row>
    <row r="102" spans="1:13" s="20" customFormat="1" ht="12.75">
      <c r="A102" s="17"/>
      <c r="B102" s="89"/>
      <c r="C102" s="17"/>
      <c r="D102" s="17"/>
      <c r="E102" s="17"/>
      <c r="F102" s="110"/>
      <c r="G102" s="34"/>
      <c r="H102" s="57"/>
      <c r="I102" s="27">
        <v>0</v>
      </c>
      <c r="M102" s="2">
        <v>420</v>
      </c>
    </row>
    <row r="103" spans="1:13" s="20" customFormat="1" ht="12.75">
      <c r="A103" s="17"/>
      <c r="B103" s="89"/>
      <c r="C103" s="17"/>
      <c r="D103" s="46"/>
      <c r="E103" s="17"/>
      <c r="F103" s="110"/>
      <c r="G103" s="34"/>
      <c r="H103" s="57"/>
      <c r="I103" s="27">
        <v>0</v>
      </c>
      <c r="M103" s="2">
        <v>420</v>
      </c>
    </row>
    <row r="104" spans="1:13" s="20" customFormat="1" ht="12.75">
      <c r="A104" s="17"/>
      <c r="B104" s="89"/>
      <c r="C104" s="17"/>
      <c r="D104" s="17"/>
      <c r="E104" s="17"/>
      <c r="F104" s="110"/>
      <c r="G104" s="34"/>
      <c r="H104" s="57"/>
      <c r="I104" s="27">
        <v>0</v>
      </c>
      <c r="M104" s="2">
        <v>420</v>
      </c>
    </row>
    <row r="105" spans="1:13" s="20" customFormat="1" ht="12.75">
      <c r="A105" s="17"/>
      <c r="B105" s="89"/>
      <c r="C105" s="17"/>
      <c r="D105" s="17"/>
      <c r="E105" s="17"/>
      <c r="F105" s="110"/>
      <c r="G105" s="34"/>
      <c r="H105" s="57"/>
      <c r="I105" s="27">
        <v>0</v>
      </c>
      <c r="M105" s="2">
        <v>420</v>
      </c>
    </row>
    <row r="106" spans="1:13" ht="13.5" thickBot="1">
      <c r="A106" s="65"/>
      <c r="B106" s="63">
        <v>1504225</v>
      </c>
      <c r="C106" s="65"/>
      <c r="D106" s="76" t="s">
        <v>22</v>
      </c>
      <c r="E106" s="62"/>
      <c r="F106" s="107"/>
      <c r="G106" s="67"/>
      <c r="H106" s="112">
        <v>-1504225</v>
      </c>
      <c r="I106" s="113">
        <v>3581.4880952380954</v>
      </c>
      <c r="J106" s="70"/>
      <c r="K106" s="70"/>
      <c r="L106" s="70"/>
      <c r="M106" s="2">
        <v>420</v>
      </c>
    </row>
    <row r="107" spans="1:13" ht="12.75">
      <c r="A107" s="114"/>
      <c r="B107" s="33"/>
      <c r="D107" s="17"/>
      <c r="G107" s="35"/>
      <c r="H107" s="6">
        <v>0</v>
      </c>
      <c r="I107" s="27">
        <v>0</v>
      </c>
      <c r="M107" s="2">
        <v>420</v>
      </c>
    </row>
    <row r="108" spans="1:13" ht="12.75">
      <c r="A108" s="17"/>
      <c r="B108" s="36"/>
      <c r="C108" s="37"/>
      <c r="D108" s="17"/>
      <c r="E108" s="37"/>
      <c r="G108" s="35"/>
      <c r="H108" s="6">
        <v>0</v>
      </c>
      <c r="I108" s="27">
        <v>0</v>
      </c>
      <c r="M108" s="2">
        <v>420</v>
      </c>
    </row>
    <row r="109" spans="1:13" s="85" customFormat="1" ht="12.75">
      <c r="A109" s="16"/>
      <c r="B109" s="189">
        <v>175500</v>
      </c>
      <c r="C109" s="16" t="s">
        <v>35</v>
      </c>
      <c r="D109" s="16"/>
      <c r="E109" s="16"/>
      <c r="F109" s="96"/>
      <c r="G109" s="23"/>
      <c r="H109" s="83">
        <v>0</v>
      </c>
      <c r="I109" s="84">
        <v>417.85714285714283</v>
      </c>
      <c r="M109" s="2">
        <v>420</v>
      </c>
    </row>
    <row r="110" spans="1:13" ht="12.75">
      <c r="A110" s="17"/>
      <c r="B110" s="313"/>
      <c r="H110" s="6">
        <v>0</v>
      </c>
      <c r="I110" s="27">
        <v>0</v>
      </c>
      <c r="M110" s="2">
        <v>420</v>
      </c>
    </row>
    <row r="111" spans="1:13" s="85" customFormat="1" ht="12.75">
      <c r="A111" s="16"/>
      <c r="B111" s="189">
        <v>4500</v>
      </c>
      <c r="C111" s="16" t="s">
        <v>1</v>
      </c>
      <c r="D111" s="16"/>
      <c r="E111" s="16"/>
      <c r="F111" s="96"/>
      <c r="G111" s="23"/>
      <c r="H111" s="83">
        <v>0</v>
      </c>
      <c r="I111" s="84">
        <v>10.714285714285714</v>
      </c>
      <c r="M111" s="2">
        <v>420</v>
      </c>
    </row>
    <row r="112" spans="1:13" ht="12.75">
      <c r="A112" s="17"/>
      <c r="B112" s="313"/>
      <c r="H112" s="6">
        <v>0</v>
      </c>
      <c r="I112" s="27">
        <v>0</v>
      </c>
      <c r="M112" s="2">
        <v>420</v>
      </c>
    </row>
    <row r="113" spans="1:13" s="85" customFormat="1" ht="12.75">
      <c r="A113" s="16"/>
      <c r="B113" s="189">
        <v>137325</v>
      </c>
      <c r="C113" s="16"/>
      <c r="D113" s="16"/>
      <c r="E113" s="16" t="s">
        <v>679</v>
      </c>
      <c r="F113" s="96"/>
      <c r="G113" s="23"/>
      <c r="H113" s="83">
        <v>0</v>
      </c>
      <c r="I113" s="84">
        <v>326.9642857142857</v>
      </c>
      <c r="M113" s="2">
        <v>420</v>
      </c>
    </row>
    <row r="114" spans="1:13" ht="12.75">
      <c r="A114" s="17"/>
      <c r="H114" s="6">
        <v>0</v>
      </c>
      <c r="I114" s="27">
        <v>0</v>
      </c>
      <c r="M114" s="2">
        <v>420</v>
      </c>
    </row>
    <row r="115" spans="1:13" ht="12.75">
      <c r="A115" s="17"/>
      <c r="H115" s="6">
        <v>0</v>
      </c>
      <c r="I115" s="27">
        <v>0</v>
      </c>
      <c r="M115" s="2">
        <v>420</v>
      </c>
    </row>
    <row r="116" spans="1:13" ht="12.75">
      <c r="A116" s="17"/>
      <c r="H116" s="6">
        <v>0</v>
      </c>
      <c r="I116" s="27">
        <v>0</v>
      </c>
      <c r="M116" s="2">
        <v>420</v>
      </c>
    </row>
    <row r="117" spans="1:13" s="85" customFormat="1" ht="12.75">
      <c r="A117" s="16"/>
      <c r="B117" s="331">
        <v>375000</v>
      </c>
      <c r="C117" s="115" t="s">
        <v>845</v>
      </c>
      <c r="D117" s="16"/>
      <c r="E117" s="16"/>
      <c r="F117" s="96"/>
      <c r="G117" s="23"/>
      <c r="H117" s="83">
        <v>-375000</v>
      </c>
      <c r="I117" s="84">
        <v>892.8571428571429</v>
      </c>
      <c r="M117" s="2">
        <v>420</v>
      </c>
    </row>
    <row r="118" spans="1:13" s="20" customFormat="1" ht="12.75">
      <c r="A118" s="17"/>
      <c r="B118" s="196"/>
      <c r="C118" s="36" t="s">
        <v>1244</v>
      </c>
      <c r="D118" s="17"/>
      <c r="E118" s="17"/>
      <c r="F118" s="88"/>
      <c r="G118" s="34"/>
      <c r="H118" s="33"/>
      <c r="I118" s="44">
        <f>+B118/M118</f>
        <v>0</v>
      </c>
      <c r="M118" s="45">
        <v>420</v>
      </c>
    </row>
    <row r="119" spans="1:13" ht="12.75">
      <c r="A119" s="17"/>
      <c r="B119" s="329"/>
      <c r="C119" s="116"/>
      <c r="H119" s="6">
        <v>0</v>
      </c>
      <c r="I119" s="27">
        <v>0</v>
      </c>
      <c r="M119" s="2">
        <v>420</v>
      </c>
    </row>
    <row r="120" spans="1:13" ht="12.75">
      <c r="A120" s="17"/>
      <c r="B120" s="329"/>
      <c r="H120" s="6">
        <v>0</v>
      </c>
      <c r="I120" s="27">
        <v>0</v>
      </c>
      <c r="M120" s="2">
        <v>420</v>
      </c>
    </row>
    <row r="121" spans="1:13" s="85" customFormat="1" ht="12.75">
      <c r="A121" s="16"/>
      <c r="B121" s="328">
        <v>115000</v>
      </c>
      <c r="C121" s="16"/>
      <c r="D121" s="16"/>
      <c r="E121" s="120" t="s">
        <v>1224</v>
      </c>
      <c r="F121" s="96"/>
      <c r="G121" s="23"/>
      <c r="H121" s="83"/>
      <c r="I121" s="84">
        <v>273.8095238095238</v>
      </c>
      <c r="M121" s="2">
        <v>420</v>
      </c>
    </row>
    <row r="122" spans="1:13" ht="12.75">
      <c r="A122" s="17"/>
      <c r="B122" s="329"/>
      <c r="H122" s="6">
        <v>0</v>
      </c>
      <c r="I122" s="27">
        <v>0</v>
      </c>
      <c r="M122" s="2">
        <v>420</v>
      </c>
    </row>
    <row r="123" spans="1:13" s="85" customFormat="1" ht="12.75">
      <c r="A123" s="16"/>
      <c r="B123" s="328">
        <v>90000</v>
      </c>
      <c r="C123" s="16"/>
      <c r="D123" s="16"/>
      <c r="E123" s="120" t="s">
        <v>851</v>
      </c>
      <c r="F123" s="96"/>
      <c r="G123" s="23"/>
      <c r="H123" s="83"/>
      <c r="I123" s="84">
        <v>214.28571428571428</v>
      </c>
      <c r="M123" s="2">
        <v>420</v>
      </c>
    </row>
    <row r="124" spans="1:13" ht="12.75">
      <c r="A124" s="17"/>
      <c r="B124" s="329"/>
      <c r="H124" s="6">
        <v>0</v>
      </c>
      <c r="I124" s="27">
        <v>0</v>
      </c>
      <c r="M124" s="2">
        <v>420</v>
      </c>
    </row>
    <row r="125" spans="1:13" s="85" customFormat="1" ht="12.75">
      <c r="A125" s="16"/>
      <c r="B125" s="328">
        <v>15000</v>
      </c>
      <c r="C125" s="16"/>
      <c r="D125" s="16"/>
      <c r="E125" s="120" t="s">
        <v>855</v>
      </c>
      <c r="F125" s="96"/>
      <c r="G125" s="23"/>
      <c r="H125" s="83"/>
      <c r="I125" s="84">
        <v>35.714285714285715</v>
      </c>
      <c r="M125" s="2">
        <v>420</v>
      </c>
    </row>
    <row r="126" spans="1:13" ht="12.75">
      <c r="A126" s="17"/>
      <c r="B126" s="329"/>
      <c r="H126" s="6">
        <v>0</v>
      </c>
      <c r="I126" s="27">
        <v>0</v>
      </c>
      <c r="M126" s="2">
        <v>420</v>
      </c>
    </row>
    <row r="127" spans="1:13" s="85" customFormat="1" ht="12.75">
      <c r="A127" s="16"/>
      <c r="B127" s="328">
        <v>120000</v>
      </c>
      <c r="C127" s="16"/>
      <c r="D127" s="16"/>
      <c r="E127" s="120" t="s">
        <v>856</v>
      </c>
      <c r="F127" s="96"/>
      <c r="G127" s="23"/>
      <c r="H127" s="83"/>
      <c r="I127" s="84">
        <v>285.7142857142857</v>
      </c>
      <c r="M127" s="2">
        <v>420</v>
      </c>
    </row>
    <row r="128" spans="1:13" ht="12.75">
      <c r="A128" s="17"/>
      <c r="B128" s="329"/>
      <c r="I128" s="27">
        <v>0</v>
      </c>
      <c r="M128" s="2">
        <v>420</v>
      </c>
    </row>
    <row r="129" spans="1:13" s="85" customFormat="1" ht="12.75">
      <c r="A129" s="16"/>
      <c r="B129" s="328">
        <v>15000</v>
      </c>
      <c r="C129" s="16"/>
      <c r="D129" s="16"/>
      <c r="E129" s="120" t="s">
        <v>858</v>
      </c>
      <c r="F129" s="96"/>
      <c r="G129" s="23"/>
      <c r="H129" s="83"/>
      <c r="I129" s="84">
        <v>35.714285714285715</v>
      </c>
      <c r="M129" s="2">
        <v>420</v>
      </c>
    </row>
    <row r="130" spans="1:13" ht="12.75">
      <c r="A130" s="17"/>
      <c r="B130" s="329"/>
      <c r="I130" s="27">
        <v>0</v>
      </c>
      <c r="M130" s="2">
        <v>420</v>
      </c>
    </row>
    <row r="131" spans="1:13" s="85" customFormat="1" ht="12.75">
      <c r="A131" s="16"/>
      <c r="B131" s="328">
        <v>20000</v>
      </c>
      <c r="C131" s="16"/>
      <c r="D131" s="16"/>
      <c r="E131" s="120" t="s">
        <v>859</v>
      </c>
      <c r="F131" s="96"/>
      <c r="G131" s="23"/>
      <c r="H131" s="83"/>
      <c r="I131" s="84">
        <v>47.61904761904762</v>
      </c>
      <c r="M131" s="2">
        <v>420</v>
      </c>
    </row>
    <row r="132" spans="1:13" ht="12.75">
      <c r="A132" s="17"/>
      <c r="B132" s="329"/>
      <c r="H132" s="6">
        <v>0</v>
      </c>
      <c r="I132" s="27">
        <v>0</v>
      </c>
      <c r="M132" s="2">
        <v>420</v>
      </c>
    </row>
    <row r="133" spans="1:13" ht="12.75">
      <c r="A133" s="17"/>
      <c r="B133" s="329"/>
      <c r="H133" s="6">
        <v>0</v>
      </c>
      <c r="I133" s="27">
        <v>0</v>
      </c>
      <c r="M133" s="2">
        <v>420</v>
      </c>
    </row>
    <row r="134" spans="1:13" ht="12.75">
      <c r="A134" s="17"/>
      <c r="B134" s="329"/>
      <c r="H134" s="6">
        <v>0</v>
      </c>
      <c r="I134" s="27">
        <v>0</v>
      </c>
      <c r="M134" s="2">
        <v>420</v>
      </c>
    </row>
    <row r="135" spans="1:13" s="85" customFormat="1" ht="12.75">
      <c r="A135" s="16"/>
      <c r="B135" s="332">
        <v>35000</v>
      </c>
      <c r="C135" s="115" t="s">
        <v>860</v>
      </c>
      <c r="D135" s="16"/>
      <c r="E135" s="16"/>
      <c r="F135" s="96"/>
      <c r="G135" s="23"/>
      <c r="H135" s="83">
        <v>-35000</v>
      </c>
      <c r="I135" s="84">
        <v>83.33333333333333</v>
      </c>
      <c r="M135" s="2">
        <v>420</v>
      </c>
    </row>
    <row r="136" spans="1:13" ht="12.75">
      <c r="A136" s="17"/>
      <c r="B136" s="329"/>
      <c r="H136" s="6">
        <v>0</v>
      </c>
      <c r="I136" s="27">
        <v>0</v>
      </c>
      <c r="M136" s="2">
        <v>420</v>
      </c>
    </row>
    <row r="137" spans="1:13" s="85" customFormat="1" ht="12.75">
      <c r="A137" s="16"/>
      <c r="B137" s="328">
        <v>15000</v>
      </c>
      <c r="C137" s="16"/>
      <c r="D137" s="16"/>
      <c r="E137" s="16" t="s">
        <v>862</v>
      </c>
      <c r="F137" s="96"/>
      <c r="G137" s="23"/>
      <c r="H137" s="83">
        <v>0</v>
      </c>
      <c r="I137" s="84">
        <v>35.714285714285715</v>
      </c>
      <c r="M137" s="2">
        <v>420</v>
      </c>
    </row>
    <row r="138" spans="1:13" ht="12.75">
      <c r="A138" s="17"/>
      <c r="B138" s="329"/>
      <c r="H138" s="6">
        <v>0</v>
      </c>
      <c r="I138" s="27">
        <v>0</v>
      </c>
      <c r="M138" s="2">
        <v>420</v>
      </c>
    </row>
    <row r="139" spans="1:13" s="85" customFormat="1" ht="12.75">
      <c r="A139" s="16"/>
      <c r="B139" s="328">
        <v>15000</v>
      </c>
      <c r="C139" s="16"/>
      <c r="D139" s="16"/>
      <c r="E139" s="16" t="s">
        <v>865</v>
      </c>
      <c r="F139" s="96"/>
      <c r="G139" s="23"/>
      <c r="H139" s="83">
        <v>0</v>
      </c>
      <c r="I139" s="84">
        <v>35.714285714285715</v>
      </c>
      <c r="M139" s="2">
        <v>420</v>
      </c>
    </row>
    <row r="140" spans="1:13" ht="12.75">
      <c r="A140" s="17"/>
      <c r="B140" s="329"/>
      <c r="H140" s="6">
        <v>0</v>
      </c>
      <c r="I140" s="27">
        <v>0</v>
      </c>
      <c r="M140" s="2">
        <v>420</v>
      </c>
    </row>
    <row r="141" spans="1:13" s="85" customFormat="1" ht="12.75">
      <c r="A141" s="16"/>
      <c r="B141" s="328">
        <v>5000</v>
      </c>
      <c r="C141" s="16"/>
      <c r="D141" s="16"/>
      <c r="E141" s="16" t="s">
        <v>868</v>
      </c>
      <c r="F141" s="96"/>
      <c r="G141" s="23"/>
      <c r="H141" s="83"/>
      <c r="I141" s="84">
        <v>11.904761904761905</v>
      </c>
      <c r="M141" s="2">
        <v>420</v>
      </c>
    </row>
    <row r="142" spans="1:13" ht="12.75">
      <c r="A142" s="17"/>
      <c r="B142" s="329"/>
      <c r="H142" s="6">
        <v>0</v>
      </c>
      <c r="I142" s="27">
        <v>0</v>
      </c>
      <c r="M142" s="2">
        <v>420</v>
      </c>
    </row>
    <row r="143" spans="1:13" s="85" customFormat="1" ht="12.75">
      <c r="A143" s="16"/>
      <c r="B143" s="328">
        <v>121900</v>
      </c>
      <c r="C143" s="16"/>
      <c r="D143" s="16"/>
      <c r="E143" s="16" t="s">
        <v>710</v>
      </c>
      <c r="F143" s="96"/>
      <c r="G143" s="23"/>
      <c r="H143" s="83">
        <v>0</v>
      </c>
      <c r="I143" s="84">
        <v>290.23809523809524</v>
      </c>
      <c r="M143" s="2">
        <v>420</v>
      </c>
    </row>
    <row r="144" spans="1:13" ht="12.75">
      <c r="A144" s="17"/>
      <c r="B144" s="329"/>
      <c r="H144" s="6">
        <v>0</v>
      </c>
      <c r="I144" s="27">
        <v>0</v>
      </c>
      <c r="M144" s="2">
        <v>420</v>
      </c>
    </row>
    <row r="145" spans="1:13" s="85" customFormat="1" ht="12.75">
      <c r="A145" s="16"/>
      <c r="B145" s="328">
        <v>15000</v>
      </c>
      <c r="C145" s="16"/>
      <c r="D145" s="16"/>
      <c r="E145" s="97" t="s">
        <v>920</v>
      </c>
      <c r="F145" s="96"/>
      <c r="G145" s="23"/>
      <c r="H145" s="83">
        <v>0</v>
      </c>
      <c r="I145" s="84">
        <v>35.714285714285715</v>
      </c>
      <c r="M145" s="2">
        <v>420</v>
      </c>
    </row>
    <row r="146" spans="1:13" ht="12.75">
      <c r="A146" s="17"/>
      <c r="H146" s="6">
        <v>0</v>
      </c>
      <c r="I146" s="27">
        <v>0</v>
      </c>
      <c r="M146" s="2">
        <v>420</v>
      </c>
    </row>
    <row r="147" spans="1:14" ht="12.75">
      <c r="A147" s="16"/>
      <c r="B147" s="99">
        <v>640000</v>
      </c>
      <c r="C147" s="16" t="s">
        <v>416</v>
      </c>
      <c r="D147" s="16"/>
      <c r="E147" s="16"/>
      <c r="F147" s="111"/>
      <c r="G147" s="23"/>
      <c r="H147" s="104">
        <v>0</v>
      </c>
      <c r="I147" s="84">
        <v>1523.8095238095239</v>
      </c>
      <c r="J147" s="85"/>
      <c r="K147" s="85"/>
      <c r="L147" s="85"/>
      <c r="M147" s="2">
        <v>420</v>
      </c>
      <c r="N147" s="43">
        <v>500</v>
      </c>
    </row>
    <row r="148" spans="1:13" ht="12.75">
      <c r="A148" s="17"/>
      <c r="H148" s="6">
        <v>0</v>
      </c>
      <c r="I148" s="27">
        <v>0</v>
      </c>
      <c r="M148" s="2">
        <v>420</v>
      </c>
    </row>
    <row r="149" spans="1:13" ht="12.75">
      <c r="A149" s="17"/>
      <c r="H149" s="6">
        <v>0</v>
      </c>
      <c r="I149" s="27">
        <v>0</v>
      </c>
      <c r="M149" s="2">
        <v>420</v>
      </c>
    </row>
    <row r="150" spans="1:13" ht="12.75">
      <c r="A150" s="17"/>
      <c r="H150" s="6">
        <v>0</v>
      </c>
      <c r="I150" s="27">
        <v>0</v>
      </c>
      <c r="M150" s="2">
        <v>420</v>
      </c>
    </row>
    <row r="151" spans="1:13" ht="12.75">
      <c r="A151" s="17"/>
      <c r="H151" s="6">
        <v>0</v>
      </c>
      <c r="I151" s="27">
        <v>0</v>
      </c>
      <c r="M151" s="2">
        <v>420</v>
      </c>
    </row>
    <row r="152" spans="1:13" ht="13.5" thickBot="1">
      <c r="A152" s="124"/>
      <c r="B152" s="100">
        <v>251600</v>
      </c>
      <c r="C152" s="65"/>
      <c r="D152" s="76" t="s">
        <v>24</v>
      </c>
      <c r="E152" s="62"/>
      <c r="F152" s="107"/>
      <c r="G152" s="67"/>
      <c r="H152" s="125">
        <v>-251600</v>
      </c>
      <c r="I152" s="126">
        <v>599.047619047619</v>
      </c>
      <c r="J152" s="70"/>
      <c r="K152" s="70"/>
      <c r="L152" s="70"/>
      <c r="M152" s="2">
        <v>420</v>
      </c>
    </row>
    <row r="153" spans="1:13" ht="12.75">
      <c r="A153" s="114"/>
      <c r="B153" s="36"/>
      <c r="C153" s="37"/>
      <c r="D153" s="17"/>
      <c r="E153" s="37"/>
      <c r="G153" s="35"/>
      <c r="I153" s="27">
        <v>0</v>
      </c>
      <c r="M153" s="2">
        <v>420</v>
      </c>
    </row>
    <row r="154" spans="1:13" ht="12.75">
      <c r="A154" s="17"/>
      <c r="B154" s="38"/>
      <c r="C154" s="17"/>
      <c r="D154" s="17"/>
      <c r="E154" s="39"/>
      <c r="G154" s="40"/>
      <c r="H154" s="6">
        <v>0</v>
      </c>
      <c r="I154" s="27">
        <v>0</v>
      </c>
      <c r="M154" s="2">
        <v>420</v>
      </c>
    </row>
    <row r="155" spans="1:13" s="85" customFormat="1" ht="12.75">
      <c r="A155" s="16"/>
      <c r="B155" s="322">
        <v>18000</v>
      </c>
      <c r="C155" s="16" t="s">
        <v>0</v>
      </c>
      <c r="D155" s="16"/>
      <c r="E155" s="16"/>
      <c r="F155" s="96"/>
      <c r="G155" s="23"/>
      <c r="H155" s="83">
        <v>0</v>
      </c>
      <c r="I155" s="84">
        <v>42.857142857142854</v>
      </c>
      <c r="M155" s="2">
        <v>420</v>
      </c>
    </row>
    <row r="156" spans="1:14" ht="12.75">
      <c r="A156" s="17"/>
      <c r="B156" s="41"/>
      <c r="C156" s="42"/>
      <c r="D156" s="17"/>
      <c r="E156" s="42"/>
      <c r="H156" s="6">
        <v>0</v>
      </c>
      <c r="I156" s="27">
        <v>0</v>
      </c>
      <c r="J156" s="41"/>
      <c r="K156" s="41"/>
      <c r="L156" s="41"/>
      <c r="M156" s="2">
        <v>420</v>
      </c>
      <c r="N156" s="43">
        <v>500</v>
      </c>
    </row>
    <row r="157" spans="1:13" s="85" customFormat="1" ht="12.75">
      <c r="A157" s="16"/>
      <c r="B157" s="304">
        <v>75000</v>
      </c>
      <c r="C157" s="16" t="s">
        <v>1</v>
      </c>
      <c r="D157" s="16"/>
      <c r="E157" s="16"/>
      <c r="F157" s="96"/>
      <c r="G157" s="23"/>
      <c r="H157" s="104">
        <v>0</v>
      </c>
      <c r="I157" s="84">
        <v>178.57142857142858</v>
      </c>
      <c r="M157" s="2">
        <v>420</v>
      </c>
    </row>
    <row r="158" spans="1:13" ht="12.75">
      <c r="A158" s="17"/>
      <c r="D158" s="17"/>
      <c r="H158" s="6">
        <v>0</v>
      </c>
      <c r="I158" s="27">
        <v>0</v>
      </c>
      <c r="M158" s="2">
        <v>420</v>
      </c>
    </row>
    <row r="159" spans="1:13" s="85" customFormat="1" ht="12.75">
      <c r="A159" s="16"/>
      <c r="B159" s="322">
        <v>52100</v>
      </c>
      <c r="C159" s="16" t="s">
        <v>941</v>
      </c>
      <c r="D159" s="16"/>
      <c r="E159" s="16"/>
      <c r="F159" s="96"/>
      <c r="G159" s="23"/>
      <c r="H159" s="83">
        <v>0</v>
      </c>
      <c r="I159" s="84">
        <v>124.04761904761905</v>
      </c>
      <c r="M159" s="2">
        <v>420</v>
      </c>
    </row>
    <row r="160" spans="1:13" ht="12.75">
      <c r="A160" s="17"/>
      <c r="H160" s="6">
        <v>0</v>
      </c>
      <c r="I160" s="27">
        <v>0</v>
      </c>
      <c r="M160" s="2">
        <v>420</v>
      </c>
    </row>
    <row r="161" spans="1:13" s="85" customFormat="1" ht="12.75">
      <c r="A161" s="16"/>
      <c r="B161" s="323">
        <v>49000</v>
      </c>
      <c r="C161" s="16"/>
      <c r="D161" s="16"/>
      <c r="E161" s="16" t="s">
        <v>1226</v>
      </c>
      <c r="F161" s="96"/>
      <c r="G161" s="23"/>
      <c r="H161" s="83">
        <v>0</v>
      </c>
      <c r="I161" s="84">
        <v>116.66666666666667</v>
      </c>
      <c r="M161" s="45">
        <v>420</v>
      </c>
    </row>
    <row r="162" spans="1:13" s="20" customFormat="1" ht="12.75">
      <c r="A162" s="17"/>
      <c r="B162" s="192"/>
      <c r="C162" s="17"/>
      <c r="D162" s="17"/>
      <c r="E162" s="17"/>
      <c r="F162" s="88"/>
      <c r="G162" s="34"/>
      <c r="H162" s="33">
        <v>0</v>
      </c>
      <c r="I162" s="44">
        <v>0</v>
      </c>
      <c r="M162" s="45">
        <v>420</v>
      </c>
    </row>
    <row r="163" spans="1:13" s="85" customFormat="1" ht="12.75">
      <c r="A163" s="16"/>
      <c r="B163" s="323">
        <v>57500</v>
      </c>
      <c r="C163" s="16" t="s">
        <v>398</v>
      </c>
      <c r="D163" s="16"/>
      <c r="E163" s="16"/>
      <c r="F163" s="96"/>
      <c r="G163" s="23"/>
      <c r="H163" s="83">
        <v>0</v>
      </c>
      <c r="I163" s="84">
        <v>136.9047619047619</v>
      </c>
      <c r="M163" s="87">
        <v>420</v>
      </c>
    </row>
    <row r="164" spans="1:13" ht="12.75">
      <c r="A164" s="17"/>
      <c r="H164" s="6">
        <v>0</v>
      </c>
      <c r="I164" s="27">
        <v>0</v>
      </c>
      <c r="M164" s="2">
        <v>420</v>
      </c>
    </row>
    <row r="165" spans="1:13" ht="12.75">
      <c r="A165" s="17"/>
      <c r="H165" s="6">
        <v>0</v>
      </c>
      <c r="I165" s="27">
        <v>0</v>
      </c>
      <c r="M165" s="2">
        <v>420</v>
      </c>
    </row>
    <row r="166" spans="1:13" ht="12.75">
      <c r="A166" s="17"/>
      <c r="H166" s="6">
        <v>0</v>
      </c>
      <c r="I166" s="27">
        <v>0</v>
      </c>
      <c r="M166" s="2">
        <v>420</v>
      </c>
    </row>
    <row r="167" spans="1:13" ht="12.75">
      <c r="A167" s="17"/>
      <c r="H167" s="6">
        <v>0</v>
      </c>
      <c r="I167" s="27">
        <v>0</v>
      </c>
      <c r="M167" s="2">
        <v>420</v>
      </c>
    </row>
    <row r="168" spans="1:13" ht="13.5" thickBot="1">
      <c r="A168" s="124"/>
      <c r="B168" s="312">
        <v>1006900</v>
      </c>
      <c r="C168" s="65"/>
      <c r="D168" s="76" t="s">
        <v>25</v>
      </c>
      <c r="E168" s="65"/>
      <c r="F168" s="107"/>
      <c r="G168" s="67"/>
      <c r="H168" s="112">
        <v>-1006900</v>
      </c>
      <c r="I168" s="113">
        <v>2397.3809523809523</v>
      </c>
      <c r="J168" s="70"/>
      <c r="K168" s="70"/>
      <c r="L168" s="70"/>
      <c r="M168" s="2">
        <v>420</v>
      </c>
    </row>
    <row r="169" spans="1:13" ht="12.75">
      <c r="A169" s="114"/>
      <c r="B169" s="240"/>
      <c r="H169" s="6">
        <v>0</v>
      </c>
      <c r="I169" s="27">
        <v>0</v>
      </c>
      <c r="M169" s="2">
        <v>420</v>
      </c>
    </row>
    <row r="170" spans="1:13" ht="12.75">
      <c r="A170" s="17"/>
      <c r="B170" s="240"/>
      <c r="H170" s="6">
        <v>0</v>
      </c>
      <c r="I170" s="27">
        <v>0</v>
      </c>
      <c r="M170" s="2">
        <v>420</v>
      </c>
    </row>
    <row r="171" spans="1:13" s="85" customFormat="1" ht="12.75">
      <c r="A171" s="16"/>
      <c r="B171" s="241">
        <v>173000</v>
      </c>
      <c r="C171" s="16" t="s">
        <v>0</v>
      </c>
      <c r="D171" s="16"/>
      <c r="E171" s="16"/>
      <c r="F171" s="96"/>
      <c r="G171" s="23"/>
      <c r="H171" s="83">
        <v>0</v>
      </c>
      <c r="I171" s="84">
        <v>411.9047619047619</v>
      </c>
      <c r="M171" s="2">
        <v>420</v>
      </c>
    </row>
    <row r="172" spans="1:13" ht="12.75">
      <c r="A172" s="17"/>
      <c r="B172" s="240"/>
      <c r="H172" s="6">
        <v>0</v>
      </c>
      <c r="I172" s="27">
        <v>0</v>
      </c>
      <c r="M172" s="2">
        <v>420</v>
      </c>
    </row>
    <row r="173" spans="1:13" s="85" customFormat="1" ht="12.75">
      <c r="A173" s="16"/>
      <c r="B173" s="241">
        <v>33900</v>
      </c>
      <c r="C173" s="16" t="s">
        <v>679</v>
      </c>
      <c r="D173" s="16"/>
      <c r="E173" s="16"/>
      <c r="F173" s="96"/>
      <c r="G173" s="23"/>
      <c r="H173" s="83">
        <v>0</v>
      </c>
      <c r="I173" s="84">
        <v>80.71428571428571</v>
      </c>
      <c r="M173" s="2">
        <v>420</v>
      </c>
    </row>
    <row r="174" spans="1:13" ht="12.75">
      <c r="A174" s="17"/>
      <c r="B174" s="240"/>
      <c r="H174" s="6">
        <v>0</v>
      </c>
      <c r="I174" s="27">
        <v>0</v>
      </c>
      <c r="M174" s="2">
        <v>420</v>
      </c>
    </row>
    <row r="175" spans="1:13" ht="12.75">
      <c r="A175" s="16"/>
      <c r="B175" s="241">
        <v>800000</v>
      </c>
      <c r="C175" s="16" t="s">
        <v>1243</v>
      </c>
      <c r="D175" s="16"/>
      <c r="E175" s="16"/>
      <c r="F175" s="111"/>
      <c r="G175" s="23"/>
      <c r="H175" s="104">
        <v>0</v>
      </c>
      <c r="I175" s="84">
        <v>1904.7619047619048</v>
      </c>
      <c r="J175" s="85"/>
      <c r="K175" s="85"/>
      <c r="L175" s="85"/>
      <c r="M175" s="2">
        <v>420</v>
      </c>
    </row>
    <row r="176" spans="1:13" ht="12.75">
      <c r="A176" s="17"/>
      <c r="H176" s="6">
        <v>0</v>
      </c>
      <c r="I176" s="27">
        <v>0</v>
      </c>
      <c r="M176" s="2">
        <v>420</v>
      </c>
    </row>
    <row r="177" spans="1:13" ht="12.75">
      <c r="A177" s="17"/>
      <c r="B177" s="7"/>
      <c r="H177" s="6">
        <v>0</v>
      </c>
      <c r="I177" s="27">
        <v>0</v>
      </c>
      <c r="M177" s="2">
        <v>420</v>
      </c>
    </row>
    <row r="178" spans="1:13" ht="12.75">
      <c r="A178" s="17"/>
      <c r="H178" s="6">
        <v>0</v>
      </c>
      <c r="I178" s="27">
        <v>0</v>
      </c>
      <c r="M178" s="2">
        <v>420</v>
      </c>
    </row>
    <row r="179" spans="1:13" ht="12.75">
      <c r="A179" s="17"/>
      <c r="H179" s="6">
        <v>0</v>
      </c>
      <c r="I179" s="27">
        <v>0</v>
      </c>
      <c r="M179" s="2">
        <v>420</v>
      </c>
    </row>
    <row r="180" spans="1:13" ht="13.5" thickBot="1">
      <c r="A180" s="124"/>
      <c r="B180" s="100">
        <v>972824</v>
      </c>
      <c r="C180" s="62"/>
      <c r="D180" s="64" t="s">
        <v>710</v>
      </c>
      <c r="E180" s="62"/>
      <c r="F180" s="107"/>
      <c r="G180" s="67"/>
      <c r="H180" s="112">
        <v>-972824</v>
      </c>
      <c r="I180" s="274">
        <v>2316.247619047619</v>
      </c>
      <c r="J180" s="70"/>
      <c r="K180" s="70"/>
      <c r="L180" s="70"/>
      <c r="M180" s="2">
        <v>420</v>
      </c>
    </row>
    <row r="181" spans="1:13" ht="12.75">
      <c r="A181" s="114"/>
      <c r="H181" s="6">
        <v>0</v>
      </c>
      <c r="I181" s="27">
        <v>0</v>
      </c>
      <c r="M181" s="2">
        <v>420</v>
      </c>
    </row>
    <row r="182" spans="1:13" ht="12.75">
      <c r="A182" s="17"/>
      <c r="B182" s="8"/>
      <c r="H182" s="6">
        <v>0</v>
      </c>
      <c r="I182" s="27">
        <v>0</v>
      </c>
      <c r="M182" s="2">
        <v>420</v>
      </c>
    </row>
    <row r="183" spans="1:13" s="85" customFormat="1" ht="12.75">
      <c r="A183" s="16"/>
      <c r="B183" s="241">
        <v>137500</v>
      </c>
      <c r="C183" s="16" t="s">
        <v>0</v>
      </c>
      <c r="D183" s="16"/>
      <c r="E183" s="16"/>
      <c r="F183" s="96"/>
      <c r="G183" s="23"/>
      <c r="H183" s="83">
        <v>0</v>
      </c>
      <c r="I183" s="84">
        <v>327.3809523809524</v>
      </c>
      <c r="M183" s="2">
        <v>420</v>
      </c>
    </row>
    <row r="184" spans="1:13" ht="12.75">
      <c r="A184" s="17"/>
      <c r="B184" s="240"/>
      <c r="H184" s="6">
        <v>0</v>
      </c>
      <c r="I184" s="27">
        <v>0</v>
      </c>
      <c r="M184" s="2">
        <v>420</v>
      </c>
    </row>
    <row r="185" spans="1:13" s="85" customFormat="1" ht="12.75">
      <c r="A185" s="16"/>
      <c r="B185" s="310">
        <v>62000</v>
      </c>
      <c r="C185" s="16"/>
      <c r="D185" s="16"/>
      <c r="E185" s="16" t="s">
        <v>679</v>
      </c>
      <c r="F185" s="96"/>
      <c r="G185" s="23"/>
      <c r="H185" s="83">
        <v>0</v>
      </c>
      <c r="I185" s="84">
        <v>147.61904761904762</v>
      </c>
      <c r="M185" s="2">
        <v>420</v>
      </c>
    </row>
    <row r="186" spans="1:13" ht="12.75">
      <c r="A186" s="17"/>
      <c r="B186" s="311"/>
      <c r="H186" s="6">
        <v>0</v>
      </c>
      <c r="I186" s="27">
        <v>0</v>
      </c>
      <c r="M186" s="2">
        <v>420</v>
      </c>
    </row>
    <row r="187" spans="1:13" s="85" customFormat="1" ht="12.75">
      <c r="A187" s="16"/>
      <c r="B187" s="241">
        <v>168925</v>
      </c>
      <c r="C187" s="16"/>
      <c r="D187" s="16"/>
      <c r="E187" s="16" t="s">
        <v>710</v>
      </c>
      <c r="F187" s="96"/>
      <c r="G187" s="23"/>
      <c r="H187" s="83">
        <v>0</v>
      </c>
      <c r="I187" s="84">
        <v>402.20238095238096</v>
      </c>
      <c r="M187" s="2">
        <v>420</v>
      </c>
    </row>
    <row r="188" spans="1:13" ht="12.75">
      <c r="A188" s="17"/>
      <c r="B188" s="240"/>
      <c r="H188" s="6">
        <v>0</v>
      </c>
      <c r="I188" s="27">
        <v>0</v>
      </c>
      <c r="M188" s="2">
        <v>420</v>
      </c>
    </row>
    <row r="189" spans="1:13" s="85" customFormat="1" ht="12.75">
      <c r="A189" s="16"/>
      <c r="B189" s="241">
        <v>69100</v>
      </c>
      <c r="C189" s="16" t="s">
        <v>1025</v>
      </c>
      <c r="D189" s="16"/>
      <c r="E189" s="16"/>
      <c r="F189" s="96"/>
      <c r="G189" s="23"/>
      <c r="H189" s="83">
        <v>0</v>
      </c>
      <c r="I189" s="84">
        <v>164.52380952380952</v>
      </c>
      <c r="M189" s="2">
        <v>420</v>
      </c>
    </row>
    <row r="190" spans="1:13" ht="12.75">
      <c r="A190" s="17"/>
      <c r="H190" s="6">
        <v>0</v>
      </c>
      <c r="I190" s="27">
        <v>0</v>
      </c>
      <c r="M190" s="2">
        <v>420</v>
      </c>
    </row>
    <row r="191" spans="1:13" s="85" customFormat="1" ht="12.75">
      <c r="A191" s="16"/>
      <c r="B191" s="241">
        <v>19888</v>
      </c>
      <c r="C191" s="16" t="s">
        <v>1131</v>
      </c>
      <c r="D191" s="16"/>
      <c r="E191" s="16"/>
      <c r="F191" s="111"/>
      <c r="G191" s="23"/>
      <c r="H191" s="104">
        <v>0</v>
      </c>
      <c r="I191" s="84">
        <v>47.352380952380955</v>
      </c>
      <c r="M191" s="2">
        <v>420</v>
      </c>
    </row>
    <row r="192" spans="1:13" ht="12.75">
      <c r="A192" s="17"/>
      <c r="H192" s="6">
        <v>0</v>
      </c>
      <c r="I192" s="27">
        <v>0</v>
      </c>
      <c r="M192" s="2">
        <v>420</v>
      </c>
    </row>
    <row r="193" spans="1:13" ht="12.75">
      <c r="A193" s="16"/>
      <c r="B193" s="323">
        <v>235411</v>
      </c>
      <c r="C193" s="16"/>
      <c r="D193" s="16"/>
      <c r="E193" s="16" t="s">
        <v>1141</v>
      </c>
      <c r="F193" s="111"/>
      <c r="G193" s="23"/>
      <c r="H193" s="104">
        <v>0</v>
      </c>
      <c r="I193" s="84">
        <v>560.5023809523809</v>
      </c>
      <c r="J193" s="85"/>
      <c r="K193" s="85"/>
      <c r="L193" s="85"/>
      <c r="M193" s="2">
        <v>420</v>
      </c>
    </row>
    <row r="194" spans="1:13" ht="12.75">
      <c r="A194" s="17"/>
      <c r="B194" s="60"/>
      <c r="D194" s="17"/>
      <c r="H194" s="6">
        <v>0</v>
      </c>
      <c r="I194" s="27">
        <v>0</v>
      </c>
      <c r="M194" s="2">
        <v>420</v>
      </c>
    </row>
    <row r="195" spans="1:13" ht="12.75">
      <c r="A195" s="16"/>
      <c r="B195" s="99">
        <v>280000</v>
      </c>
      <c r="C195" s="16" t="s">
        <v>1243</v>
      </c>
      <c r="D195" s="16"/>
      <c r="E195" s="16"/>
      <c r="F195" s="111"/>
      <c r="G195" s="23"/>
      <c r="H195" s="104">
        <v>0</v>
      </c>
      <c r="I195" s="84">
        <v>666.6666666666666</v>
      </c>
      <c r="J195" s="85"/>
      <c r="K195" s="85"/>
      <c r="L195" s="85"/>
      <c r="M195" s="2">
        <v>420</v>
      </c>
    </row>
    <row r="196" spans="1:13" ht="12.75">
      <c r="A196" s="17"/>
      <c r="H196" s="6">
        <v>0</v>
      </c>
      <c r="I196" s="27">
        <v>0</v>
      </c>
      <c r="M196" s="2">
        <v>420</v>
      </c>
    </row>
    <row r="197" spans="8:13" ht="12.75">
      <c r="H197" s="6">
        <v>0</v>
      </c>
      <c r="I197" s="27">
        <v>0</v>
      </c>
      <c r="M197" s="2">
        <v>420</v>
      </c>
    </row>
    <row r="198" spans="8:13" ht="12.75">
      <c r="H198" s="6">
        <v>0</v>
      </c>
      <c r="I198" s="27">
        <v>0</v>
      </c>
      <c r="M198" s="2">
        <v>420</v>
      </c>
    </row>
    <row r="199" spans="8:13" ht="12.75">
      <c r="H199" s="6">
        <v>0</v>
      </c>
      <c r="I199" s="27">
        <v>0</v>
      </c>
      <c r="M199" s="2">
        <v>420</v>
      </c>
    </row>
    <row r="200" spans="1:13" s="146" customFormat="1" ht="13.5" thickBot="1">
      <c r="A200" s="65"/>
      <c r="B200" s="63">
        <v>8366549</v>
      </c>
      <c r="C200" s="76" t="s">
        <v>1177</v>
      </c>
      <c r="D200" s="65"/>
      <c r="E200" s="62"/>
      <c r="F200" s="144"/>
      <c r="G200" s="67"/>
      <c r="H200" s="112">
        <v>-8366549</v>
      </c>
      <c r="I200" s="113">
        <v>19920.35476190476</v>
      </c>
      <c r="J200" s="145"/>
      <c r="K200" s="70">
        <v>420</v>
      </c>
      <c r="L200" s="70"/>
      <c r="M200" s="2">
        <v>420</v>
      </c>
    </row>
    <row r="201" spans="1:13" s="146" customFormat="1" ht="12.75">
      <c r="A201" s="1"/>
      <c r="B201" s="38"/>
      <c r="C201" s="17"/>
      <c r="D201" s="17"/>
      <c r="E201" s="39"/>
      <c r="F201" s="98"/>
      <c r="G201" s="40"/>
      <c r="H201" s="6">
        <v>0</v>
      </c>
      <c r="I201" s="27">
        <v>0</v>
      </c>
      <c r="J201" s="27"/>
      <c r="K201" s="2">
        <v>420</v>
      </c>
      <c r="L201"/>
      <c r="M201" s="2">
        <v>420</v>
      </c>
    </row>
    <row r="202" spans="1:13" s="146" customFormat="1" ht="12.75">
      <c r="A202" s="17"/>
      <c r="B202" s="147" t="s">
        <v>1178</v>
      </c>
      <c r="C202" s="148" t="s">
        <v>1179</v>
      </c>
      <c r="D202" s="148"/>
      <c r="E202" s="148"/>
      <c r="F202" s="149"/>
      <c r="G202" s="150"/>
      <c r="H202" s="147"/>
      <c r="I202" s="151" t="s">
        <v>15</v>
      </c>
      <c r="J202" s="75"/>
      <c r="K202" s="2">
        <v>420</v>
      </c>
      <c r="L202"/>
      <c r="M202" s="2">
        <v>420</v>
      </c>
    </row>
    <row r="203" spans="1:13" s="146" customFormat="1" ht="12.75">
      <c r="A203" s="17"/>
      <c r="B203" s="152">
        <v>0</v>
      </c>
      <c r="C203" s="153" t="s">
        <v>1180</v>
      </c>
      <c r="D203" s="153" t="s">
        <v>1181</v>
      </c>
      <c r="E203" s="154" t="s">
        <v>1234</v>
      </c>
      <c r="F203" s="149"/>
      <c r="G203" s="155"/>
      <c r="H203" s="147">
        <v>0</v>
      </c>
      <c r="I203" s="151">
        <v>0</v>
      </c>
      <c r="J203" s="156"/>
      <c r="K203" s="2">
        <v>420</v>
      </c>
      <c r="L203"/>
      <c r="M203" s="2">
        <v>420</v>
      </c>
    </row>
    <row r="204" spans="1:13" ht="12.75">
      <c r="A204" s="157"/>
      <c r="B204" s="158">
        <v>2974263</v>
      </c>
      <c r="C204" s="159" t="s">
        <v>1182</v>
      </c>
      <c r="D204" s="159" t="s">
        <v>1181</v>
      </c>
      <c r="E204" s="159" t="s">
        <v>1234</v>
      </c>
      <c r="F204" s="149"/>
      <c r="G204" s="160"/>
      <c r="H204" s="147">
        <v>-2974263</v>
      </c>
      <c r="I204" s="151">
        <v>7081.578571428571</v>
      </c>
      <c r="J204" s="75"/>
      <c r="K204" s="2">
        <v>420</v>
      </c>
      <c r="L204" s="146"/>
      <c r="M204" s="2">
        <v>420</v>
      </c>
    </row>
    <row r="205" spans="1:13" s="166" customFormat="1" ht="12.75">
      <c r="A205" s="157"/>
      <c r="B205" s="162">
        <v>1512011</v>
      </c>
      <c r="C205" s="163" t="s">
        <v>1183</v>
      </c>
      <c r="D205" s="164" t="s">
        <v>1181</v>
      </c>
      <c r="E205" s="164" t="s">
        <v>1234</v>
      </c>
      <c r="F205" s="149"/>
      <c r="G205" s="160"/>
      <c r="H205" s="165">
        <v>-4486274</v>
      </c>
      <c r="I205" s="151">
        <v>3600.0261904761905</v>
      </c>
      <c r="J205" s="75"/>
      <c r="K205" s="2">
        <v>420</v>
      </c>
      <c r="L205" s="146"/>
      <c r="M205" s="2">
        <v>420</v>
      </c>
    </row>
    <row r="206" spans="1:13" ht="12.75">
      <c r="A206" s="167"/>
      <c r="B206" s="168">
        <v>1000000</v>
      </c>
      <c r="C206" s="169" t="s">
        <v>1184</v>
      </c>
      <c r="D206" s="169" t="s">
        <v>1181</v>
      </c>
      <c r="E206" s="169" t="s">
        <v>1234</v>
      </c>
      <c r="F206" s="170"/>
      <c r="G206" s="170"/>
      <c r="H206" s="165">
        <v>-5486274</v>
      </c>
      <c r="I206" s="151">
        <v>2380.9523809523807</v>
      </c>
      <c r="J206" s="171"/>
      <c r="K206" s="2">
        <v>420</v>
      </c>
      <c r="L206" s="161"/>
      <c r="M206" s="2">
        <v>420</v>
      </c>
    </row>
    <row r="207" spans="1:13" ht="12.75">
      <c r="A207" s="167"/>
      <c r="B207" s="172">
        <v>1389900</v>
      </c>
      <c r="C207" s="173" t="s">
        <v>1185</v>
      </c>
      <c r="D207" s="173" t="s">
        <v>1181</v>
      </c>
      <c r="E207" s="173" t="s">
        <v>1234</v>
      </c>
      <c r="F207" s="170"/>
      <c r="G207" s="170"/>
      <c r="H207" s="165">
        <v>-6876174</v>
      </c>
      <c r="I207" s="151">
        <v>3309.285714285714</v>
      </c>
      <c r="J207" s="171"/>
      <c r="K207" s="2">
        <v>420</v>
      </c>
      <c r="L207" s="161"/>
      <c r="M207" s="2">
        <v>420</v>
      </c>
    </row>
    <row r="208" spans="1:13" ht="12.75">
      <c r="A208" s="167"/>
      <c r="B208" s="286">
        <v>1490375</v>
      </c>
      <c r="C208" s="287" t="s">
        <v>1238</v>
      </c>
      <c r="D208" s="287" t="s">
        <v>1181</v>
      </c>
      <c r="E208" s="287" t="s">
        <v>1234</v>
      </c>
      <c r="F208" s="288"/>
      <c r="G208" s="170"/>
      <c r="H208" s="165">
        <v>-8366549</v>
      </c>
      <c r="I208" s="151">
        <v>3548.5119047619046</v>
      </c>
      <c r="J208" s="171"/>
      <c r="K208" s="45">
        <v>420</v>
      </c>
      <c r="L208" s="161"/>
      <c r="M208" s="45">
        <v>420</v>
      </c>
    </row>
    <row r="209" spans="1:13" ht="12.75">
      <c r="A209" s="167"/>
      <c r="B209" s="339">
        <v>1036425</v>
      </c>
      <c r="C209" s="340" t="s">
        <v>1241</v>
      </c>
      <c r="D209" s="340" t="s">
        <v>1181</v>
      </c>
      <c r="E209" s="340" t="s">
        <v>1234</v>
      </c>
      <c r="F209" s="341"/>
      <c r="G209" s="341"/>
      <c r="H209" s="165">
        <f>H208-B209</f>
        <v>-9402974</v>
      </c>
      <c r="I209" s="151">
        <f>+B209/M209</f>
        <v>2467.6785714285716</v>
      </c>
      <c r="J209" s="171"/>
      <c r="K209" s="45">
        <v>420</v>
      </c>
      <c r="L209" s="161"/>
      <c r="M209" s="45">
        <v>420</v>
      </c>
    </row>
    <row r="210" spans="1:13" ht="12.75">
      <c r="A210" s="17"/>
      <c r="B210" s="174">
        <v>8366549</v>
      </c>
      <c r="C210" s="175" t="s">
        <v>1186</v>
      </c>
      <c r="D210" s="176"/>
      <c r="E210" s="176"/>
      <c r="F210" s="149"/>
      <c r="G210" s="177"/>
      <c r="H210" s="165">
        <v>0</v>
      </c>
      <c r="I210" s="178">
        <v>19920.35476190476</v>
      </c>
      <c r="J210" s="179"/>
      <c r="K210" s="2">
        <v>420</v>
      </c>
      <c r="M210" s="2">
        <v>420</v>
      </c>
    </row>
    <row r="211" spans="6:13" ht="12.75">
      <c r="F211" s="32"/>
      <c r="I211" s="27"/>
      <c r="K211" s="2">
        <v>420</v>
      </c>
      <c r="M211" s="2">
        <v>420</v>
      </c>
    </row>
    <row r="212" spans="6:13" ht="12.75">
      <c r="F212" s="32"/>
      <c r="I212" s="27"/>
      <c r="M212" s="2"/>
    </row>
    <row r="213" spans="6:13" ht="12.75">
      <c r="F213" s="32"/>
      <c r="I213" s="27"/>
      <c r="M213" s="2"/>
    </row>
    <row r="214" spans="1:13" ht="12.75">
      <c r="A214" s="17"/>
      <c r="B214" s="180">
        <v>-1130067.6</v>
      </c>
      <c r="C214" s="181" t="s">
        <v>1180</v>
      </c>
      <c r="D214" s="182" t="s">
        <v>1187</v>
      </c>
      <c r="E214" s="181"/>
      <c r="F214" s="61"/>
      <c r="G214" s="183"/>
      <c r="H214" s="6">
        <v>1130067.6</v>
      </c>
      <c r="I214" s="27">
        <v>-2282.9648484848485</v>
      </c>
      <c r="J214" s="27"/>
      <c r="K214" s="45">
        <v>495</v>
      </c>
      <c r="M214" s="45">
        <v>495</v>
      </c>
    </row>
    <row r="215" spans="1:13" ht="12.75">
      <c r="A215" s="17"/>
      <c r="B215" s="180">
        <v>-2838723</v>
      </c>
      <c r="C215" s="181" t="s">
        <v>1180</v>
      </c>
      <c r="D215" s="181" t="s">
        <v>1188</v>
      </c>
      <c r="E215" s="181"/>
      <c r="F215" s="61"/>
      <c r="G215" s="183"/>
      <c r="H215" s="6">
        <v>3968790.6</v>
      </c>
      <c r="I215" s="27">
        <v>-5914.00625</v>
      </c>
      <c r="J215" s="27"/>
      <c r="K215" s="45">
        <v>480</v>
      </c>
      <c r="M215" s="45">
        <v>480</v>
      </c>
    </row>
    <row r="216" spans="1:13" ht="12.75">
      <c r="A216" s="17"/>
      <c r="B216" s="180">
        <v>1038968</v>
      </c>
      <c r="C216" s="181" t="s">
        <v>1180</v>
      </c>
      <c r="D216" s="181" t="s">
        <v>1189</v>
      </c>
      <c r="E216" s="181"/>
      <c r="F216" s="61"/>
      <c r="G216" s="183"/>
      <c r="H216" s="6">
        <v>2929822.6</v>
      </c>
      <c r="I216" s="27">
        <v>2164.516666666667</v>
      </c>
      <c r="J216" s="27"/>
      <c r="K216" s="45">
        <v>480</v>
      </c>
      <c r="M216" s="45">
        <v>480</v>
      </c>
    </row>
    <row r="217" spans="1:13" s="85" customFormat="1" ht="12.75">
      <c r="A217" s="17"/>
      <c r="B217" s="180">
        <v>3951891</v>
      </c>
      <c r="C217" s="181" t="s">
        <v>1180</v>
      </c>
      <c r="D217" s="181" t="s">
        <v>1190</v>
      </c>
      <c r="E217" s="181"/>
      <c r="F217" s="61"/>
      <c r="G217" s="183"/>
      <c r="H217" s="6">
        <v>-1022068.4</v>
      </c>
      <c r="I217" s="27">
        <v>8148.228865979381</v>
      </c>
      <c r="J217" s="27"/>
      <c r="K217" s="45">
        <v>485</v>
      </c>
      <c r="L217"/>
      <c r="M217" s="45">
        <v>485</v>
      </c>
    </row>
    <row r="218" spans="1:13" ht="12.75">
      <c r="A218" s="17"/>
      <c r="B218" s="180">
        <v>715029</v>
      </c>
      <c r="C218" s="181" t="s">
        <v>1180</v>
      </c>
      <c r="D218" s="181" t="s">
        <v>1191</v>
      </c>
      <c r="E218" s="181"/>
      <c r="F218" s="61"/>
      <c r="G218" s="183"/>
      <c r="H218" s="6">
        <v>-1737097.4</v>
      </c>
      <c r="I218" s="27">
        <v>1459.2428571428572</v>
      </c>
      <c r="J218" s="27"/>
      <c r="K218" s="45">
        <v>490</v>
      </c>
      <c r="M218" s="45">
        <v>490</v>
      </c>
    </row>
    <row r="219" spans="1:13" ht="12.75">
      <c r="A219" s="17"/>
      <c r="B219" s="180">
        <v>-2325776</v>
      </c>
      <c r="C219" s="181" t="s">
        <v>1180</v>
      </c>
      <c r="D219" s="181" t="s">
        <v>1192</v>
      </c>
      <c r="E219" s="181"/>
      <c r="F219" s="61"/>
      <c r="G219" s="183"/>
      <c r="H219" s="6">
        <v>588678.6</v>
      </c>
      <c r="I219" s="27">
        <v>-4746.481632653061</v>
      </c>
      <c r="J219" s="27"/>
      <c r="K219" s="45">
        <v>490</v>
      </c>
      <c r="M219" s="45">
        <v>490</v>
      </c>
    </row>
    <row r="220" spans="1:13" s="20" customFormat="1" ht="12.75">
      <c r="A220" s="17"/>
      <c r="B220" s="180">
        <v>166900</v>
      </c>
      <c r="C220" s="181" t="s">
        <v>1180</v>
      </c>
      <c r="D220" s="181" t="s">
        <v>1193</v>
      </c>
      <c r="E220" s="181"/>
      <c r="F220" s="61"/>
      <c r="G220" s="183"/>
      <c r="H220" s="6">
        <v>421778.6</v>
      </c>
      <c r="I220" s="27">
        <v>340.61224489795916</v>
      </c>
      <c r="J220" s="27"/>
      <c r="K220" s="45">
        <v>490</v>
      </c>
      <c r="L220"/>
      <c r="M220" s="45">
        <v>490</v>
      </c>
    </row>
    <row r="221" spans="1:13" ht="12.75">
      <c r="A221" s="17"/>
      <c r="B221" s="180">
        <v>235000</v>
      </c>
      <c r="C221" s="181" t="s">
        <v>1180</v>
      </c>
      <c r="D221" s="181" t="s">
        <v>1194</v>
      </c>
      <c r="E221" s="181"/>
      <c r="F221" s="61"/>
      <c r="G221" s="183"/>
      <c r="H221" s="6">
        <v>186778.6</v>
      </c>
      <c r="I221" s="27">
        <v>489.5833333333333</v>
      </c>
      <c r="J221" s="27"/>
      <c r="K221" s="45">
        <v>480</v>
      </c>
      <c r="M221" s="45">
        <v>480</v>
      </c>
    </row>
    <row r="222" spans="1:13" s="184" customFormat="1" ht="12.75">
      <c r="A222" s="17"/>
      <c r="B222" s="180">
        <v>141050</v>
      </c>
      <c r="C222" s="181" t="s">
        <v>1180</v>
      </c>
      <c r="D222" s="181" t="s">
        <v>1195</v>
      </c>
      <c r="E222" s="181"/>
      <c r="F222" s="61"/>
      <c r="G222" s="183"/>
      <c r="H222" s="6">
        <v>45728.60000000009</v>
      </c>
      <c r="I222" s="27">
        <v>296.94736842105266</v>
      </c>
      <c r="J222" s="27"/>
      <c r="K222" s="45">
        <v>475</v>
      </c>
      <c r="L222"/>
      <c r="M222" s="45">
        <v>475</v>
      </c>
    </row>
    <row r="223" spans="1:13" s="184" customFormat="1" ht="12.75">
      <c r="A223" s="17"/>
      <c r="B223" s="180">
        <v>46500</v>
      </c>
      <c r="C223" s="181" t="s">
        <v>1180</v>
      </c>
      <c r="D223" s="181" t="s">
        <v>1196</v>
      </c>
      <c r="E223" s="181"/>
      <c r="F223" s="61"/>
      <c r="G223" s="183"/>
      <c r="H223" s="6">
        <v>-771.3999999999069</v>
      </c>
      <c r="I223" s="27">
        <v>101.08695652173913</v>
      </c>
      <c r="J223" s="27"/>
      <c r="K223" s="45">
        <v>460</v>
      </c>
      <c r="L223" s="20"/>
      <c r="M223" s="45">
        <v>460</v>
      </c>
    </row>
    <row r="224" spans="1:13" s="184" customFormat="1" ht="12.75">
      <c r="A224" s="16"/>
      <c r="B224" s="185">
        <v>771.3999999999069</v>
      </c>
      <c r="C224" s="186" t="s">
        <v>1180</v>
      </c>
      <c r="D224" s="186" t="s">
        <v>1197</v>
      </c>
      <c r="E224" s="186"/>
      <c r="F224" s="187" t="s">
        <v>1198</v>
      </c>
      <c r="G224" s="188"/>
      <c r="H224" s="189"/>
      <c r="I224" s="84">
        <v>1.7142222222220154</v>
      </c>
      <c r="J224" s="84"/>
      <c r="K224" s="87">
        <v>450</v>
      </c>
      <c r="L224" s="85"/>
      <c r="M224" s="87">
        <v>450</v>
      </c>
    </row>
    <row r="225" spans="1:13" s="184" customFormat="1" ht="12.75">
      <c r="A225" s="17"/>
      <c r="B225" s="190"/>
      <c r="C225" s="182"/>
      <c r="D225" s="182"/>
      <c r="E225" s="182"/>
      <c r="F225" s="35"/>
      <c r="G225" s="191"/>
      <c r="H225" s="33"/>
      <c r="I225" s="27"/>
      <c r="J225" s="27"/>
      <c r="K225" s="45"/>
      <c r="L225"/>
      <c r="M225" s="45"/>
    </row>
    <row r="226" spans="1:13" s="184" customFormat="1" ht="12.75">
      <c r="A226" s="1"/>
      <c r="B226" s="6"/>
      <c r="C226" s="1"/>
      <c r="D226" s="1"/>
      <c r="E226" s="1"/>
      <c r="F226" s="98"/>
      <c r="G226" s="32"/>
      <c r="H226" s="6"/>
      <c r="I226" s="27"/>
      <c r="J226" s="27"/>
      <c r="K226" s="45"/>
      <c r="L226"/>
      <c r="M226" s="45"/>
    </row>
    <row r="227" spans="1:13" s="85" customFormat="1" ht="12.75">
      <c r="A227" s="157"/>
      <c r="B227" s="192"/>
      <c r="C227" s="157"/>
      <c r="D227" s="157"/>
      <c r="E227" s="157"/>
      <c r="F227" s="35"/>
      <c r="G227" s="193"/>
      <c r="H227" s="6"/>
      <c r="I227" s="194"/>
      <c r="J227" s="194"/>
      <c r="K227" s="195"/>
      <c r="L227" s="196"/>
      <c r="M227" s="195"/>
    </row>
    <row r="228" spans="1:13" ht="12.75">
      <c r="A228" s="17"/>
      <c r="B228" s="197">
        <v>2974263</v>
      </c>
      <c r="C228" s="198" t="s">
        <v>1199</v>
      </c>
      <c r="D228" s="198" t="s">
        <v>1191</v>
      </c>
      <c r="E228" s="199"/>
      <c r="F228" s="35"/>
      <c r="G228" s="200"/>
      <c r="H228" s="201">
        <v>-2974263</v>
      </c>
      <c r="I228" s="27">
        <v>7081.578571428571</v>
      </c>
      <c r="J228" s="44"/>
      <c r="K228" s="45">
        <v>420</v>
      </c>
      <c r="L228" s="20"/>
      <c r="M228" s="45">
        <v>420</v>
      </c>
    </row>
    <row r="229" spans="1:13" ht="12.75">
      <c r="A229" s="16"/>
      <c r="B229" s="203">
        <v>2974263</v>
      </c>
      <c r="C229" s="204" t="s">
        <v>1199</v>
      </c>
      <c r="D229" s="204" t="s">
        <v>1219</v>
      </c>
      <c r="E229" s="205"/>
      <c r="F229" s="187"/>
      <c r="G229" s="206"/>
      <c r="H229" s="207"/>
      <c r="I229" s="208">
        <v>7081.578571428571</v>
      </c>
      <c r="J229" s="209"/>
      <c r="K229" s="87">
        <v>420</v>
      </c>
      <c r="L229" s="85"/>
      <c r="M229" s="87">
        <v>420</v>
      </c>
    </row>
    <row r="230" spans="1:13" s="210" customFormat="1" ht="12.75">
      <c r="A230" s="1"/>
      <c r="B230" s="6"/>
      <c r="C230" s="1"/>
      <c r="D230" s="1"/>
      <c r="E230" s="1"/>
      <c r="F230" s="32"/>
      <c r="G230" s="32"/>
      <c r="H230" s="6"/>
      <c r="I230" s="27"/>
      <c r="J230"/>
      <c r="K230"/>
      <c r="L230"/>
      <c r="M230" s="2"/>
    </row>
    <row r="231" spans="1:13" s="216" customFormat="1" ht="12.75">
      <c r="A231" s="17"/>
      <c r="B231" s="211"/>
      <c r="C231" s="212"/>
      <c r="D231" s="212"/>
      <c r="E231" s="212"/>
      <c r="F231" s="35"/>
      <c r="G231" s="213"/>
      <c r="H231" s="33"/>
      <c r="I231" s="214"/>
      <c r="J231" s="44"/>
      <c r="K231" s="45"/>
      <c r="L231" s="20"/>
      <c r="M231" s="215"/>
    </row>
    <row r="232" spans="1:13" s="224" customFormat="1" ht="12.75">
      <c r="A232" s="217"/>
      <c r="B232" s="218"/>
      <c r="C232" s="219"/>
      <c r="D232" s="219"/>
      <c r="E232" s="217"/>
      <c r="F232" s="35"/>
      <c r="G232" s="220"/>
      <c r="H232" s="218"/>
      <c r="I232" s="221"/>
      <c r="J232" s="222"/>
      <c r="K232" s="223"/>
      <c r="L232" s="216"/>
      <c r="M232" s="223"/>
    </row>
    <row r="233" spans="1:13" s="20" customFormat="1" ht="12.75">
      <c r="A233" s="17"/>
      <c r="B233" s="211"/>
      <c r="C233" s="212"/>
      <c r="D233" s="212"/>
      <c r="E233" s="212"/>
      <c r="F233" s="35"/>
      <c r="G233" s="213"/>
      <c r="H233" s="33"/>
      <c r="I233" s="44"/>
      <c r="J233" s="44"/>
      <c r="K233" s="45"/>
      <c r="M233" s="45"/>
    </row>
    <row r="234" spans="1:13" ht="12.75">
      <c r="A234" s="227"/>
      <c r="B234" s="227">
        <v>-28313914</v>
      </c>
      <c r="C234" s="228" t="s">
        <v>1183</v>
      </c>
      <c r="D234" s="228" t="s">
        <v>1206</v>
      </c>
      <c r="E234" s="37"/>
      <c r="F234" s="35"/>
      <c r="G234" s="35"/>
      <c r="H234" s="60">
        <v>28313914</v>
      </c>
      <c r="I234" s="214">
        <v>-59608.24</v>
      </c>
      <c r="J234" s="58"/>
      <c r="K234" s="195">
        <v>475</v>
      </c>
      <c r="L234" s="196"/>
      <c r="M234" s="195">
        <v>475</v>
      </c>
    </row>
    <row r="235" spans="1:13" ht="12.75">
      <c r="A235" s="229"/>
      <c r="B235" s="229">
        <v>2256267.8</v>
      </c>
      <c r="C235" s="228" t="s">
        <v>1183</v>
      </c>
      <c r="D235" s="228" t="s">
        <v>1195</v>
      </c>
      <c r="E235" s="157"/>
      <c r="F235" s="35"/>
      <c r="G235" s="193"/>
      <c r="H235" s="60">
        <v>26057646.2</v>
      </c>
      <c r="I235" s="214">
        <v>4750.03747368421</v>
      </c>
      <c r="J235" s="194"/>
      <c r="K235" s="195">
        <v>475</v>
      </c>
      <c r="L235" s="196"/>
      <c r="M235" s="195">
        <v>475</v>
      </c>
    </row>
    <row r="236" spans="1:13" ht="12.75">
      <c r="A236" s="229"/>
      <c r="B236" s="229">
        <v>1871519</v>
      </c>
      <c r="C236" s="228" t="s">
        <v>1183</v>
      </c>
      <c r="D236" s="228" t="s">
        <v>1196</v>
      </c>
      <c r="E236" s="157"/>
      <c r="F236" s="35"/>
      <c r="G236" s="193"/>
      <c r="H236" s="60">
        <v>24186127.2</v>
      </c>
      <c r="I236" s="214">
        <v>4068.519565217391</v>
      </c>
      <c r="J236" s="194"/>
      <c r="K236" s="195">
        <v>460</v>
      </c>
      <c r="L236" s="196"/>
      <c r="M236" s="195">
        <v>460</v>
      </c>
    </row>
    <row r="237" spans="1:13" ht="12.75">
      <c r="A237" s="229"/>
      <c r="B237" s="229">
        <v>1912700</v>
      </c>
      <c r="C237" s="228" t="s">
        <v>1183</v>
      </c>
      <c r="D237" s="228" t="s">
        <v>1200</v>
      </c>
      <c r="E237" s="157"/>
      <c r="F237" s="35"/>
      <c r="G237" s="193"/>
      <c r="H237" s="60">
        <v>22273427.2</v>
      </c>
      <c r="I237" s="214">
        <v>4298.202247191011</v>
      </c>
      <c r="J237" s="194"/>
      <c r="K237" s="195">
        <v>445</v>
      </c>
      <c r="L237" s="196"/>
      <c r="M237" s="195">
        <v>445</v>
      </c>
    </row>
    <row r="238" spans="1:13" s="230" customFormat="1" ht="12.75">
      <c r="A238" s="229"/>
      <c r="B238" s="229">
        <v>1612937</v>
      </c>
      <c r="C238" s="228" t="s">
        <v>1183</v>
      </c>
      <c r="D238" s="228" t="s">
        <v>1201</v>
      </c>
      <c r="E238" s="157"/>
      <c r="F238" s="35"/>
      <c r="G238" s="193"/>
      <c r="H238" s="201">
        <v>20660490.2</v>
      </c>
      <c r="I238" s="214">
        <v>3584.3044444444445</v>
      </c>
      <c r="J238" s="194"/>
      <c r="K238" s="195">
        <v>450</v>
      </c>
      <c r="L238" s="196"/>
      <c r="M238" s="195">
        <v>450</v>
      </c>
    </row>
    <row r="239" spans="1:13" s="230" customFormat="1" ht="12.75">
      <c r="A239" s="229"/>
      <c r="B239" s="229">
        <v>2554816</v>
      </c>
      <c r="C239" s="228" t="s">
        <v>1183</v>
      </c>
      <c r="D239" s="228" t="s">
        <v>1202</v>
      </c>
      <c r="E239" s="157"/>
      <c r="F239" s="35"/>
      <c r="G239" s="193"/>
      <c r="H239" s="201">
        <v>18105674.2</v>
      </c>
      <c r="I239" s="214">
        <v>5741.159550561798</v>
      </c>
      <c r="J239" s="194"/>
      <c r="K239" s="195">
        <v>445</v>
      </c>
      <c r="L239" s="196"/>
      <c r="M239" s="195">
        <v>445</v>
      </c>
    </row>
    <row r="240" spans="1:13" s="230" customFormat="1" ht="12.75">
      <c r="A240" s="229"/>
      <c r="B240" s="229">
        <v>2996650</v>
      </c>
      <c r="C240" s="228" t="s">
        <v>1183</v>
      </c>
      <c r="D240" s="228" t="s">
        <v>1203</v>
      </c>
      <c r="E240" s="157"/>
      <c r="F240" s="35"/>
      <c r="G240" s="193"/>
      <c r="H240" s="201">
        <v>15109024.2</v>
      </c>
      <c r="I240" s="214">
        <v>6810.568181818182</v>
      </c>
      <c r="J240" s="194"/>
      <c r="K240" s="195">
        <v>440</v>
      </c>
      <c r="L240" s="196"/>
      <c r="M240" s="195">
        <v>440</v>
      </c>
    </row>
    <row r="241" spans="1:13" s="230" customFormat="1" ht="12.75">
      <c r="A241" s="229"/>
      <c r="B241" s="229">
        <v>2583200</v>
      </c>
      <c r="C241" s="228" t="s">
        <v>1183</v>
      </c>
      <c r="D241" s="228" t="s">
        <v>1204</v>
      </c>
      <c r="E241" s="157"/>
      <c r="F241" s="35"/>
      <c r="G241" s="193"/>
      <c r="H241" s="201">
        <v>12525824.2</v>
      </c>
      <c r="I241" s="214">
        <v>6078.117647058823</v>
      </c>
      <c r="J241" s="194"/>
      <c r="K241" s="195">
        <v>425</v>
      </c>
      <c r="L241" s="196"/>
      <c r="M241" s="195">
        <v>425</v>
      </c>
    </row>
    <row r="242" spans="1:13" s="230" customFormat="1" ht="12.75">
      <c r="A242" s="229"/>
      <c r="B242" s="229">
        <v>2652167</v>
      </c>
      <c r="C242" s="228" t="s">
        <v>1183</v>
      </c>
      <c r="D242" s="228" t="s">
        <v>1189</v>
      </c>
      <c r="E242" s="157"/>
      <c r="F242" s="35"/>
      <c r="G242" s="193"/>
      <c r="H242" s="201">
        <v>9873657.2</v>
      </c>
      <c r="I242" s="214">
        <v>6390.7638554216865</v>
      </c>
      <c r="J242" s="194"/>
      <c r="K242" s="195">
        <v>415</v>
      </c>
      <c r="L242" s="196"/>
      <c r="M242" s="195">
        <v>415</v>
      </c>
    </row>
    <row r="243" spans="1:13" s="230" customFormat="1" ht="12.75">
      <c r="A243" s="157"/>
      <c r="B243" s="229">
        <v>2642335</v>
      </c>
      <c r="C243" s="228" t="s">
        <v>1183</v>
      </c>
      <c r="D243" s="228" t="s">
        <v>1205</v>
      </c>
      <c r="E243" s="157"/>
      <c r="F243" s="35"/>
      <c r="G243" s="193"/>
      <c r="H243" s="201">
        <v>7231322.199999999</v>
      </c>
      <c r="I243" s="214">
        <v>6291.273809523809</v>
      </c>
      <c r="J243" s="194"/>
      <c r="K243" s="195">
        <v>420</v>
      </c>
      <c r="L243" s="196"/>
      <c r="M243" s="195">
        <v>420</v>
      </c>
    </row>
    <row r="244" spans="1:13" s="230" customFormat="1" ht="12.75">
      <c r="A244" s="157"/>
      <c r="B244" s="229">
        <v>1512011</v>
      </c>
      <c r="C244" s="228" t="s">
        <v>1183</v>
      </c>
      <c r="D244" s="228" t="s">
        <v>1191</v>
      </c>
      <c r="E244" s="157"/>
      <c r="F244" s="35"/>
      <c r="G244" s="193"/>
      <c r="H244" s="201">
        <v>5719311.199999999</v>
      </c>
      <c r="I244" s="214">
        <v>3600.0261904761905</v>
      </c>
      <c r="J244" s="194"/>
      <c r="K244" s="195">
        <v>420</v>
      </c>
      <c r="L244" s="196"/>
      <c r="M244" s="195">
        <v>420</v>
      </c>
    </row>
    <row r="245" spans="1:13" s="236" customFormat="1" ht="12.75">
      <c r="A245" s="231"/>
      <c r="B245" s="232">
        <v>-5719311.199999999</v>
      </c>
      <c r="C245" s="231" t="s">
        <v>1183</v>
      </c>
      <c r="D245" s="231" t="s">
        <v>1220</v>
      </c>
      <c r="E245" s="231"/>
      <c r="F245" s="187"/>
      <c r="G245" s="233"/>
      <c r="H245" s="273">
        <v>11438622.399999999</v>
      </c>
      <c r="I245" s="209">
        <v>-13617.407619047617</v>
      </c>
      <c r="J245" s="234"/>
      <c r="K245" s="235">
        <v>420</v>
      </c>
      <c r="L245" s="226"/>
      <c r="M245" s="235">
        <v>420</v>
      </c>
    </row>
    <row r="246" spans="1:13" s="237" customFormat="1" ht="12.75">
      <c r="A246" s="17"/>
      <c r="B246" s="211"/>
      <c r="C246" s="212"/>
      <c r="D246" s="212"/>
      <c r="E246" s="212"/>
      <c r="F246" s="35"/>
      <c r="G246" s="213"/>
      <c r="H246" s="33"/>
      <c r="I246" s="44"/>
      <c r="J246" s="44"/>
      <c r="K246" s="45"/>
      <c r="L246" s="20"/>
      <c r="M246" s="45"/>
    </row>
    <row r="247" spans="6:13" ht="12.75" hidden="1">
      <c r="F247" s="32"/>
      <c r="I247" s="27"/>
      <c r="M247" s="2"/>
    </row>
    <row r="248" spans="6:13" ht="12.75" hidden="1">
      <c r="F248" s="32"/>
      <c r="I248" s="27"/>
      <c r="M248" s="2"/>
    </row>
    <row r="249" spans="1:13" ht="13.5" hidden="1" thickBot="1">
      <c r="A249" s="65"/>
      <c r="B249" s="238">
        <v>525000</v>
      </c>
      <c r="C249" s="64" t="s">
        <v>1207</v>
      </c>
      <c r="D249" s="64"/>
      <c r="E249" s="64"/>
      <c r="F249" s="239"/>
      <c r="G249" s="239"/>
      <c r="H249" s="100"/>
      <c r="I249" s="69">
        <v>1179.7752808988764</v>
      </c>
      <c r="J249" s="69"/>
      <c r="K249" s="45">
        <v>445</v>
      </c>
      <c r="M249" s="45">
        <v>445</v>
      </c>
    </row>
    <row r="250" spans="1:13" ht="12.75" hidden="1">
      <c r="A250" s="17"/>
      <c r="B250" s="197"/>
      <c r="C250" s="17"/>
      <c r="D250" s="17"/>
      <c r="E250" s="17"/>
      <c r="F250" s="35"/>
      <c r="G250" s="34"/>
      <c r="H250" s="33"/>
      <c r="I250" s="44"/>
      <c r="J250" s="44"/>
      <c r="K250" s="45"/>
      <c r="L250" s="20"/>
      <c r="M250" s="45"/>
    </row>
    <row r="251" spans="1:13" ht="12.75" hidden="1">
      <c r="A251" s="17"/>
      <c r="B251" s="240">
        <v>525000</v>
      </c>
      <c r="C251" s="1" t="s">
        <v>1208</v>
      </c>
      <c r="D251" s="1" t="s">
        <v>1209</v>
      </c>
      <c r="F251" s="98" t="s">
        <v>1210</v>
      </c>
      <c r="G251" s="32" t="s">
        <v>1211</v>
      </c>
      <c r="H251" s="6">
        <v>-525000</v>
      </c>
      <c r="I251" s="27">
        <v>1166.6666666666667</v>
      </c>
      <c r="J251" s="27"/>
      <c r="K251" s="45">
        <v>450</v>
      </c>
      <c r="M251" s="45">
        <v>450</v>
      </c>
    </row>
    <row r="252" spans="1:13" ht="12.75" hidden="1">
      <c r="A252" s="16"/>
      <c r="B252" s="241">
        <v>525000</v>
      </c>
      <c r="C252" s="16"/>
      <c r="D252" s="16" t="s">
        <v>1209</v>
      </c>
      <c r="E252" s="16"/>
      <c r="F252" s="187"/>
      <c r="G252" s="23"/>
      <c r="H252" s="83">
        <v>0</v>
      </c>
      <c r="I252" s="84">
        <v>1166.6666666666667</v>
      </c>
      <c r="J252" s="84"/>
      <c r="K252" s="87">
        <v>450</v>
      </c>
      <c r="L252" s="85"/>
      <c r="M252" s="87">
        <v>450</v>
      </c>
    </row>
    <row r="253" spans="1:13" ht="12.75" hidden="1">
      <c r="A253" s="17"/>
      <c r="B253" s="240"/>
      <c r="F253" s="98"/>
      <c r="I253" s="27"/>
      <c r="J253" s="27"/>
      <c r="K253" s="45"/>
      <c r="M253" s="45"/>
    </row>
    <row r="254" spans="2:6" ht="12.75" hidden="1">
      <c r="B254" s="240"/>
      <c r="F254" s="98"/>
    </row>
    <row r="255" spans="2:6" ht="12.75" hidden="1">
      <c r="B255" s="240"/>
      <c r="F255" s="98"/>
    </row>
    <row r="256" spans="2:6" ht="12.75" hidden="1">
      <c r="B256" s="240"/>
      <c r="F256" s="98"/>
    </row>
    <row r="257" spans="2:6" ht="12.75" hidden="1">
      <c r="B257" s="240"/>
      <c r="F257" s="98"/>
    </row>
    <row r="258" spans="2:6" ht="12.75" hidden="1">
      <c r="B258" s="240"/>
      <c r="F258" s="98"/>
    </row>
    <row r="259" spans="2:6" ht="12.75" hidden="1">
      <c r="B259" s="240"/>
      <c r="F259" s="98"/>
    </row>
    <row r="260" spans="2:6" ht="12.75" hidden="1">
      <c r="B260" s="240"/>
      <c r="F260" s="98"/>
    </row>
    <row r="261" spans="2:6" ht="12.75" hidden="1">
      <c r="B261" s="240"/>
      <c r="F261" s="98"/>
    </row>
    <row r="262" spans="2:6" ht="12.75" hidden="1">
      <c r="B262" s="240"/>
      <c r="F262" s="98"/>
    </row>
    <row r="263" spans="2:6" ht="12.75" hidden="1">
      <c r="B263" s="240"/>
      <c r="F263" s="98"/>
    </row>
    <row r="264" spans="2:6" ht="12.75" hidden="1">
      <c r="B264" s="240"/>
      <c r="F264" s="98"/>
    </row>
    <row r="265" spans="2:6" ht="12.75" hidden="1">
      <c r="B265" s="240"/>
      <c r="F265" s="98"/>
    </row>
    <row r="266" spans="2:6" ht="12.75" hidden="1">
      <c r="B266" s="240"/>
      <c r="F266" s="98"/>
    </row>
    <row r="267" spans="2:6" ht="12.75" hidden="1">
      <c r="B267" s="240"/>
      <c r="F267" s="98"/>
    </row>
    <row r="268" spans="2:6" ht="12.75" hidden="1">
      <c r="B268" s="240"/>
      <c r="F268" s="98"/>
    </row>
    <row r="269" spans="2:6" ht="12.75" hidden="1">
      <c r="B269" s="240"/>
      <c r="F269" s="98"/>
    </row>
    <row r="270" spans="2:6" ht="12.75" hidden="1">
      <c r="B270" s="240"/>
      <c r="F270" s="98"/>
    </row>
    <row r="271" spans="2:6" ht="12.75" hidden="1">
      <c r="B271" s="240"/>
      <c r="F271" s="98"/>
    </row>
    <row r="272" spans="2:6" ht="12.75" hidden="1">
      <c r="B272" s="240"/>
      <c r="F272" s="98"/>
    </row>
    <row r="273" spans="2:6" ht="12.75" hidden="1">
      <c r="B273" s="240"/>
      <c r="F273" s="98"/>
    </row>
    <row r="274" spans="2:6" ht="12.75" hidden="1">
      <c r="B274" s="240"/>
      <c r="F274" s="98"/>
    </row>
    <row r="275" spans="2:6" ht="12.75" hidden="1">
      <c r="B275" s="240"/>
      <c r="F275" s="98"/>
    </row>
    <row r="276" spans="2:6" ht="12.75" hidden="1">
      <c r="B276" s="240"/>
      <c r="F276" s="98"/>
    </row>
    <row r="277" spans="2:6" ht="12.75" hidden="1">
      <c r="B277" s="240"/>
      <c r="F277" s="98"/>
    </row>
    <row r="278" spans="2:6" ht="12.75" hidden="1">
      <c r="B278" s="240"/>
      <c r="F278" s="98"/>
    </row>
    <row r="279" spans="2:6" ht="12.75" hidden="1">
      <c r="B279" s="240"/>
      <c r="F279" s="98"/>
    </row>
    <row r="280" spans="2:6" ht="12.75" hidden="1">
      <c r="B280" s="240"/>
      <c r="F280" s="98"/>
    </row>
    <row r="281" spans="2:6" ht="12.75" hidden="1">
      <c r="B281" s="240"/>
      <c r="F281" s="98"/>
    </row>
    <row r="282" spans="2:6" ht="12.75" hidden="1">
      <c r="B282" s="240"/>
      <c r="F282" s="98"/>
    </row>
    <row r="283" spans="2:6" ht="12.75" hidden="1">
      <c r="B283" s="240"/>
      <c r="F283" s="98"/>
    </row>
    <row r="284" spans="2:6" ht="12.75" hidden="1">
      <c r="B284" s="240"/>
      <c r="F284" s="98"/>
    </row>
    <row r="285" spans="2:6" ht="12.75" hidden="1">
      <c r="B285" s="240"/>
      <c r="F285" s="98"/>
    </row>
    <row r="286" spans="2:6" ht="12.75" hidden="1">
      <c r="B286" s="240"/>
      <c r="F286" s="98"/>
    </row>
    <row r="287" spans="2:6" ht="12.75" hidden="1">
      <c r="B287" s="240"/>
      <c r="F287" s="98"/>
    </row>
    <row r="288" spans="2:6" ht="12.75" hidden="1">
      <c r="B288" s="240"/>
      <c r="F288" s="98"/>
    </row>
    <row r="289" spans="2:6" ht="12.75" hidden="1">
      <c r="B289" s="240"/>
      <c r="F289" s="98"/>
    </row>
    <row r="290" spans="2:6" ht="12.75" hidden="1">
      <c r="B290" s="240"/>
      <c r="F290" s="98"/>
    </row>
    <row r="291" spans="2:6" ht="12.75" hidden="1">
      <c r="B291" s="240"/>
      <c r="F291" s="98"/>
    </row>
    <row r="292" spans="2:6" ht="12.75" hidden="1">
      <c r="B292" s="240"/>
      <c r="F292" s="98"/>
    </row>
    <row r="293" spans="2:6" ht="12.75" hidden="1">
      <c r="B293" s="240"/>
      <c r="F293" s="98"/>
    </row>
    <row r="294" spans="2:6" ht="12.75" hidden="1">
      <c r="B294" s="240"/>
      <c r="F294" s="98"/>
    </row>
    <row r="295" spans="2:6" ht="12.75" hidden="1">
      <c r="B295" s="240"/>
      <c r="F295" s="98"/>
    </row>
    <row r="296" spans="2:6" ht="12.75" hidden="1">
      <c r="B296" s="240"/>
      <c r="F296" s="98"/>
    </row>
    <row r="297" spans="2:6" ht="12.75" hidden="1">
      <c r="B297" s="240"/>
      <c r="F297" s="98"/>
    </row>
    <row r="298" spans="2:6" ht="12.75" hidden="1">
      <c r="B298" s="240"/>
      <c r="F298" s="98"/>
    </row>
    <row r="299" spans="2:6" ht="12.75" hidden="1">
      <c r="B299" s="240"/>
      <c r="F299" s="98"/>
    </row>
    <row r="300" spans="2:6" ht="12.75" hidden="1">
      <c r="B300" s="240"/>
      <c r="F300" s="98"/>
    </row>
    <row r="301" spans="2:6" ht="12.75" hidden="1">
      <c r="B301" s="240"/>
      <c r="F301" s="98"/>
    </row>
    <row r="302" spans="2:6" ht="12.75" hidden="1">
      <c r="B302" s="240"/>
      <c r="F302" s="98"/>
    </row>
    <row r="303" spans="2:6" ht="12.75" hidden="1">
      <c r="B303" s="240"/>
      <c r="F303" s="98"/>
    </row>
    <row r="304" spans="2:6" ht="12.75" hidden="1">
      <c r="B304" s="240"/>
      <c r="F304" s="98"/>
    </row>
    <row r="305" spans="2:6" ht="12.75" hidden="1">
      <c r="B305" s="240"/>
      <c r="F305" s="98"/>
    </row>
    <row r="306" spans="2:6" ht="12.75" hidden="1">
      <c r="B306" s="240"/>
      <c r="F306" s="98"/>
    </row>
    <row r="307" spans="2:6" ht="12.75" hidden="1">
      <c r="B307" s="240"/>
      <c r="F307" s="98"/>
    </row>
    <row r="308" spans="2:6" ht="12.75" hidden="1">
      <c r="B308" s="240"/>
      <c r="F308" s="98"/>
    </row>
    <row r="309" spans="2:6" ht="12.75" hidden="1">
      <c r="B309" s="240"/>
      <c r="F309" s="98"/>
    </row>
    <row r="310" spans="2:6" ht="12.75" hidden="1">
      <c r="B310" s="240"/>
      <c r="F310" s="98"/>
    </row>
    <row r="311" spans="2:6" ht="12.75" hidden="1">
      <c r="B311" s="240"/>
      <c r="F311" s="98"/>
    </row>
    <row r="312" spans="2:6" ht="12.75" hidden="1">
      <c r="B312" s="240"/>
      <c r="F312" s="98"/>
    </row>
    <row r="313" spans="2:6" ht="12.75" hidden="1">
      <c r="B313" s="240"/>
      <c r="F313" s="98"/>
    </row>
    <row r="314" spans="2:6" ht="12.75" hidden="1">
      <c r="B314" s="240"/>
      <c r="F314" s="98"/>
    </row>
    <row r="315" spans="2:6" ht="12.75" hidden="1">
      <c r="B315" s="240"/>
      <c r="F315" s="98"/>
    </row>
    <row r="316" spans="2:6" ht="12.75" hidden="1">
      <c r="B316" s="240"/>
      <c r="F316" s="98"/>
    </row>
    <row r="317" spans="2:6" ht="12.75" hidden="1">
      <c r="B317" s="240"/>
      <c r="F317" s="98"/>
    </row>
    <row r="318" spans="2:6" ht="12.75" hidden="1">
      <c r="B318" s="240"/>
      <c r="F318" s="98"/>
    </row>
    <row r="319" spans="2:6" ht="12.75" hidden="1">
      <c r="B319" s="240"/>
      <c r="F319" s="98"/>
    </row>
    <row r="320" spans="2:6" ht="12.75" hidden="1">
      <c r="B320" s="240"/>
      <c r="F320" s="98"/>
    </row>
    <row r="321" spans="2:6" ht="12.75" hidden="1">
      <c r="B321" s="240"/>
      <c r="F321" s="98"/>
    </row>
    <row r="322" spans="2:6" ht="12.75" hidden="1">
      <c r="B322" s="240"/>
      <c r="F322" s="98"/>
    </row>
    <row r="323" spans="2:6" ht="12.75" hidden="1">
      <c r="B323" s="240"/>
      <c r="F323" s="98"/>
    </row>
    <row r="324" spans="2:6" ht="12.75" hidden="1">
      <c r="B324" s="240"/>
      <c r="F324" s="98"/>
    </row>
    <row r="325" spans="2:6" ht="12.75" hidden="1">
      <c r="B325" s="240"/>
      <c r="F325" s="98"/>
    </row>
    <row r="326" spans="2:6" ht="12.75" hidden="1">
      <c r="B326" s="240"/>
      <c r="F326" s="98"/>
    </row>
    <row r="327" spans="2:6" ht="12.75" hidden="1">
      <c r="B327" s="240"/>
      <c r="F327" s="98"/>
    </row>
    <row r="328" spans="2:6" ht="12.75" hidden="1">
      <c r="B328" s="240"/>
      <c r="F328" s="98"/>
    </row>
    <row r="329" spans="2:6" ht="12.75" hidden="1">
      <c r="B329" s="240"/>
      <c r="F329" s="98"/>
    </row>
    <row r="330" spans="2:6" ht="12.75" hidden="1">
      <c r="B330" s="240"/>
      <c r="F330" s="98"/>
    </row>
    <row r="331" spans="2:6" ht="12.75" hidden="1">
      <c r="B331" s="240"/>
      <c r="F331" s="98"/>
    </row>
    <row r="332" spans="2:6" ht="12.75" hidden="1">
      <c r="B332" s="240"/>
      <c r="F332" s="98"/>
    </row>
    <row r="333" spans="2:6" ht="12.75" hidden="1">
      <c r="B333" s="240"/>
      <c r="F333" s="98"/>
    </row>
    <row r="334" spans="2:6" ht="12.75" hidden="1">
      <c r="B334" s="240"/>
      <c r="F334" s="98"/>
    </row>
    <row r="335" spans="2:6" ht="12.75" hidden="1">
      <c r="B335" s="240"/>
      <c r="F335" s="98"/>
    </row>
    <row r="336" spans="2:6" ht="12.75" hidden="1">
      <c r="B336" s="240"/>
      <c r="F336" s="98"/>
    </row>
    <row r="337" spans="2:6" ht="12.75" hidden="1">
      <c r="B337" s="240"/>
      <c r="F337" s="98"/>
    </row>
    <row r="338" spans="2:6" ht="12.75" hidden="1">
      <c r="B338" s="240"/>
      <c r="F338" s="98"/>
    </row>
    <row r="339" spans="2:6" ht="12.75" hidden="1">
      <c r="B339" s="240"/>
      <c r="F339" s="98"/>
    </row>
    <row r="340" spans="2:6" ht="12.75" hidden="1">
      <c r="B340" s="240"/>
      <c r="F340" s="98"/>
    </row>
    <row r="341" spans="2:6" ht="12.75" hidden="1">
      <c r="B341" s="240"/>
      <c r="F341" s="98"/>
    </row>
    <row r="342" spans="2:6" ht="12.75" hidden="1">
      <c r="B342" s="240"/>
      <c r="F342" s="98"/>
    </row>
    <row r="343" spans="2:6" ht="12.75" hidden="1">
      <c r="B343" s="240"/>
      <c r="F343" s="98"/>
    </row>
    <row r="344" spans="2:6" ht="12.75" hidden="1">
      <c r="B344" s="240"/>
      <c r="F344" s="98"/>
    </row>
    <row r="345" spans="2:6" ht="12.75" hidden="1">
      <c r="B345" s="240"/>
      <c r="F345" s="98"/>
    </row>
    <row r="346" spans="2:6" ht="12.75" hidden="1">
      <c r="B346" s="240"/>
      <c r="F346" s="98"/>
    </row>
    <row r="347" spans="2:6" ht="12.75" hidden="1">
      <c r="B347" s="240"/>
      <c r="F347" s="98"/>
    </row>
    <row r="348" spans="2:6" ht="12.75" hidden="1">
      <c r="B348" s="240"/>
      <c r="F348" s="98"/>
    </row>
    <row r="349" spans="2:6" ht="12.75" hidden="1">
      <c r="B349" s="240"/>
      <c r="F349" s="98"/>
    </row>
    <row r="350" spans="2:6" ht="12.75" hidden="1">
      <c r="B350" s="240"/>
      <c r="F350" s="98"/>
    </row>
    <row r="351" spans="2:6" ht="12.75" hidden="1">
      <c r="B351" s="240"/>
      <c r="F351" s="98"/>
    </row>
    <row r="352" spans="2:6" ht="12.75" hidden="1">
      <c r="B352" s="240"/>
      <c r="F352" s="98"/>
    </row>
    <row r="353" spans="2:6" ht="12.75" hidden="1">
      <c r="B353" s="240"/>
      <c r="F353" s="98"/>
    </row>
    <row r="354" spans="2:6" ht="12.75" hidden="1">
      <c r="B354" s="240"/>
      <c r="F354" s="98"/>
    </row>
    <row r="355" spans="2:6" ht="12.75" hidden="1">
      <c r="B355" s="240"/>
      <c r="F355" s="98"/>
    </row>
    <row r="356" spans="2:6" ht="12.75" hidden="1">
      <c r="B356" s="240"/>
      <c r="F356" s="98"/>
    </row>
    <row r="357" spans="2:6" ht="12.75" hidden="1">
      <c r="B357" s="240"/>
      <c r="F357" s="98"/>
    </row>
    <row r="358" spans="2:6" ht="12.75" hidden="1">
      <c r="B358" s="240"/>
      <c r="F358" s="98"/>
    </row>
    <row r="359" spans="2:6" ht="12.75" hidden="1">
      <c r="B359" s="240"/>
      <c r="F359" s="98"/>
    </row>
    <row r="360" spans="2:6" ht="12.75" hidden="1">
      <c r="B360" s="240"/>
      <c r="F360" s="98"/>
    </row>
    <row r="361" spans="2:6" ht="12.75" hidden="1">
      <c r="B361" s="240"/>
      <c r="F361" s="98"/>
    </row>
    <row r="362" spans="2:6" ht="12.75" hidden="1">
      <c r="B362" s="240"/>
      <c r="F362" s="98"/>
    </row>
    <row r="363" spans="2:6" ht="12.75" hidden="1">
      <c r="B363" s="240"/>
      <c r="F363" s="98"/>
    </row>
    <row r="364" spans="2:6" ht="12.75" hidden="1">
      <c r="B364" s="240"/>
      <c r="F364" s="98"/>
    </row>
    <row r="365" spans="2:6" ht="12.75" hidden="1">
      <c r="B365" s="240"/>
      <c r="F365" s="98"/>
    </row>
    <row r="366" spans="2:6" ht="12.75" hidden="1">
      <c r="B366" s="240"/>
      <c r="F366" s="98"/>
    </row>
    <row r="367" spans="2:6" ht="12.75" hidden="1">
      <c r="B367" s="240"/>
      <c r="F367" s="98"/>
    </row>
    <row r="368" spans="2:6" ht="12.75" hidden="1">
      <c r="B368" s="240"/>
      <c r="F368" s="98"/>
    </row>
    <row r="369" spans="2:6" ht="12.75" hidden="1">
      <c r="B369" s="240"/>
      <c r="F369" s="98"/>
    </row>
    <row r="370" spans="2:6" ht="12.75" hidden="1">
      <c r="B370" s="240"/>
      <c r="F370" s="98"/>
    </row>
    <row r="371" spans="2:6" ht="12.75" hidden="1">
      <c r="B371" s="240"/>
      <c r="F371" s="98"/>
    </row>
    <row r="372" spans="2:6" ht="12.75" hidden="1">
      <c r="B372" s="240"/>
      <c r="F372" s="98"/>
    </row>
    <row r="373" spans="2:6" ht="12.75" hidden="1">
      <c r="B373" s="240"/>
      <c r="F373" s="98"/>
    </row>
    <row r="374" spans="2:6" ht="12.75" hidden="1">
      <c r="B374" s="240"/>
      <c r="F374" s="98"/>
    </row>
    <row r="375" spans="2:6" ht="12.75" hidden="1">
      <c r="B375" s="240"/>
      <c r="F375" s="98"/>
    </row>
    <row r="376" spans="2:6" ht="12.75" hidden="1">
      <c r="B376" s="240"/>
      <c r="F376" s="98"/>
    </row>
    <row r="377" spans="2:6" ht="12.75" hidden="1">
      <c r="B377" s="240"/>
      <c r="F377" s="98"/>
    </row>
    <row r="378" spans="2:6" ht="12.75" hidden="1">
      <c r="B378" s="240"/>
      <c r="F378" s="98"/>
    </row>
    <row r="379" spans="2:6" ht="12.75" hidden="1">
      <c r="B379" s="240"/>
      <c r="F379" s="98"/>
    </row>
    <row r="380" spans="2:6" ht="12.75" hidden="1">
      <c r="B380" s="240"/>
      <c r="F380" s="98"/>
    </row>
    <row r="381" spans="2:6" ht="12.75" hidden="1">
      <c r="B381" s="240"/>
      <c r="F381" s="98"/>
    </row>
    <row r="382" spans="2:6" ht="12.75" hidden="1">
      <c r="B382" s="240"/>
      <c r="F382" s="98"/>
    </row>
    <row r="383" spans="2:6" ht="12.75" hidden="1">
      <c r="B383" s="240"/>
      <c r="F383" s="98"/>
    </row>
    <row r="384" spans="2:6" ht="12.75" hidden="1">
      <c r="B384" s="240"/>
      <c r="F384" s="98"/>
    </row>
    <row r="385" spans="2:6" ht="12.75" hidden="1">
      <c r="B385" s="240"/>
      <c r="F385" s="98"/>
    </row>
    <row r="386" spans="2:6" ht="12.75" hidden="1">
      <c r="B386" s="240"/>
      <c r="F386" s="98"/>
    </row>
    <row r="387" spans="2:6" ht="12.75" hidden="1">
      <c r="B387" s="240"/>
      <c r="F387" s="98"/>
    </row>
    <row r="388" spans="2:6" ht="12.75" hidden="1">
      <c r="B388" s="240"/>
      <c r="F388" s="98"/>
    </row>
    <row r="389" spans="2:6" ht="12.75" hidden="1">
      <c r="B389" s="240"/>
      <c r="F389" s="98"/>
    </row>
    <row r="390" spans="2:6" ht="12.75" hidden="1">
      <c r="B390" s="240"/>
      <c r="F390" s="98"/>
    </row>
    <row r="391" spans="2:6" ht="12.75" hidden="1">
      <c r="B391" s="240"/>
      <c r="F391" s="98"/>
    </row>
    <row r="392" spans="2:6" ht="12.75" hidden="1">
      <c r="B392" s="240"/>
      <c r="F392" s="98"/>
    </row>
    <row r="393" spans="2:6" ht="12.75" hidden="1">
      <c r="B393" s="240"/>
      <c r="F393" s="98"/>
    </row>
    <row r="394" spans="2:6" ht="12.75" hidden="1">
      <c r="B394" s="240"/>
      <c r="F394" s="98"/>
    </row>
    <row r="395" spans="2:6" ht="12.75" hidden="1">
      <c r="B395" s="240"/>
      <c r="F395" s="98"/>
    </row>
    <row r="396" spans="2:6" ht="12.75" hidden="1">
      <c r="B396" s="240"/>
      <c r="F396" s="98"/>
    </row>
    <row r="397" spans="2:6" ht="12.75" hidden="1">
      <c r="B397" s="240"/>
      <c r="F397" s="98"/>
    </row>
    <row r="398" spans="2:6" ht="12.75" hidden="1">
      <c r="B398" s="240"/>
      <c r="F398" s="98"/>
    </row>
    <row r="399" spans="2:6" ht="12.75" hidden="1">
      <c r="B399" s="240"/>
      <c r="F399" s="98"/>
    </row>
    <row r="400" spans="2:6" ht="12.75" hidden="1">
      <c r="B400" s="240"/>
      <c r="F400" s="98"/>
    </row>
    <row r="401" spans="2:6" ht="12.75" hidden="1">
      <c r="B401" s="240"/>
      <c r="F401" s="98"/>
    </row>
    <row r="402" spans="2:6" ht="12.75" hidden="1">
      <c r="B402" s="240"/>
      <c r="F402" s="98"/>
    </row>
    <row r="403" spans="2:6" ht="12.75" hidden="1">
      <c r="B403" s="240"/>
      <c r="F403" s="98"/>
    </row>
    <row r="404" spans="2:6" ht="12.75" hidden="1">
      <c r="B404" s="240"/>
      <c r="F404" s="98"/>
    </row>
    <row r="405" spans="2:6" ht="12.75" hidden="1">
      <c r="B405" s="240"/>
      <c r="F405" s="98"/>
    </row>
    <row r="406" spans="2:6" ht="12.75" hidden="1">
      <c r="B406" s="240"/>
      <c r="F406" s="98"/>
    </row>
    <row r="407" spans="2:6" ht="12.75" hidden="1">
      <c r="B407" s="240"/>
      <c r="F407" s="98"/>
    </row>
    <row r="408" spans="2:6" ht="12.75" hidden="1">
      <c r="B408" s="240"/>
      <c r="F408" s="98"/>
    </row>
    <row r="409" spans="2:6" ht="12.75" hidden="1">
      <c r="B409" s="240"/>
      <c r="F409" s="98"/>
    </row>
    <row r="410" spans="2:6" ht="12.75" hidden="1">
      <c r="B410" s="240"/>
      <c r="F410" s="98"/>
    </row>
    <row r="411" spans="2:6" ht="12.75" hidden="1">
      <c r="B411" s="240"/>
      <c r="F411" s="98"/>
    </row>
    <row r="412" spans="2:6" ht="12.75" hidden="1">
      <c r="B412" s="240"/>
      <c r="F412" s="98"/>
    </row>
    <row r="413" spans="2:6" ht="12.75" hidden="1">
      <c r="B413" s="240"/>
      <c r="F413" s="98"/>
    </row>
    <row r="414" spans="2:6" ht="12.75" hidden="1">
      <c r="B414" s="240"/>
      <c r="F414" s="98"/>
    </row>
    <row r="415" spans="2:6" ht="12.75" hidden="1">
      <c r="B415" s="240"/>
      <c r="F415" s="98"/>
    </row>
    <row r="416" spans="2:6" ht="12.75" hidden="1">
      <c r="B416" s="240"/>
      <c r="F416" s="98"/>
    </row>
    <row r="417" spans="2:6" ht="12.75" hidden="1">
      <c r="B417" s="240"/>
      <c r="F417" s="98"/>
    </row>
    <row r="418" spans="2:6" ht="12.75" hidden="1">
      <c r="B418" s="240"/>
      <c r="F418" s="98"/>
    </row>
    <row r="419" spans="2:6" ht="12.75" hidden="1">
      <c r="B419" s="240"/>
      <c r="F419" s="98"/>
    </row>
    <row r="420" spans="2:6" ht="12.75" hidden="1">
      <c r="B420" s="240"/>
      <c r="F420" s="98"/>
    </row>
    <row r="421" spans="2:6" ht="12.75" hidden="1">
      <c r="B421" s="240"/>
      <c r="F421" s="98"/>
    </row>
    <row r="422" spans="2:6" ht="12.75" hidden="1">
      <c r="B422" s="240"/>
      <c r="F422" s="98"/>
    </row>
    <row r="423" spans="2:6" ht="12.75" hidden="1">
      <c r="B423" s="240"/>
      <c r="F423" s="98"/>
    </row>
    <row r="424" spans="2:6" ht="12.75" hidden="1">
      <c r="B424" s="240"/>
      <c r="F424" s="98"/>
    </row>
    <row r="425" spans="2:6" ht="12.75" hidden="1">
      <c r="B425" s="240"/>
      <c r="F425" s="98"/>
    </row>
    <row r="426" spans="2:6" ht="12.75" hidden="1">
      <c r="B426" s="240"/>
      <c r="F426" s="98"/>
    </row>
    <row r="427" spans="2:6" ht="12.75" hidden="1">
      <c r="B427" s="240"/>
      <c r="F427" s="98"/>
    </row>
    <row r="428" spans="2:6" ht="12.75" hidden="1">
      <c r="B428" s="240"/>
      <c r="F428" s="98"/>
    </row>
    <row r="429" spans="2:6" ht="12.75" hidden="1">
      <c r="B429" s="240"/>
      <c r="F429" s="98"/>
    </row>
    <row r="430" spans="2:6" ht="12.75" hidden="1">
      <c r="B430" s="240"/>
      <c r="F430" s="98"/>
    </row>
    <row r="431" spans="2:6" ht="12.75" hidden="1">
      <c r="B431" s="240"/>
      <c r="F431" s="98"/>
    </row>
    <row r="432" spans="2:6" ht="12.75" hidden="1">
      <c r="B432" s="240"/>
      <c r="F432" s="98"/>
    </row>
    <row r="433" spans="2:6" ht="12.75" hidden="1">
      <c r="B433" s="240"/>
      <c r="F433" s="98"/>
    </row>
    <row r="434" spans="2:6" ht="12.75" hidden="1">
      <c r="B434" s="240"/>
      <c r="F434" s="98"/>
    </row>
    <row r="435" spans="2:6" ht="12.75" hidden="1">
      <c r="B435" s="240"/>
      <c r="F435" s="98"/>
    </row>
    <row r="436" spans="2:6" ht="12.75" hidden="1">
      <c r="B436" s="240"/>
      <c r="F436" s="98"/>
    </row>
    <row r="437" spans="2:6" ht="12.75" hidden="1">
      <c r="B437" s="240"/>
      <c r="F437" s="98"/>
    </row>
    <row r="438" spans="2:6" ht="12.75" hidden="1">
      <c r="B438" s="240"/>
      <c r="F438" s="98"/>
    </row>
    <row r="439" spans="2:6" ht="12.75" hidden="1">
      <c r="B439" s="240"/>
      <c r="F439" s="98"/>
    </row>
    <row r="440" spans="2:6" ht="12.75" hidden="1">
      <c r="B440" s="240"/>
      <c r="F440" s="98"/>
    </row>
    <row r="441" spans="2:6" ht="12.75" hidden="1">
      <c r="B441" s="240"/>
      <c r="F441" s="98"/>
    </row>
    <row r="442" spans="2:6" ht="12.75" hidden="1">
      <c r="B442" s="240"/>
      <c r="F442" s="98"/>
    </row>
    <row r="443" spans="2:6" ht="12.75" hidden="1">
      <c r="B443" s="240"/>
      <c r="F443" s="98"/>
    </row>
    <row r="444" spans="2:6" ht="12.75" hidden="1">
      <c r="B444" s="240"/>
      <c r="F444" s="98"/>
    </row>
    <row r="445" spans="2:6" ht="12.75" hidden="1">
      <c r="B445" s="240"/>
      <c r="F445" s="98"/>
    </row>
    <row r="446" spans="2:6" ht="12.75" hidden="1">
      <c r="B446" s="240"/>
      <c r="F446" s="98"/>
    </row>
    <row r="447" spans="2:6" ht="12.75" hidden="1">
      <c r="B447" s="240"/>
      <c r="F447" s="98"/>
    </row>
    <row r="448" spans="2:6" ht="12.75" hidden="1">
      <c r="B448" s="240"/>
      <c r="F448" s="98"/>
    </row>
    <row r="449" spans="2:6" ht="12.75" hidden="1">
      <c r="B449" s="240"/>
      <c r="F449" s="98"/>
    </row>
    <row r="450" spans="2:6" ht="12.75" hidden="1">
      <c r="B450" s="240"/>
      <c r="F450" s="98"/>
    </row>
    <row r="451" spans="2:6" ht="12.75" hidden="1">
      <c r="B451" s="240"/>
      <c r="F451" s="98"/>
    </row>
    <row r="452" spans="2:6" ht="12.75" hidden="1">
      <c r="B452" s="240"/>
      <c r="F452" s="98"/>
    </row>
    <row r="453" spans="2:6" ht="12.75" hidden="1">
      <c r="B453" s="240"/>
      <c r="F453" s="98"/>
    </row>
    <row r="454" spans="2:6" ht="12.75" hidden="1">
      <c r="B454" s="240"/>
      <c r="F454" s="98"/>
    </row>
    <row r="455" spans="2:6" ht="12.75" hidden="1">
      <c r="B455" s="240"/>
      <c r="F455" s="98"/>
    </row>
    <row r="456" spans="2:6" ht="12.75" hidden="1">
      <c r="B456" s="240"/>
      <c r="F456" s="98"/>
    </row>
    <row r="457" spans="2:6" ht="12.75" hidden="1">
      <c r="B457" s="240"/>
      <c r="F457" s="98"/>
    </row>
    <row r="458" spans="2:6" ht="12.75" hidden="1">
      <c r="B458" s="240"/>
      <c r="F458" s="98"/>
    </row>
    <row r="459" spans="2:6" ht="12.75" hidden="1">
      <c r="B459" s="240"/>
      <c r="F459" s="98"/>
    </row>
    <row r="460" spans="2:6" ht="12.75" hidden="1">
      <c r="B460" s="240"/>
      <c r="F460" s="98"/>
    </row>
    <row r="461" spans="2:6" ht="12.75" hidden="1">
      <c r="B461" s="240"/>
      <c r="F461" s="98"/>
    </row>
    <row r="462" spans="2:6" ht="12.75" hidden="1">
      <c r="B462" s="240"/>
      <c r="F462" s="98"/>
    </row>
    <row r="463" spans="2:6" ht="12.75" hidden="1">
      <c r="B463" s="240"/>
      <c r="F463" s="98"/>
    </row>
    <row r="464" spans="2:6" ht="12.75" hidden="1">
      <c r="B464" s="240"/>
      <c r="F464" s="98"/>
    </row>
    <row r="465" spans="2:6" ht="12.75" hidden="1">
      <c r="B465" s="240"/>
      <c r="F465" s="98"/>
    </row>
    <row r="466" spans="2:6" ht="12.75" hidden="1">
      <c r="B466" s="240"/>
      <c r="F466" s="98"/>
    </row>
    <row r="467" spans="2:6" ht="12.75" hidden="1">
      <c r="B467" s="240"/>
      <c r="F467" s="98"/>
    </row>
    <row r="468" spans="2:6" ht="12.75" hidden="1">
      <c r="B468" s="240"/>
      <c r="F468" s="98"/>
    </row>
    <row r="469" spans="2:6" ht="12.75" hidden="1">
      <c r="B469" s="240"/>
      <c r="F469" s="98"/>
    </row>
    <row r="470" spans="2:6" ht="12.75" hidden="1">
      <c r="B470" s="240"/>
      <c r="F470" s="98"/>
    </row>
    <row r="471" spans="2:6" ht="12.75" hidden="1">
      <c r="B471" s="240"/>
      <c r="F471" s="98"/>
    </row>
    <row r="472" spans="2:6" ht="12.75" hidden="1">
      <c r="B472" s="240"/>
      <c r="F472" s="98"/>
    </row>
    <row r="473" spans="2:6" ht="12.75" hidden="1">
      <c r="B473" s="240"/>
      <c r="F473" s="98"/>
    </row>
    <row r="474" spans="2:6" ht="12.75" hidden="1">
      <c r="B474" s="240"/>
      <c r="F474" s="98"/>
    </row>
    <row r="475" spans="2:6" ht="12.75" hidden="1">
      <c r="B475" s="240"/>
      <c r="F475" s="98"/>
    </row>
    <row r="476" spans="2:6" ht="12.75" hidden="1">
      <c r="B476" s="240"/>
      <c r="F476" s="98"/>
    </row>
    <row r="477" spans="2:6" ht="12.75" hidden="1">
      <c r="B477" s="240"/>
      <c r="F477" s="98"/>
    </row>
    <row r="478" spans="2:6" ht="12.75" hidden="1">
      <c r="B478" s="240"/>
      <c r="F478" s="98"/>
    </row>
    <row r="479" spans="2:6" ht="12.75" hidden="1">
      <c r="B479" s="240"/>
      <c r="F479" s="98"/>
    </row>
    <row r="480" spans="2:6" ht="12.75" hidden="1">
      <c r="B480" s="240"/>
      <c r="F480" s="98"/>
    </row>
    <row r="481" spans="2:6" ht="12.75" hidden="1">
      <c r="B481" s="240"/>
      <c r="F481" s="98"/>
    </row>
    <row r="482" spans="2:6" ht="12.75" hidden="1">
      <c r="B482" s="240"/>
      <c r="F482" s="98"/>
    </row>
    <row r="483" spans="2:6" ht="12.75" hidden="1">
      <c r="B483" s="240"/>
      <c r="F483" s="98"/>
    </row>
    <row r="484" spans="2:6" ht="12.75" hidden="1">
      <c r="B484" s="240"/>
      <c r="F484" s="98"/>
    </row>
    <row r="485" spans="2:6" ht="12.75" hidden="1">
      <c r="B485" s="240"/>
      <c r="F485" s="98"/>
    </row>
    <row r="486" spans="2:6" ht="12.75" hidden="1">
      <c r="B486" s="240"/>
      <c r="F486" s="98"/>
    </row>
    <row r="487" spans="2:6" ht="12.75" hidden="1">
      <c r="B487" s="240"/>
      <c r="F487" s="98"/>
    </row>
    <row r="488" spans="2:6" ht="12.75" hidden="1">
      <c r="B488" s="240"/>
      <c r="F488" s="98"/>
    </row>
    <row r="489" spans="2:6" ht="12.75" hidden="1">
      <c r="B489" s="240"/>
      <c r="F489" s="98"/>
    </row>
    <row r="490" spans="2:6" ht="12.75" hidden="1">
      <c r="B490" s="240"/>
      <c r="F490" s="98"/>
    </row>
    <row r="491" spans="2:6" ht="12.75" hidden="1">
      <c r="B491" s="240"/>
      <c r="F491" s="98"/>
    </row>
    <row r="492" spans="2:6" ht="12.75" hidden="1">
      <c r="B492" s="240"/>
      <c r="F492" s="98"/>
    </row>
    <row r="493" spans="2:6" ht="12.75" hidden="1">
      <c r="B493" s="240"/>
      <c r="F493" s="98"/>
    </row>
    <row r="494" spans="2:6" ht="12.75" hidden="1">
      <c r="B494" s="240"/>
      <c r="F494" s="98"/>
    </row>
    <row r="495" spans="2:6" ht="12.75" hidden="1">
      <c r="B495" s="240"/>
      <c r="F495" s="98"/>
    </row>
    <row r="496" spans="2:6" ht="12.75" hidden="1">
      <c r="B496" s="240"/>
      <c r="F496" s="98"/>
    </row>
    <row r="497" spans="2:6" ht="12.75" hidden="1">
      <c r="B497" s="240"/>
      <c r="F497" s="98"/>
    </row>
    <row r="498" spans="2:6" ht="12.75" hidden="1">
      <c r="B498" s="240"/>
      <c r="F498" s="98"/>
    </row>
    <row r="499" spans="2:6" ht="12.75" hidden="1">
      <c r="B499" s="240"/>
      <c r="F499" s="98"/>
    </row>
    <row r="500" spans="2:6" ht="12.75" hidden="1">
      <c r="B500" s="240"/>
      <c r="F500" s="98"/>
    </row>
    <row r="501" spans="2:6" ht="12.75" hidden="1">
      <c r="B501" s="240"/>
      <c r="F501" s="98"/>
    </row>
    <row r="502" spans="2:6" ht="12.75" hidden="1">
      <c r="B502" s="240"/>
      <c r="F502" s="98"/>
    </row>
    <row r="503" spans="2:6" ht="12.75" hidden="1">
      <c r="B503" s="240"/>
      <c r="F503" s="98"/>
    </row>
    <row r="504" spans="2:6" ht="12.75" hidden="1">
      <c r="B504" s="240"/>
      <c r="F504" s="98"/>
    </row>
    <row r="505" spans="2:6" ht="12.75" hidden="1">
      <c r="B505" s="240"/>
      <c r="F505" s="98"/>
    </row>
    <row r="506" spans="2:6" ht="12.75" hidden="1">
      <c r="B506" s="240"/>
      <c r="F506" s="98"/>
    </row>
    <row r="507" spans="2:6" ht="12.75" hidden="1">
      <c r="B507" s="240"/>
      <c r="F507" s="98"/>
    </row>
    <row r="508" spans="2:6" ht="12.75" hidden="1">
      <c r="B508" s="240"/>
      <c r="F508" s="98"/>
    </row>
    <row r="509" spans="2:6" ht="12.75" hidden="1">
      <c r="B509" s="240"/>
      <c r="F509" s="98"/>
    </row>
    <row r="510" spans="2:6" ht="12.75" hidden="1">
      <c r="B510" s="240"/>
      <c r="F510" s="98"/>
    </row>
    <row r="511" spans="2:6" ht="12.75" hidden="1">
      <c r="B511" s="240"/>
      <c r="F511" s="98"/>
    </row>
    <row r="512" spans="2:6" ht="12.75" hidden="1">
      <c r="B512" s="240"/>
      <c r="F512" s="98"/>
    </row>
    <row r="513" spans="2:6" ht="12.75" hidden="1">
      <c r="B513" s="240"/>
      <c r="F513" s="98"/>
    </row>
    <row r="514" spans="2:6" ht="12.75" hidden="1">
      <c r="B514" s="240"/>
      <c r="F514" s="98"/>
    </row>
    <row r="515" spans="2:6" ht="12.75" hidden="1">
      <c r="B515" s="240"/>
      <c r="F515" s="98"/>
    </row>
    <row r="516" spans="2:6" ht="12.75" hidden="1">
      <c r="B516" s="240"/>
      <c r="F516" s="98"/>
    </row>
    <row r="517" spans="2:6" ht="12.75" hidden="1">
      <c r="B517" s="240"/>
      <c r="F517" s="98"/>
    </row>
    <row r="518" spans="2:6" ht="12.75" hidden="1">
      <c r="B518" s="240"/>
      <c r="F518" s="98"/>
    </row>
    <row r="519" spans="2:6" ht="12.75" hidden="1">
      <c r="B519" s="240"/>
      <c r="F519" s="98"/>
    </row>
    <row r="520" spans="2:6" ht="12.75" hidden="1">
      <c r="B520" s="240"/>
      <c r="F520" s="98"/>
    </row>
    <row r="521" spans="2:6" ht="12.75" hidden="1">
      <c r="B521" s="240"/>
      <c r="F521" s="98"/>
    </row>
    <row r="522" spans="2:6" ht="12.75" hidden="1">
      <c r="B522" s="240"/>
      <c r="F522" s="98"/>
    </row>
    <row r="523" spans="2:6" ht="12.75" hidden="1">
      <c r="B523" s="240"/>
      <c r="F523" s="98"/>
    </row>
    <row r="524" spans="2:6" ht="12.75" hidden="1">
      <c r="B524" s="240"/>
      <c r="F524" s="98"/>
    </row>
    <row r="525" spans="2:6" ht="12.75" hidden="1">
      <c r="B525" s="240"/>
      <c r="F525" s="98"/>
    </row>
    <row r="526" spans="2:6" ht="12.75" hidden="1">
      <c r="B526" s="240"/>
      <c r="F526" s="98"/>
    </row>
    <row r="527" spans="2:6" ht="12.75" hidden="1">
      <c r="B527" s="240"/>
      <c r="F527" s="98"/>
    </row>
    <row r="528" spans="2:6" ht="12.75" hidden="1">
      <c r="B528" s="240"/>
      <c r="F528" s="98"/>
    </row>
    <row r="529" spans="2:6" ht="12.75" hidden="1">
      <c r="B529" s="240"/>
      <c r="F529" s="98"/>
    </row>
    <row r="530" spans="2:6" ht="12.75" hidden="1">
      <c r="B530" s="240"/>
      <c r="F530" s="98"/>
    </row>
    <row r="531" spans="2:6" ht="12.75" hidden="1">
      <c r="B531" s="240"/>
      <c r="F531" s="98"/>
    </row>
    <row r="532" spans="2:6" ht="12.75" hidden="1">
      <c r="B532" s="240"/>
      <c r="F532" s="98"/>
    </row>
    <row r="533" spans="2:6" ht="12.75" hidden="1">
      <c r="B533" s="240"/>
      <c r="F533" s="98"/>
    </row>
    <row r="534" spans="2:6" ht="12.75" hidden="1">
      <c r="B534" s="240"/>
      <c r="F534" s="98"/>
    </row>
    <row r="535" spans="2:6" ht="12.75" hidden="1">
      <c r="B535" s="240"/>
      <c r="F535" s="98"/>
    </row>
    <row r="536" spans="2:6" ht="12.75" hidden="1">
      <c r="B536" s="240"/>
      <c r="F536" s="98"/>
    </row>
    <row r="537" spans="2:6" ht="12.75" hidden="1">
      <c r="B537" s="240"/>
      <c r="F537" s="98"/>
    </row>
    <row r="538" spans="2:6" ht="12.75" hidden="1">
      <c r="B538" s="240"/>
      <c r="F538" s="98"/>
    </row>
    <row r="539" spans="2:6" ht="12.75" hidden="1">
      <c r="B539" s="240"/>
      <c r="F539" s="98"/>
    </row>
    <row r="540" spans="2:6" ht="12.75" hidden="1">
      <c r="B540" s="240"/>
      <c r="F540" s="98"/>
    </row>
    <row r="541" spans="2:6" ht="12.75" hidden="1">
      <c r="B541" s="240"/>
      <c r="F541" s="98"/>
    </row>
    <row r="542" spans="2:6" ht="12.75" hidden="1">
      <c r="B542" s="240"/>
      <c r="F542" s="98"/>
    </row>
    <row r="543" spans="2:6" ht="12.75" hidden="1">
      <c r="B543" s="240"/>
      <c r="F543" s="98"/>
    </row>
    <row r="544" spans="2:6" ht="12.75" hidden="1">
      <c r="B544" s="240"/>
      <c r="F544" s="98"/>
    </row>
    <row r="545" spans="2:6" ht="12.75" hidden="1">
      <c r="B545" s="240"/>
      <c r="F545" s="98"/>
    </row>
    <row r="546" spans="2:6" ht="12.75" hidden="1">
      <c r="B546" s="240"/>
      <c r="F546" s="98"/>
    </row>
    <row r="547" spans="2:6" ht="12.75" hidden="1">
      <c r="B547" s="240"/>
      <c r="F547" s="98"/>
    </row>
    <row r="548" spans="2:6" ht="12.75" hidden="1">
      <c r="B548" s="240"/>
      <c r="F548" s="98"/>
    </row>
    <row r="549" spans="2:6" ht="12.75" hidden="1">
      <c r="B549" s="240"/>
      <c r="F549" s="98"/>
    </row>
    <row r="550" spans="2:6" ht="12.75" hidden="1">
      <c r="B550" s="240"/>
      <c r="F550" s="98"/>
    </row>
    <row r="551" spans="2:6" ht="12.75" hidden="1">
      <c r="B551" s="240"/>
      <c r="F551" s="98"/>
    </row>
    <row r="552" spans="2:6" ht="12.75" hidden="1">
      <c r="B552" s="240"/>
      <c r="F552" s="98"/>
    </row>
    <row r="553" spans="2:6" ht="12.75" hidden="1">
      <c r="B553" s="240"/>
      <c r="F553" s="98"/>
    </row>
    <row r="554" spans="2:6" ht="12.75" hidden="1">
      <c r="B554" s="240"/>
      <c r="F554" s="98"/>
    </row>
    <row r="555" spans="2:6" ht="12.75" hidden="1">
      <c r="B555" s="240"/>
      <c r="F555" s="98"/>
    </row>
    <row r="556" spans="2:6" ht="12.75" hidden="1">
      <c r="B556" s="240"/>
      <c r="F556" s="98"/>
    </row>
    <row r="557" spans="2:6" ht="12.75" hidden="1">
      <c r="B557" s="240"/>
      <c r="F557" s="98"/>
    </row>
    <row r="558" spans="2:6" ht="12.75" hidden="1">
      <c r="B558" s="240"/>
      <c r="F558" s="98"/>
    </row>
    <row r="559" spans="2:6" ht="12.75" hidden="1">
      <c r="B559" s="240"/>
      <c r="F559" s="98"/>
    </row>
    <row r="560" spans="2:6" ht="12.75" hidden="1">
      <c r="B560" s="240"/>
      <c r="F560" s="98"/>
    </row>
    <row r="561" spans="2:6" ht="12.75" hidden="1">
      <c r="B561" s="240"/>
      <c r="F561" s="98"/>
    </row>
    <row r="562" spans="2:6" ht="12.75" hidden="1">
      <c r="B562" s="240"/>
      <c r="F562" s="98"/>
    </row>
    <row r="563" spans="2:6" ht="12.75" hidden="1">
      <c r="B563" s="240"/>
      <c r="F563" s="98"/>
    </row>
    <row r="564" spans="2:6" ht="12.75" hidden="1">
      <c r="B564" s="240"/>
      <c r="F564" s="98"/>
    </row>
    <row r="565" spans="2:6" ht="12.75" hidden="1">
      <c r="B565" s="240"/>
      <c r="F565" s="98"/>
    </row>
    <row r="566" spans="2:6" ht="12.75" hidden="1">
      <c r="B566" s="240"/>
      <c r="F566" s="98"/>
    </row>
    <row r="567" spans="2:6" ht="12.75" hidden="1">
      <c r="B567" s="240"/>
      <c r="F567" s="98"/>
    </row>
    <row r="568" spans="2:6" ht="12.75" hidden="1">
      <c r="B568" s="240"/>
      <c r="F568" s="98"/>
    </row>
    <row r="569" spans="2:6" ht="12.75" hidden="1">
      <c r="B569" s="240"/>
      <c r="F569" s="98"/>
    </row>
    <row r="570" spans="2:6" ht="12.75" hidden="1">
      <c r="B570" s="240"/>
      <c r="F570" s="98"/>
    </row>
    <row r="571" spans="2:6" ht="12.75" hidden="1">
      <c r="B571" s="240"/>
      <c r="F571" s="98"/>
    </row>
    <row r="572" spans="2:6" ht="12.75" hidden="1">
      <c r="B572" s="240"/>
      <c r="F572" s="98"/>
    </row>
    <row r="573" spans="2:6" ht="12.75" hidden="1">
      <c r="B573" s="240"/>
      <c r="F573" s="98"/>
    </row>
    <row r="574" spans="2:6" ht="12.75" hidden="1">
      <c r="B574" s="240"/>
      <c r="F574" s="98"/>
    </row>
    <row r="575" spans="2:6" ht="12.75" hidden="1">
      <c r="B575" s="240"/>
      <c r="F575" s="98"/>
    </row>
    <row r="576" spans="2:6" ht="12.75" hidden="1">
      <c r="B576" s="240"/>
      <c r="F576" s="98"/>
    </row>
    <row r="577" spans="2:6" ht="12.75" hidden="1">
      <c r="B577" s="240"/>
      <c r="F577" s="98"/>
    </row>
    <row r="578" spans="2:6" ht="12.75" hidden="1">
      <c r="B578" s="240"/>
      <c r="F578" s="98"/>
    </row>
    <row r="579" spans="2:6" ht="12.75" hidden="1">
      <c r="B579" s="240"/>
      <c r="F579" s="98"/>
    </row>
    <row r="580" spans="2:6" ht="12.75" hidden="1">
      <c r="B580" s="240"/>
      <c r="F580" s="98"/>
    </row>
    <row r="581" spans="2:6" ht="12.75" hidden="1">
      <c r="B581" s="240"/>
      <c r="F581" s="98"/>
    </row>
    <row r="582" spans="2:6" ht="12.75" hidden="1">
      <c r="B582" s="240"/>
      <c r="F582" s="98"/>
    </row>
    <row r="583" spans="2:6" ht="12.75" hidden="1">
      <c r="B583" s="240"/>
      <c r="F583" s="98"/>
    </row>
    <row r="584" spans="2:6" ht="12.75" hidden="1">
      <c r="B584" s="240"/>
      <c r="F584" s="98"/>
    </row>
    <row r="585" spans="2:6" ht="12.75" hidden="1">
      <c r="B585" s="240"/>
      <c r="F585" s="98"/>
    </row>
    <row r="586" spans="2:6" ht="12.75" hidden="1">
      <c r="B586" s="240"/>
      <c r="F586" s="98"/>
    </row>
    <row r="587" spans="2:6" ht="12.75" hidden="1">
      <c r="B587" s="240"/>
      <c r="F587" s="98"/>
    </row>
    <row r="588" spans="2:6" ht="12.75" hidden="1">
      <c r="B588" s="240"/>
      <c r="F588" s="98"/>
    </row>
    <row r="589" spans="2:6" ht="12.75" hidden="1">
      <c r="B589" s="240"/>
      <c r="F589" s="98"/>
    </row>
    <row r="590" spans="2:6" ht="12.75" hidden="1">
      <c r="B590" s="240"/>
      <c r="F590" s="98"/>
    </row>
    <row r="591" spans="2:6" ht="12.75" hidden="1">
      <c r="B591" s="240"/>
      <c r="F591" s="98"/>
    </row>
    <row r="592" spans="2:6" ht="12.75" hidden="1">
      <c r="B592" s="240"/>
      <c r="F592" s="98"/>
    </row>
    <row r="593" spans="2:6" ht="12.75" hidden="1">
      <c r="B593" s="240"/>
      <c r="F593" s="98"/>
    </row>
    <row r="594" spans="2:6" ht="12.75" hidden="1">
      <c r="B594" s="240"/>
      <c r="F594" s="98"/>
    </row>
    <row r="595" spans="2:6" ht="12.75" hidden="1">
      <c r="B595" s="240"/>
      <c r="F595" s="98"/>
    </row>
    <row r="596" spans="2:6" ht="12.75" hidden="1">
      <c r="B596" s="240"/>
      <c r="F596" s="98"/>
    </row>
    <row r="597" spans="2:6" ht="12.75" hidden="1">
      <c r="B597" s="240"/>
      <c r="F597" s="98"/>
    </row>
    <row r="598" spans="2:6" ht="12.75" hidden="1">
      <c r="B598" s="240"/>
      <c r="F598" s="98"/>
    </row>
    <row r="599" spans="2:6" ht="12.75" hidden="1">
      <c r="B599" s="240"/>
      <c r="F599" s="98"/>
    </row>
    <row r="600" spans="2:6" ht="12.75" hidden="1">
      <c r="B600" s="240"/>
      <c r="F600" s="98"/>
    </row>
    <row r="601" spans="2:6" ht="12.75" hidden="1">
      <c r="B601" s="240"/>
      <c r="F601" s="98"/>
    </row>
    <row r="602" spans="2:6" ht="12.75" hidden="1">
      <c r="B602" s="240"/>
      <c r="F602" s="98"/>
    </row>
    <row r="603" spans="2:6" ht="12.75" hidden="1">
      <c r="B603" s="240"/>
      <c r="F603" s="98"/>
    </row>
    <row r="604" spans="2:6" ht="12.75" hidden="1">
      <c r="B604" s="240"/>
      <c r="F604" s="98"/>
    </row>
    <row r="605" spans="2:6" ht="12.75" hidden="1">
      <c r="B605" s="240"/>
      <c r="F605" s="98"/>
    </row>
    <row r="606" spans="2:6" ht="12.75" hidden="1">
      <c r="B606" s="240"/>
      <c r="F606" s="98"/>
    </row>
    <row r="607" spans="2:6" ht="12.75" hidden="1">
      <c r="B607" s="240"/>
      <c r="F607" s="98"/>
    </row>
    <row r="608" spans="2:6" ht="12.75" hidden="1">
      <c r="B608" s="240"/>
      <c r="F608" s="98"/>
    </row>
    <row r="609" spans="2:6" ht="12.75" hidden="1">
      <c r="B609" s="240"/>
      <c r="F609" s="98"/>
    </row>
    <row r="610" spans="2:6" ht="12.75" hidden="1">
      <c r="B610" s="240"/>
      <c r="F610" s="98"/>
    </row>
    <row r="611" spans="1:13" s="85" customFormat="1" ht="12.75">
      <c r="A611" s="1"/>
      <c r="B611" s="240"/>
      <c r="C611" s="1"/>
      <c r="D611" s="1"/>
      <c r="E611" s="1"/>
      <c r="F611" s="98"/>
      <c r="G611" s="32"/>
      <c r="H611" s="6"/>
      <c r="I611" s="5"/>
      <c r="J611"/>
      <c r="K611"/>
      <c r="L611"/>
      <c r="M611"/>
    </row>
    <row r="612" spans="1:13" s="20" customFormat="1" ht="12.75">
      <c r="A612" s="242"/>
      <c r="B612" s="89">
        <v>990432</v>
      </c>
      <c r="C612" s="199" t="s">
        <v>1184</v>
      </c>
      <c r="D612" s="199" t="s">
        <v>1202</v>
      </c>
      <c r="E612" s="199"/>
      <c r="F612" s="243"/>
      <c r="G612" s="243"/>
      <c r="H612" s="36">
        <v>-990432</v>
      </c>
      <c r="I612" s="214">
        <v>2225.6898876404493</v>
      </c>
      <c r="J612" s="244"/>
      <c r="K612" s="245">
        <v>445</v>
      </c>
      <c r="L612" s="225"/>
      <c r="M612" s="245">
        <v>445</v>
      </c>
    </row>
    <row r="613" spans="1:13" s="20" customFormat="1" ht="12.75">
      <c r="A613" s="242"/>
      <c r="B613" s="89">
        <v>994427</v>
      </c>
      <c r="C613" s="199" t="s">
        <v>1184</v>
      </c>
      <c r="D613" s="199" t="s">
        <v>1203</v>
      </c>
      <c r="E613" s="199"/>
      <c r="F613" s="243"/>
      <c r="G613" s="243"/>
      <c r="H613" s="36">
        <v>-1984859</v>
      </c>
      <c r="I613" s="214">
        <v>2260.0613636363637</v>
      </c>
      <c r="J613" s="244"/>
      <c r="K613" s="245">
        <v>440</v>
      </c>
      <c r="L613" s="225"/>
      <c r="M613" s="245">
        <v>440</v>
      </c>
    </row>
    <row r="614" spans="1:13" s="20" customFormat="1" ht="12.75">
      <c r="A614" s="242"/>
      <c r="B614" s="89">
        <v>-2562166</v>
      </c>
      <c r="C614" s="199" t="s">
        <v>1184</v>
      </c>
      <c r="D614" s="199" t="s">
        <v>1212</v>
      </c>
      <c r="E614" s="199"/>
      <c r="F614" s="243"/>
      <c r="G614" s="243"/>
      <c r="H614" s="36">
        <v>577307</v>
      </c>
      <c r="I614" s="214">
        <v>-6028.6258823529415</v>
      </c>
      <c r="J614" s="244"/>
      <c r="K614" s="245">
        <v>425</v>
      </c>
      <c r="L614" s="225"/>
      <c r="M614" s="245">
        <v>425</v>
      </c>
    </row>
    <row r="615" spans="1:13" s="20" customFormat="1" ht="12.75">
      <c r="A615" s="242"/>
      <c r="B615" s="89">
        <v>2302654</v>
      </c>
      <c r="C615" s="199" t="s">
        <v>1184</v>
      </c>
      <c r="D615" s="199" t="s">
        <v>1204</v>
      </c>
      <c r="E615" s="199"/>
      <c r="F615" s="243"/>
      <c r="G615" s="243" t="s">
        <v>1213</v>
      </c>
      <c r="H615" s="36">
        <v>-1725347</v>
      </c>
      <c r="I615" s="214">
        <v>5418.009411764706</v>
      </c>
      <c r="J615" s="244"/>
      <c r="K615" s="245">
        <v>425</v>
      </c>
      <c r="L615" s="225"/>
      <c r="M615" s="245">
        <v>425</v>
      </c>
    </row>
    <row r="616" spans="1:13" s="20" customFormat="1" ht="12.75">
      <c r="A616" s="242"/>
      <c r="B616" s="89">
        <v>2460757</v>
      </c>
      <c r="C616" s="199" t="s">
        <v>1184</v>
      </c>
      <c r="D616" s="199" t="s">
        <v>1189</v>
      </c>
      <c r="E616" s="199"/>
      <c r="F616" s="243"/>
      <c r="G616" s="243"/>
      <c r="H616" s="36">
        <v>-4186104</v>
      </c>
      <c r="I616" s="214">
        <v>5929.534939759036</v>
      </c>
      <c r="J616" s="244"/>
      <c r="K616" s="245">
        <v>415</v>
      </c>
      <c r="L616" s="225"/>
      <c r="M616" s="245">
        <v>415</v>
      </c>
    </row>
    <row r="617" spans="1:13" s="20" customFormat="1" ht="12.75">
      <c r="A617" s="242"/>
      <c r="B617" s="89">
        <v>-2539914</v>
      </c>
      <c r="C617" s="199" t="s">
        <v>1184</v>
      </c>
      <c r="D617" s="199" t="s">
        <v>1214</v>
      </c>
      <c r="E617" s="199"/>
      <c r="F617" s="243"/>
      <c r="G617" s="243"/>
      <c r="H617" s="36">
        <v>-1646190</v>
      </c>
      <c r="I617" s="214">
        <v>-6047.414285714286</v>
      </c>
      <c r="J617" s="244"/>
      <c r="K617" s="245">
        <v>420</v>
      </c>
      <c r="L617" s="225"/>
      <c r="M617" s="245">
        <v>420</v>
      </c>
    </row>
    <row r="618" spans="1:13" s="20" customFormat="1" ht="12.75">
      <c r="A618" s="242"/>
      <c r="B618" s="89">
        <v>1325000</v>
      </c>
      <c r="C618" s="199" t="s">
        <v>1184</v>
      </c>
      <c r="D618" s="199" t="s">
        <v>1205</v>
      </c>
      <c r="E618" s="199"/>
      <c r="F618" s="243"/>
      <c r="G618" s="243"/>
      <c r="H618" s="36">
        <v>-5511104</v>
      </c>
      <c r="I618" s="214">
        <v>3154.7619047619046</v>
      </c>
      <c r="J618" s="244"/>
      <c r="K618" s="245">
        <v>420</v>
      </c>
      <c r="L618" s="225"/>
      <c r="M618" s="245">
        <v>420</v>
      </c>
    </row>
    <row r="619" spans="1:13" s="20" customFormat="1" ht="12.75">
      <c r="A619" s="242"/>
      <c r="B619" s="89">
        <v>1000000</v>
      </c>
      <c r="C619" s="199" t="s">
        <v>1184</v>
      </c>
      <c r="D619" s="199" t="s">
        <v>1191</v>
      </c>
      <c r="E619" s="199"/>
      <c r="F619" s="243"/>
      <c r="G619" s="243"/>
      <c r="H619" s="36">
        <v>-2646190</v>
      </c>
      <c r="I619" s="214">
        <v>2380.9523809523807</v>
      </c>
      <c r="J619" s="244"/>
      <c r="K619" s="245">
        <v>420</v>
      </c>
      <c r="L619" s="225"/>
      <c r="M619" s="245">
        <v>420</v>
      </c>
    </row>
    <row r="620" spans="1:13" s="20" customFormat="1" ht="12.75">
      <c r="A620" s="246"/>
      <c r="B620" s="247">
        <v>3971190</v>
      </c>
      <c r="C620" s="205" t="s">
        <v>1184</v>
      </c>
      <c r="D620" s="205" t="s">
        <v>1219</v>
      </c>
      <c r="E620" s="205"/>
      <c r="F620" s="248"/>
      <c r="G620" s="248"/>
      <c r="H620" s="99"/>
      <c r="I620" s="209">
        <v>9455.214285714286</v>
      </c>
      <c r="J620" s="249"/>
      <c r="K620" s="250">
        <v>420</v>
      </c>
      <c r="L620" s="251"/>
      <c r="M620" s="250">
        <v>420</v>
      </c>
    </row>
    <row r="621" spans="2:6" ht="12.75">
      <c r="B621" s="240"/>
      <c r="F621" s="98"/>
    </row>
    <row r="622" spans="2:6" ht="12.75">
      <c r="B622" s="240"/>
      <c r="F622" s="98"/>
    </row>
    <row r="623" spans="2:6" ht="12.75">
      <c r="B623" s="240"/>
      <c r="F623" s="98"/>
    </row>
    <row r="624" spans="1:13" s="255" customFormat="1" ht="12.75">
      <c r="A624" s="252"/>
      <c r="B624" s="253">
        <v>-4722890</v>
      </c>
      <c r="C624" s="252" t="s">
        <v>1185</v>
      </c>
      <c r="D624" s="252" t="s">
        <v>1214</v>
      </c>
      <c r="E624" s="252"/>
      <c r="F624" s="254"/>
      <c r="G624" s="254"/>
      <c r="H624" s="36">
        <v>4722890</v>
      </c>
      <c r="I624" s="214">
        <v>-11244.97619047619</v>
      </c>
      <c r="K624" s="245">
        <v>420</v>
      </c>
      <c r="M624" s="245">
        <v>420</v>
      </c>
    </row>
    <row r="625" spans="1:13" s="255" customFormat="1" ht="12.75">
      <c r="A625" s="252"/>
      <c r="B625" s="253">
        <v>2126601</v>
      </c>
      <c r="C625" s="252" t="s">
        <v>1185</v>
      </c>
      <c r="D625" s="252" t="s">
        <v>1205</v>
      </c>
      <c r="E625" s="252"/>
      <c r="F625" s="254"/>
      <c r="G625" s="254"/>
      <c r="H625" s="36">
        <v>2596289</v>
      </c>
      <c r="I625" s="214">
        <v>5063.335714285714</v>
      </c>
      <c r="K625" s="245">
        <v>420</v>
      </c>
      <c r="M625" s="245">
        <v>420</v>
      </c>
    </row>
    <row r="626" spans="1:13" s="255" customFormat="1" ht="12.75">
      <c r="A626" s="252"/>
      <c r="B626" s="253">
        <v>1389900</v>
      </c>
      <c r="C626" s="252" t="s">
        <v>1185</v>
      </c>
      <c r="D626" s="252" t="s">
        <v>1191</v>
      </c>
      <c r="E626" s="252"/>
      <c r="F626" s="254"/>
      <c r="G626" s="254"/>
      <c r="H626" s="36">
        <v>1206389</v>
      </c>
      <c r="I626" s="214">
        <v>3309.285714285714</v>
      </c>
      <c r="K626" s="245">
        <v>420</v>
      </c>
      <c r="M626" s="245">
        <v>420</v>
      </c>
    </row>
    <row r="627" spans="1:13" s="259" customFormat="1" ht="12.75">
      <c r="A627" s="256"/>
      <c r="B627" s="257">
        <v>-1206389</v>
      </c>
      <c r="C627" s="256" t="s">
        <v>1185</v>
      </c>
      <c r="D627" s="256" t="s">
        <v>1219</v>
      </c>
      <c r="E627" s="256"/>
      <c r="F627" s="258"/>
      <c r="G627" s="258"/>
      <c r="H627" s="99">
        <v>3802678</v>
      </c>
      <c r="I627" s="209">
        <v>-2872.3547619047617</v>
      </c>
      <c r="K627" s="250">
        <v>420</v>
      </c>
      <c r="M627" s="250">
        <v>420</v>
      </c>
    </row>
    <row r="628" spans="2:6" ht="12.75">
      <c r="B628" s="240"/>
      <c r="F628" s="98"/>
    </row>
    <row r="629" spans="2:6" ht="12.75">
      <c r="B629" s="240"/>
      <c r="F629" s="98"/>
    </row>
    <row r="630" spans="2:6" ht="12.75">
      <c r="B630" s="240"/>
      <c r="F630" s="98"/>
    </row>
    <row r="631" spans="1:13" s="301" customFormat="1" ht="12.75">
      <c r="A631" s="289"/>
      <c r="B631" s="290">
        <v>-20489117</v>
      </c>
      <c r="C631" s="289" t="s">
        <v>1238</v>
      </c>
      <c r="D631" s="289" t="s">
        <v>1214</v>
      </c>
      <c r="E631" s="289"/>
      <c r="F631" s="291"/>
      <c r="G631" s="291"/>
      <c r="H631" s="292">
        <v>20489117</v>
      </c>
      <c r="I631" s="293">
        <v>-48783.61190476191</v>
      </c>
      <c r="J631" s="294"/>
      <c r="K631" s="300">
        <v>420</v>
      </c>
      <c r="M631" s="300">
        <v>420</v>
      </c>
    </row>
    <row r="632" spans="1:13" s="301" customFormat="1" ht="12.75">
      <c r="A632" s="289"/>
      <c r="B632" s="290">
        <v>1490375</v>
      </c>
      <c r="C632" s="289" t="s">
        <v>1238</v>
      </c>
      <c r="D632" s="289" t="s">
        <v>1191</v>
      </c>
      <c r="E632" s="289"/>
      <c r="F632" s="291"/>
      <c r="G632" s="291"/>
      <c r="H632" s="292">
        <v>18998742</v>
      </c>
      <c r="I632" s="293">
        <v>3548.5119047619046</v>
      </c>
      <c r="J632" s="294"/>
      <c r="K632" s="300">
        <v>420</v>
      </c>
      <c r="M632" s="300">
        <v>420</v>
      </c>
    </row>
    <row r="633" spans="1:13" s="303" customFormat="1" ht="12.75">
      <c r="A633" s="295"/>
      <c r="B633" s="296">
        <v>-18998742</v>
      </c>
      <c r="C633" s="295" t="s">
        <v>1185</v>
      </c>
      <c r="D633" s="295" t="s">
        <v>1219</v>
      </c>
      <c r="E633" s="295"/>
      <c r="F633" s="297"/>
      <c r="G633" s="297"/>
      <c r="H633" s="296">
        <v>37997484</v>
      </c>
      <c r="I633" s="298">
        <v>-45235.1</v>
      </c>
      <c r="J633" s="299"/>
      <c r="K633" s="302">
        <v>420</v>
      </c>
      <c r="M633" s="302">
        <v>420</v>
      </c>
    </row>
    <row r="634" spans="2:6" ht="12.75">
      <c r="B634" s="240"/>
      <c r="F634" s="98"/>
    </row>
    <row r="635" spans="2:6" ht="12.75">
      <c r="B635" s="240"/>
      <c r="F635" s="98"/>
    </row>
    <row r="636" spans="1:13" s="224" customFormat="1" ht="12.75">
      <c r="A636" s="333"/>
      <c r="B636" s="333">
        <v>-12761734</v>
      </c>
      <c r="C636" s="219" t="s">
        <v>1241</v>
      </c>
      <c r="D636" s="219" t="s">
        <v>1192</v>
      </c>
      <c r="E636" s="217"/>
      <c r="F636" s="35"/>
      <c r="G636" s="220"/>
      <c r="H636" s="60">
        <v>12761734</v>
      </c>
      <c r="I636" s="214">
        <v>-26044.355102040816</v>
      </c>
      <c r="J636" s="222"/>
      <c r="K636" s="223">
        <v>490</v>
      </c>
      <c r="L636" s="216"/>
      <c r="M636" s="223">
        <v>490</v>
      </c>
    </row>
    <row r="637" spans="1:13" s="20" customFormat="1" ht="12.75">
      <c r="A637" s="218"/>
      <c r="B637" s="218">
        <v>3191220</v>
      </c>
      <c r="C637" s="219" t="s">
        <v>1241</v>
      </c>
      <c r="D637" s="219" t="s">
        <v>1193</v>
      </c>
      <c r="E637" s="217"/>
      <c r="F637" s="35"/>
      <c r="G637" s="220"/>
      <c r="H637" s="60">
        <v>9570514</v>
      </c>
      <c r="I637" s="214">
        <v>6512.693877551021</v>
      </c>
      <c r="J637" s="222"/>
      <c r="K637" s="223">
        <v>490</v>
      </c>
      <c r="L637" s="216"/>
      <c r="M637" s="223">
        <v>490</v>
      </c>
    </row>
    <row r="638" spans="1:13" ht="12.75">
      <c r="A638" s="218"/>
      <c r="B638" s="218">
        <v>2511135</v>
      </c>
      <c r="C638" s="219" t="s">
        <v>1241</v>
      </c>
      <c r="D638" s="219" t="s">
        <v>1194</v>
      </c>
      <c r="E638" s="217"/>
      <c r="F638" s="35"/>
      <c r="G638" s="220"/>
      <c r="H638" s="60">
        <v>7059379</v>
      </c>
      <c r="I638" s="214">
        <v>5231.53125</v>
      </c>
      <c r="J638" s="222"/>
      <c r="K638" s="223">
        <v>480</v>
      </c>
      <c r="L638" s="216"/>
      <c r="M638" s="223">
        <v>480</v>
      </c>
    </row>
    <row r="639" spans="1:13" ht="12.75">
      <c r="A639" s="218"/>
      <c r="B639" s="218">
        <v>2578918</v>
      </c>
      <c r="C639" s="219" t="s">
        <v>1241</v>
      </c>
      <c r="D639" s="219" t="s">
        <v>1195</v>
      </c>
      <c r="E639" s="217"/>
      <c r="F639" s="35"/>
      <c r="G639" s="220"/>
      <c r="H639" s="60">
        <v>4480461</v>
      </c>
      <c r="I639" s="214">
        <v>5429.301052631579</v>
      </c>
      <c r="J639" s="222"/>
      <c r="K639" s="223">
        <v>475</v>
      </c>
      <c r="L639" s="216"/>
      <c r="M639" s="223">
        <v>475</v>
      </c>
    </row>
    <row r="640" spans="1:13" ht="12.75">
      <c r="A640" s="218"/>
      <c r="B640" s="218">
        <v>2044700</v>
      </c>
      <c r="C640" s="219" t="s">
        <v>1241</v>
      </c>
      <c r="D640" s="219" t="s">
        <v>1196</v>
      </c>
      <c r="E640" s="217"/>
      <c r="F640" s="35"/>
      <c r="G640" s="220"/>
      <c r="H640" s="60">
        <v>2435761</v>
      </c>
      <c r="I640" s="214">
        <v>4445</v>
      </c>
      <c r="J640" s="222"/>
      <c r="K640" s="223">
        <v>460</v>
      </c>
      <c r="L640" s="216"/>
      <c r="M640" s="223">
        <v>460</v>
      </c>
    </row>
    <row r="641" spans="1:13" s="225" customFormat="1" ht="12.75">
      <c r="A641" s="218"/>
      <c r="B641" s="218">
        <v>2352000</v>
      </c>
      <c r="C641" s="219" t="s">
        <v>1241</v>
      </c>
      <c r="D641" s="219" t="s">
        <v>1200</v>
      </c>
      <c r="E641" s="217"/>
      <c r="F641" s="35"/>
      <c r="G641" s="220"/>
      <c r="H641" s="60">
        <v>83761</v>
      </c>
      <c r="I641" s="214">
        <v>5285.393258426966</v>
      </c>
      <c r="J641" s="222"/>
      <c r="K641" s="223">
        <v>445</v>
      </c>
      <c r="L641" s="216"/>
      <c r="M641" s="223">
        <v>445</v>
      </c>
    </row>
    <row r="642" spans="1:13" s="196" customFormat="1" ht="12.75">
      <c r="A642" s="218"/>
      <c r="B642" s="218">
        <v>850000</v>
      </c>
      <c r="C642" s="219" t="s">
        <v>1241</v>
      </c>
      <c r="D642" s="219" t="s">
        <v>1201</v>
      </c>
      <c r="E642" s="217"/>
      <c r="F642" s="35"/>
      <c r="G642" s="220"/>
      <c r="H642" s="60">
        <v>-766239</v>
      </c>
      <c r="I642" s="214">
        <v>1888.888888888889</v>
      </c>
      <c r="J642" s="222"/>
      <c r="K642" s="223">
        <v>450</v>
      </c>
      <c r="L642" s="216"/>
      <c r="M642" s="223">
        <v>450</v>
      </c>
    </row>
    <row r="643" spans="1:13" s="196" customFormat="1" ht="12.75">
      <c r="A643" s="218"/>
      <c r="B643" s="218">
        <v>412704</v>
      </c>
      <c r="C643" s="219" t="s">
        <v>1241</v>
      </c>
      <c r="D643" s="219" t="s">
        <v>1202</v>
      </c>
      <c r="E643" s="217"/>
      <c r="F643" s="35"/>
      <c r="G643" s="220"/>
      <c r="H643" s="60">
        <v>-1178943</v>
      </c>
      <c r="I643" s="214">
        <v>927.4247191011236</v>
      </c>
      <c r="J643" s="222"/>
      <c r="K643" s="223">
        <v>445</v>
      </c>
      <c r="L643" s="216"/>
      <c r="M643" s="223">
        <v>445</v>
      </c>
    </row>
    <row r="644" spans="1:13" s="196" customFormat="1" ht="12.75">
      <c r="A644" s="218"/>
      <c r="B644" s="218">
        <v>558634</v>
      </c>
      <c r="C644" s="219" t="s">
        <v>1241</v>
      </c>
      <c r="D644" s="219" t="s">
        <v>1203</v>
      </c>
      <c r="E644" s="217"/>
      <c r="F644" s="35"/>
      <c r="G644" s="220"/>
      <c r="H644" s="60">
        <v>-1737577</v>
      </c>
      <c r="I644" s="214">
        <v>1269.6227272727272</v>
      </c>
      <c r="J644" s="222"/>
      <c r="K644" s="223">
        <v>440</v>
      </c>
      <c r="L644" s="216"/>
      <c r="M644" s="223">
        <v>440</v>
      </c>
    </row>
    <row r="645" spans="1:13" s="196" customFormat="1" ht="12.75">
      <c r="A645" s="218"/>
      <c r="B645" s="218">
        <v>512855</v>
      </c>
      <c r="C645" s="219" t="s">
        <v>1241</v>
      </c>
      <c r="D645" s="219" t="s">
        <v>1204</v>
      </c>
      <c r="E645" s="217"/>
      <c r="F645" s="35"/>
      <c r="G645" s="220"/>
      <c r="H645" s="60">
        <v>-2250432</v>
      </c>
      <c r="I645" s="214">
        <v>1206.7176470588236</v>
      </c>
      <c r="J645" s="222"/>
      <c r="K645" s="223">
        <v>425</v>
      </c>
      <c r="L645" s="216"/>
      <c r="M645" s="223">
        <v>425</v>
      </c>
    </row>
    <row r="646" spans="1:13" s="196" customFormat="1" ht="12.75">
      <c r="A646" s="218"/>
      <c r="B646" s="218">
        <v>0</v>
      </c>
      <c r="C646" s="219" t="s">
        <v>1241</v>
      </c>
      <c r="D646" s="219" t="s">
        <v>1189</v>
      </c>
      <c r="E646" s="217"/>
      <c r="F646" s="35"/>
      <c r="G646" s="220"/>
      <c r="H646" s="60">
        <v>-2250432</v>
      </c>
      <c r="I646" s="214">
        <v>0</v>
      </c>
      <c r="J646" s="222"/>
      <c r="K646" s="223">
        <v>415</v>
      </c>
      <c r="L646" s="216"/>
      <c r="M646" s="223">
        <v>415</v>
      </c>
    </row>
    <row r="647" spans="1:13" s="196" customFormat="1" ht="12.75">
      <c r="A647" s="217"/>
      <c r="B647" s="218">
        <v>0</v>
      </c>
      <c r="C647" s="219" t="s">
        <v>1241</v>
      </c>
      <c r="D647" s="219" t="s">
        <v>1205</v>
      </c>
      <c r="E647" s="217"/>
      <c r="F647" s="35"/>
      <c r="G647" s="220"/>
      <c r="H647" s="60">
        <v>-2250432</v>
      </c>
      <c r="I647" s="214">
        <v>0</v>
      </c>
      <c r="J647" s="222"/>
      <c r="K647" s="223">
        <v>420</v>
      </c>
      <c r="L647" s="216"/>
      <c r="M647" s="223">
        <v>420</v>
      </c>
    </row>
    <row r="648" spans="1:13" s="196" customFormat="1" ht="12.75">
      <c r="A648" s="217"/>
      <c r="B648" s="218">
        <v>1036425</v>
      </c>
      <c r="C648" s="219" t="s">
        <v>1241</v>
      </c>
      <c r="D648" s="219" t="s">
        <v>1191</v>
      </c>
      <c r="E648" s="217"/>
      <c r="F648" s="35"/>
      <c r="G648" s="220"/>
      <c r="H648" s="60">
        <v>-3286857</v>
      </c>
      <c r="I648" s="214">
        <v>2467.6785714285716</v>
      </c>
      <c r="J648" s="222"/>
      <c r="K648" s="223">
        <v>420</v>
      </c>
      <c r="L648" s="216"/>
      <c r="M648" s="223">
        <v>420</v>
      </c>
    </row>
    <row r="649" spans="1:13" s="225" customFormat="1" ht="12.75">
      <c r="A649" s="334"/>
      <c r="B649" s="335">
        <v>3286857</v>
      </c>
      <c r="C649" s="334" t="s">
        <v>1241</v>
      </c>
      <c r="D649" s="334" t="s">
        <v>1220</v>
      </c>
      <c r="E649" s="334"/>
      <c r="F649" s="187"/>
      <c r="G649" s="336"/>
      <c r="H649" s="99"/>
      <c r="I649" s="209">
        <v>7825.85</v>
      </c>
      <c r="J649" s="337"/>
      <c r="K649" s="338">
        <v>420</v>
      </c>
      <c r="L649" s="224"/>
      <c r="M649" s="338">
        <v>420</v>
      </c>
    </row>
    <row r="650" spans="2:6" ht="12.75">
      <c r="B650" s="240"/>
      <c r="F650" s="98"/>
    </row>
    <row r="651" spans="2:6" ht="12.75">
      <c r="B651" s="240"/>
      <c r="C651" s="212"/>
      <c r="F651" s="98"/>
    </row>
    <row r="652" spans="1:13" ht="12.75">
      <c r="A652" s="17"/>
      <c r="B652" s="240">
        <v>525000</v>
      </c>
      <c r="C652" s="1" t="s">
        <v>1208</v>
      </c>
      <c r="D652" s="1" t="s">
        <v>1209</v>
      </c>
      <c r="F652" s="98" t="s">
        <v>1210</v>
      </c>
      <c r="G652" s="32" t="s">
        <v>536</v>
      </c>
      <c r="H652" s="6">
        <v>-525000</v>
      </c>
      <c r="I652" s="27">
        <v>1250</v>
      </c>
      <c r="J652" s="27"/>
      <c r="K652" s="45">
        <v>420</v>
      </c>
      <c r="M652" s="45">
        <v>420</v>
      </c>
    </row>
    <row r="653" spans="1:13" ht="12.75">
      <c r="A653" s="16"/>
      <c r="B653" s="241">
        <v>525000</v>
      </c>
      <c r="C653" s="16"/>
      <c r="D653" s="16" t="s">
        <v>1209</v>
      </c>
      <c r="E653" s="16"/>
      <c r="F653" s="187"/>
      <c r="G653" s="23"/>
      <c r="H653" s="83">
        <v>0</v>
      </c>
      <c r="I653" s="84">
        <v>1250</v>
      </c>
      <c r="J653" s="84"/>
      <c r="K653" s="87">
        <v>420</v>
      </c>
      <c r="L653" s="85"/>
      <c r="M653" s="87">
        <v>420</v>
      </c>
    </row>
    <row r="654" spans="1:13" s="161" customFormat="1" ht="12.75" hidden="1">
      <c r="A654" s="1"/>
      <c r="B654" s="6">
        <v>1050000</v>
      </c>
      <c r="C654" s="1"/>
      <c r="D654" s="1"/>
      <c r="E654" s="1"/>
      <c r="F654" s="98"/>
      <c r="G654" s="32"/>
      <c r="H654" s="6"/>
      <c r="I654" s="5"/>
      <c r="J654"/>
      <c r="K654"/>
      <c r="L654"/>
      <c r="M654"/>
    </row>
    <row r="655" ht="12.75" hidden="1">
      <c r="F655" s="98"/>
    </row>
    <row r="656" spans="1:13" ht="12.75" hidden="1">
      <c r="A656" s="260"/>
      <c r="B656" s="261" t="e">
        <v>#REF!</v>
      </c>
      <c r="C656" s="262" t="s">
        <v>1215</v>
      </c>
      <c r="D656" s="260"/>
      <c r="E656" s="260"/>
      <c r="F656" s="263"/>
      <c r="G656" s="263" t="s">
        <v>1216</v>
      </c>
      <c r="H656" s="264">
        <v>0</v>
      </c>
      <c r="I656" s="265" t="e">
        <v>#REF!</v>
      </c>
      <c r="J656" s="266"/>
      <c r="K656" s="267"/>
      <c r="L656" s="266"/>
      <c r="M656" s="266">
        <v>450</v>
      </c>
    </row>
    <row r="657" spans="6:13" ht="12.75" hidden="1">
      <c r="F657" s="32"/>
      <c r="H657" s="6">
        <v>0</v>
      </c>
      <c r="I657" s="27">
        <v>0</v>
      </c>
      <c r="M657" s="2">
        <v>500</v>
      </c>
    </row>
    <row r="658" spans="6:13" ht="12.75" hidden="1">
      <c r="F658" s="32"/>
      <c r="H658" s="6">
        <v>0</v>
      </c>
      <c r="I658" s="27">
        <v>0</v>
      </c>
      <c r="M658" s="2">
        <v>500</v>
      </c>
    </row>
    <row r="659" spans="6:13" ht="12.75" hidden="1">
      <c r="F659" s="32"/>
      <c r="H659" s="6">
        <v>0</v>
      </c>
      <c r="I659" s="27">
        <v>0</v>
      </c>
      <c r="M659" s="2">
        <v>500</v>
      </c>
    </row>
    <row r="660" spans="6:13" ht="12.75" hidden="1">
      <c r="F660" s="32"/>
      <c r="H660" s="6">
        <v>0</v>
      </c>
      <c r="I660" s="27">
        <v>0</v>
      </c>
      <c r="M660" s="2">
        <v>500</v>
      </c>
    </row>
    <row r="661" spans="6:13" ht="12.75" hidden="1">
      <c r="F661" s="32"/>
      <c r="H661" s="6">
        <v>0</v>
      </c>
      <c r="I661" s="27">
        <v>0</v>
      </c>
      <c r="M661" s="2">
        <v>500</v>
      </c>
    </row>
    <row r="662" spans="6:13" ht="12.75" hidden="1">
      <c r="F662" s="32"/>
      <c r="H662" s="6">
        <v>0</v>
      </c>
      <c r="I662" s="27">
        <v>0</v>
      </c>
      <c r="M662" s="2">
        <v>500</v>
      </c>
    </row>
    <row r="663" spans="6:13" ht="12.75" hidden="1">
      <c r="F663" s="32"/>
      <c r="H663" s="6">
        <v>0</v>
      </c>
      <c r="I663" s="27">
        <v>0</v>
      </c>
      <c r="M663" s="2">
        <v>500</v>
      </c>
    </row>
    <row r="664" spans="6:13" ht="12.75" hidden="1">
      <c r="F664" s="32"/>
      <c r="H664" s="6">
        <v>0</v>
      </c>
      <c r="I664" s="27">
        <v>0</v>
      </c>
      <c r="M664" s="2">
        <v>500</v>
      </c>
    </row>
    <row r="665" spans="6:13" ht="12.75" hidden="1">
      <c r="F665" s="32"/>
      <c r="H665" s="6">
        <v>0</v>
      </c>
      <c r="I665" s="27">
        <v>0</v>
      </c>
      <c r="M665" s="2">
        <v>500</v>
      </c>
    </row>
    <row r="666" spans="6:13" ht="12.75" hidden="1">
      <c r="F666" s="32"/>
      <c r="H666" s="6">
        <v>0</v>
      </c>
      <c r="I666" s="27">
        <v>0</v>
      </c>
      <c r="M666" s="2">
        <v>500</v>
      </c>
    </row>
    <row r="667" spans="6:13" ht="12.75" hidden="1">
      <c r="F667" s="32"/>
      <c r="H667" s="6">
        <v>0</v>
      </c>
      <c r="I667" s="27">
        <v>0</v>
      </c>
      <c r="M667" s="2">
        <v>500</v>
      </c>
    </row>
    <row r="668" spans="6:13" ht="12.75" hidden="1">
      <c r="F668" s="32"/>
      <c r="H668" s="6">
        <v>0</v>
      </c>
      <c r="I668" s="27">
        <v>0</v>
      </c>
      <c r="M668" s="2">
        <v>500</v>
      </c>
    </row>
    <row r="669" spans="6:13" ht="12.75" hidden="1">
      <c r="F669" s="32"/>
      <c r="H669" s="6">
        <v>0</v>
      </c>
      <c r="I669" s="27">
        <v>0</v>
      </c>
      <c r="M669" s="2">
        <v>500</v>
      </c>
    </row>
    <row r="670" spans="6:13" ht="12.75" hidden="1">
      <c r="F670" s="32"/>
      <c r="H670" s="6">
        <v>0</v>
      </c>
      <c r="I670" s="27">
        <v>0</v>
      </c>
      <c r="M670" s="2">
        <v>500</v>
      </c>
    </row>
    <row r="671" spans="6:13" ht="12.75" hidden="1">
      <c r="F671" s="32"/>
      <c r="H671" s="6">
        <v>0</v>
      </c>
      <c r="I671" s="27">
        <v>0</v>
      </c>
      <c r="M671" s="2">
        <v>500</v>
      </c>
    </row>
    <row r="672" spans="6:13" ht="12.75" hidden="1">
      <c r="F672" s="32"/>
      <c r="H672" s="6">
        <v>0</v>
      </c>
      <c r="I672" s="27">
        <v>0</v>
      </c>
      <c r="M672" s="2">
        <v>500</v>
      </c>
    </row>
    <row r="673" spans="6:13" ht="12.75" hidden="1">
      <c r="F673" s="32"/>
      <c r="H673" s="6">
        <v>0</v>
      </c>
      <c r="I673" s="27">
        <v>0</v>
      </c>
      <c r="M673" s="2">
        <v>500</v>
      </c>
    </row>
    <row r="674" spans="6:13" ht="12.75" hidden="1">
      <c r="F674" s="32"/>
      <c r="H674" s="6">
        <v>0</v>
      </c>
      <c r="I674" s="27">
        <v>0</v>
      </c>
      <c r="M674" s="2">
        <v>500</v>
      </c>
    </row>
    <row r="675" spans="6:13" ht="12.75" hidden="1">
      <c r="F675" s="32"/>
      <c r="H675" s="6">
        <v>0</v>
      </c>
      <c r="I675" s="27">
        <v>0</v>
      </c>
      <c r="M675" s="2">
        <v>500</v>
      </c>
    </row>
    <row r="676" spans="6:13" ht="12.75" hidden="1">
      <c r="F676" s="32"/>
      <c r="H676" s="6">
        <v>0</v>
      </c>
      <c r="I676" s="27">
        <v>0</v>
      </c>
      <c r="M676" s="2">
        <v>500</v>
      </c>
    </row>
    <row r="677" spans="6:13" ht="12.75" hidden="1">
      <c r="F677" s="32"/>
      <c r="H677" s="6">
        <v>0</v>
      </c>
      <c r="I677" s="27">
        <v>0</v>
      </c>
      <c r="M677" s="2">
        <v>500</v>
      </c>
    </row>
    <row r="678" spans="6:13" ht="12.75" hidden="1">
      <c r="F678" s="32"/>
      <c r="H678" s="6">
        <v>0</v>
      </c>
      <c r="I678" s="27">
        <v>0</v>
      </c>
      <c r="M678" s="2">
        <v>500</v>
      </c>
    </row>
    <row r="679" spans="6:13" ht="12.75" hidden="1">
      <c r="F679" s="32"/>
      <c r="H679" s="6">
        <v>0</v>
      </c>
      <c r="I679" s="27">
        <v>0</v>
      </c>
      <c r="M679" s="2">
        <v>500</v>
      </c>
    </row>
    <row r="680" spans="6:13" ht="12.75" hidden="1">
      <c r="F680" s="32"/>
      <c r="H680" s="6">
        <v>0</v>
      </c>
      <c r="I680" s="27">
        <v>0</v>
      </c>
      <c r="M680" s="2">
        <v>500</v>
      </c>
    </row>
    <row r="681" spans="6:13" ht="12.75" hidden="1">
      <c r="F681" s="32"/>
      <c r="H681" s="6">
        <v>0</v>
      </c>
      <c r="I681" s="27">
        <v>0</v>
      </c>
      <c r="M681" s="2">
        <v>500</v>
      </c>
    </row>
    <row r="682" spans="6:13" ht="12.75" hidden="1">
      <c r="F682" s="32"/>
      <c r="H682" s="6">
        <v>0</v>
      </c>
      <c r="I682" s="27">
        <v>0</v>
      </c>
      <c r="M682" s="2">
        <v>500</v>
      </c>
    </row>
    <row r="683" spans="6:13" ht="12.75" hidden="1">
      <c r="F683" s="32"/>
      <c r="H683" s="6">
        <v>0</v>
      </c>
      <c r="I683" s="27">
        <v>0</v>
      </c>
      <c r="M683" s="2">
        <v>500</v>
      </c>
    </row>
    <row r="684" spans="6:13" ht="12.75" hidden="1">
      <c r="F684" s="32"/>
      <c r="H684" s="6">
        <v>0</v>
      </c>
      <c r="I684" s="27">
        <v>0</v>
      </c>
      <c r="M684" s="2">
        <v>500</v>
      </c>
    </row>
    <row r="685" spans="6:13" ht="12.75" hidden="1">
      <c r="F685" s="32"/>
      <c r="H685" s="6">
        <v>0</v>
      </c>
      <c r="I685" s="27">
        <v>0</v>
      </c>
      <c r="M685" s="2">
        <v>500</v>
      </c>
    </row>
    <row r="686" spans="6:13" ht="12.75" hidden="1">
      <c r="F686" s="32"/>
      <c r="H686" s="6">
        <v>0</v>
      </c>
      <c r="I686" s="27">
        <v>0</v>
      </c>
      <c r="M686" s="2">
        <v>500</v>
      </c>
    </row>
    <row r="687" spans="6:13" ht="12.75" hidden="1">
      <c r="F687" s="32"/>
      <c r="H687" s="6">
        <v>0</v>
      </c>
      <c r="I687" s="27">
        <v>0</v>
      </c>
      <c r="M687" s="2">
        <v>500</v>
      </c>
    </row>
    <row r="688" spans="6:13" ht="12.75" hidden="1">
      <c r="F688" s="32"/>
      <c r="H688" s="6">
        <v>0</v>
      </c>
      <c r="I688" s="27">
        <v>0</v>
      </c>
      <c r="M688" s="2">
        <v>500</v>
      </c>
    </row>
    <row r="689" spans="6:13" ht="12.75" hidden="1">
      <c r="F689" s="32"/>
      <c r="H689" s="6">
        <v>0</v>
      </c>
      <c r="I689" s="27">
        <v>0</v>
      </c>
      <c r="M689" s="2">
        <v>500</v>
      </c>
    </row>
    <row r="690" spans="6:13" ht="12.75" hidden="1">
      <c r="F690" s="32"/>
      <c r="H690" s="6">
        <v>0</v>
      </c>
      <c r="I690" s="27">
        <v>0</v>
      </c>
      <c r="M690" s="2">
        <v>500</v>
      </c>
    </row>
    <row r="691" spans="6:13" ht="12.75" hidden="1">
      <c r="F691" s="32"/>
      <c r="H691" s="6">
        <v>0</v>
      </c>
      <c r="I691" s="27">
        <v>0</v>
      </c>
      <c r="M691" s="2">
        <v>500</v>
      </c>
    </row>
    <row r="692" spans="6:13" ht="12.75" hidden="1">
      <c r="F692" s="32"/>
      <c r="H692" s="6">
        <v>0</v>
      </c>
      <c r="I692" s="27">
        <v>0</v>
      </c>
      <c r="M692" s="2">
        <v>500</v>
      </c>
    </row>
    <row r="693" spans="6:13" ht="12.75" hidden="1">
      <c r="F693" s="32"/>
      <c r="H693" s="6">
        <v>0</v>
      </c>
      <c r="I693" s="27">
        <v>0</v>
      </c>
      <c r="M693" s="2">
        <v>500</v>
      </c>
    </row>
    <row r="694" spans="6:13" ht="12.75" hidden="1">
      <c r="F694" s="32"/>
      <c r="H694" s="6">
        <v>0</v>
      </c>
      <c r="I694" s="27">
        <v>0</v>
      </c>
      <c r="M694" s="2">
        <v>500</v>
      </c>
    </row>
    <row r="695" spans="6:13" ht="12.75" hidden="1">
      <c r="F695" s="32"/>
      <c r="H695" s="6">
        <v>0</v>
      </c>
      <c r="I695" s="27">
        <v>0</v>
      </c>
      <c r="M695" s="2">
        <v>500</v>
      </c>
    </row>
    <row r="696" spans="6:13" ht="12.75" hidden="1">
      <c r="F696" s="32"/>
      <c r="H696" s="6">
        <v>0</v>
      </c>
      <c r="I696" s="27">
        <v>0</v>
      </c>
      <c r="M696" s="2">
        <v>500</v>
      </c>
    </row>
    <row r="697" spans="6:13" ht="12.75" hidden="1">
      <c r="F697" s="32"/>
      <c r="H697" s="6">
        <v>0</v>
      </c>
      <c r="I697" s="27">
        <v>0</v>
      </c>
      <c r="M697" s="2">
        <v>500</v>
      </c>
    </row>
    <row r="698" spans="6:13" ht="12.75" hidden="1">
      <c r="F698" s="32"/>
      <c r="H698" s="6">
        <v>0</v>
      </c>
      <c r="I698" s="27">
        <v>0</v>
      </c>
      <c r="M698" s="2">
        <v>500</v>
      </c>
    </row>
    <row r="699" spans="6:13" ht="12.75" hidden="1">
      <c r="F699" s="32"/>
      <c r="H699" s="6">
        <v>0</v>
      </c>
      <c r="I699" s="27">
        <v>0</v>
      </c>
      <c r="M699" s="2">
        <v>500</v>
      </c>
    </row>
    <row r="700" spans="6:13" ht="12.75" hidden="1">
      <c r="F700" s="32"/>
      <c r="H700" s="6">
        <v>0</v>
      </c>
      <c r="I700" s="27">
        <v>0</v>
      </c>
      <c r="M700" s="2">
        <v>500</v>
      </c>
    </row>
    <row r="701" spans="6:13" ht="12.75" hidden="1">
      <c r="F701" s="32"/>
      <c r="H701" s="6">
        <v>0</v>
      </c>
      <c r="I701" s="27">
        <v>0</v>
      </c>
      <c r="M701" s="2">
        <v>500</v>
      </c>
    </row>
    <row r="702" spans="6:13" ht="12.75" hidden="1">
      <c r="F702" s="32"/>
      <c r="H702" s="6">
        <v>0</v>
      </c>
      <c r="I702" s="27">
        <v>0</v>
      </c>
      <c r="M702" s="2">
        <v>500</v>
      </c>
    </row>
    <row r="703" spans="6:13" ht="12.75" hidden="1">
      <c r="F703" s="32"/>
      <c r="H703" s="6">
        <v>0</v>
      </c>
      <c r="I703" s="27">
        <v>0</v>
      </c>
      <c r="M703" s="2">
        <v>500</v>
      </c>
    </row>
    <row r="704" spans="6:13" ht="12.75" hidden="1">
      <c r="F704" s="32"/>
      <c r="H704" s="6">
        <v>0</v>
      </c>
      <c r="I704" s="27">
        <v>0</v>
      </c>
      <c r="M704" s="2">
        <v>500</v>
      </c>
    </row>
    <row r="705" spans="6:13" ht="12.75" hidden="1">
      <c r="F705" s="32"/>
      <c r="H705" s="6">
        <v>0</v>
      </c>
      <c r="I705" s="27">
        <v>0</v>
      </c>
      <c r="M705" s="2">
        <v>500</v>
      </c>
    </row>
    <row r="706" spans="6:13" ht="12.75" hidden="1">
      <c r="F706" s="32"/>
      <c r="H706" s="6">
        <v>0</v>
      </c>
      <c r="I706" s="27">
        <v>0</v>
      </c>
      <c r="M706" s="2">
        <v>500</v>
      </c>
    </row>
    <row r="707" spans="6:13" ht="12.75" hidden="1">
      <c r="F707" s="32"/>
      <c r="H707" s="6">
        <v>0</v>
      </c>
      <c r="I707" s="27">
        <v>0</v>
      </c>
      <c r="M707" s="2">
        <v>500</v>
      </c>
    </row>
    <row r="708" spans="6:13" ht="12.75" hidden="1">
      <c r="F708" s="32"/>
      <c r="H708" s="6">
        <v>0</v>
      </c>
      <c r="I708" s="27">
        <v>0</v>
      </c>
      <c r="M708" s="2">
        <v>500</v>
      </c>
    </row>
    <row r="709" spans="6:13" ht="12.75" hidden="1">
      <c r="F709" s="32"/>
      <c r="H709" s="6">
        <v>0</v>
      </c>
      <c r="I709" s="27">
        <v>0</v>
      </c>
      <c r="M709" s="2">
        <v>500</v>
      </c>
    </row>
    <row r="710" spans="6:13" ht="12.75" hidden="1">
      <c r="F710" s="32"/>
      <c r="H710" s="6">
        <v>0</v>
      </c>
      <c r="I710" s="27">
        <v>0</v>
      </c>
      <c r="M710" s="2">
        <v>500</v>
      </c>
    </row>
    <row r="711" spans="6:13" ht="12.75" hidden="1">
      <c r="F711" s="32"/>
      <c r="H711" s="6">
        <v>0</v>
      </c>
      <c r="I711" s="27">
        <v>0</v>
      </c>
      <c r="M711" s="2">
        <v>500</v>
      </c>
    </row>
    <row r="712" spans="6:13" ht="12.75" hidden="1">
      <c r="F712" s="32"/>
      <c r="H712" s="6">
        <v>0</v>
      </c>
      <c r="I712" s="27">
        <v>0</v>
      </c>
      <c r="M712" s="2">
        <v>500</v>
      </c>
    </row>
    <row r="713" spans="6:13" ht="12.75" hidden="1">
      <c r="F713" s="32"/>
      <c r="H713" s="6">
        <v>0</v>
      </c>
      <c r="I713" s="27">
        <v>0</v>
      </c>
      <c r="M713" s="2">
        <v>500</v>
      </c>
    </row>
    <row r="714" spans="6:13" ht="12.75" hidden="1">
      <c r="F714" s="32"/>
      <c r="H714" s="6">
        <v>0</v>
      </c>
      <c r="I714" s="27">
        <v>0</v>
      </c>
      <c r="M714" s="2">
        <v>500</v>
      </c>
    </row>
    <row r="715" spans="6:13" ht="12.75" hidden="1">
      <c r="F715" s="32"/>
      <c r="H715" s="6">
        <v>0</v>
      </c>
      <c r="I715" s="27">
        <v>0</v>
      </c>
      <c r="M715" s="2">
        <v>500</v>
      </c>
    </row>
    <row r="716" spans="6:13" ht="12.75" hidden="1">
      <c r="F716" s="32"/>
      <c r="H716" s="6">
        <v>0</v>
      </c>
      <c r="I716" s="27">
        <v>0</v>
      </c>
      <c r="M716" s="2">
        <v>500</v>
      </c>
    </row>
    <row r="717" spans="6:13" ht="12.75" hidden="1">
      <c r="F717" s="32"/>
      <c r="H717" s="6">
        <v>0</v>
      </c>
      <c r="I717" s="27">
        <v>0</v>
      </c>
      <c r="M717" s="2">
        <v>500</v>
      </c>
    </row>
    <row r="718" spans="6:13" ht="12.75" hidden="1">
      <c r="F718" s="32"/>
      <c r="H718" s="6">
        <v>0</v>
      </c>
      <c r="I718" s="27">
        <v>0</v>
      </c>
      <c r="M718" s="2">
        <v>500</v>
      </c>
    </row>
    <row r="719" spans="6:13" ht="12.75" hidden="1">
      <c r="F719" s="32"/>
      <c r="H719" s="6">
        <v>0</v>
      </c>
      <c r="I719" s="27">
        <v>0</v>
      </c>
      <c r="M719" s="2">
        <v>500</v>
      </c>
    </row>
    <row r="720" spans="6:13" ht="12.75" hidden="1">
      <c r="F720" s="32"/>
      <c r="H720" s="6">
        <v>0</v>
      </c>
      <c r="I720" s="27">
        <v>0</v>
      </c>
      <c r="M720" s="2">
        <v>500</v>
      </c>
    </row>
    <row r="721" spans="6:13" ht="12.75" hidden="1">
      <c r="F721" s="32"/>
      <c r="H721" s="6">
        <v>0</v>
      </c>
      <c r="I721" s="27">
        <v>0</v>
      </c>
      <c r="M721" s="2">
        <v>500</v>
      </c>
    </row>
    <row r="722" spans="6:13" ht="12.75" hidden="1">
      <c r="F722" s="32"/>
      <c r="H722" s="6">
        <v>0</v>
      </c>
      <c r="I722" s="27">
        <v>0</v>
      </c>
      <c r="M722" s="2">
        <v>500</v>
      </c>
    </row>
    <row r="723" spans="6:13" ht="12.75" hidden="1">
      <c r="F723" s="32"/>
      <c r="H723" s="6">
        <v>0</v>
      </c>
      <c r="I723" s="27">
        <v>0</v>
      </c>
      <c r="M723" s="2">
        <v>500</v>
      </c>
    </row>
    <row r="724" spans="6:13" ht="12.75" hidden="1">
      <c r="F724" s="32"/>
      <c r="H724" s="6">
        <v>0</v>
      </c>
      <c r="I724" s="27">
        <v>0</v>
      </c>
      <c r="M724" s="2">
        <v>500</v>
      </c>
    </row>
    <row r="725" spans="6:13" ht="12.75" hidden="1">
      <c r="F725" s="32"/>
      <c r="H725" s="6">
        <v>0</v>
      </c>
      <c r="I725" s="27">
        <v>0</v>
      </c>
      <c r="M725" s="2">
        <v>500</v>
      </c>
    </row>
    <row r="726" spans="6:13" ht="12.75" hidden="1">
      <c r="F726" s="32"/>
      <c r="H726" s="6">
        <v>0</v>
      </c>
      <c r="I726" s="27">
        <v>0</v>
      </c>
      <c r="M726" s="2">
        <v>500</v>
      </c>
    </row>
    <row r="727" spans="6:13" ht="12.75" hidden="1">
      <c r="F727" s="32"/>
      <c r="H727" s="6">
        <v>0</v>
      </c>
      <c r="I727" s="27">
        <v>0</v>
      </c>
      <c r="M727" s="2">
        <v>500</v>
      </c>
    </row>
    <row r="728" spans="6:13" ht="12.75" hidden="1">
      <c r="F728" s="32"/>
      <c r="H728" s="6">
        <v>0</v>
      </c>
      <c r="I728" s="27">
        <v>0</v>
      </c>
      <c r="M728" s="2">
        <v>500</v>
      </c>
    </row>
    <row r="729" spans="2:13" ht="12.75" hidden="1">
      <c r="B729" s="7"/>
      <c r="F729" s="32"/>
      <c r="H729" s="6">
        <v>0</v>
      </c>
      <c r="I729" s="27">
        <v>0</v>
      </c>
      <c r="M729" s="2">
        <v>500</v>
      </c>
    </row>
    <row r="730" spans="6:13" ht="12.75" hidden="1">
      <c r="F730" s="32"/>
      <c r="H730" s="6">
        <v>0</v>
      </c>
      <c r="I730" s="27">
        <v>0</v>
      </c>
      <c r="M730" s="2">
        <v>500</v>
      </c>
    </row>
    <row r="731" spans="6:13" ht="12.75" hidden="1">
      <c r="F731" s="32"/>
      <c r="H731" s="6">
        <v>0</v>
      </c>
      <c r="I731" s="27">
        <v>0</v>
      </c>
      <c r="M731" s="2">
        <v>500</v>
      </c>
    </row>
    <row r="732" spans="6:13" ht="12.75" hidden="1">
      <c r="F732" s="32"/>
      <c r="H732" s="6">
        <v>0</v>
      </c>
      <c r="I732" s="27">
        <v>0</v>
      </c>
      <c r="M732" s="2">
        <v>500</v>
      </c>
    </row>
    <row r="733" spans="6:13" ht="12.75" hidden="1">
      <c r="F733" s="32"/>
      <c r="H733" s="6">
        <v>0</v>
      </c>
      <c r="I733" s="27">
        <v>0</v>
      </c>
      <c r="M733" s="2">
        <v>500</v>
      </c>
    </row>
    <row r="734" spans="2:13" ht="12.75" hidden="1">
      <c r="B734" s="8"/>
      <c r="F734" s="32"/>
      <c r="H734" s="6">
        <v>0</v>
      </c>
      <c r="I734" s="27">
        <v>0</v>
      </c>
      <c r="M734" s="2">
        <v>500</v>
      </c>
    </row>
    <row r="735" spans="3:13" ht="12.75" hidden="1">
      <c r="C735" s="3"/>
      <c r="F735" s="32"/>
      <c r="H735" s="6">
        <v>0</v>
      </c>
      <c r="I735" s="27">
        <v>0</v>
      </c>
      <c r="M735" s="2">
        <v>500</v>
      </c>
    </row>
    <row r="736" spans="6:13" ht="12.75" hidden="1">
      <c r="F736" s="32"/>
      <c r="H736" s="6">
        <v>0</v>
      </c>
      <c r="I736" s="27">
        <v>0</v>
      </c>
      <c r="M736" s="2">
        <v>500</v>
      </c>
    </row>
    <row r="737" spans="2:13" ht="12.75" hidden="1">
      <c r="B737" s="9"/>
      <c r="F737" s="32"/>
      <c r="H737" s="6">
        <v>0</v>
      </c>
      <c r="I737" s="27">
        <v>0</v>
      </c>
      <c r="M737" s="2">
        <v>500</v>
      </c>
    </row>
    <row r="738" spans="6:13" ht="12.75" hidden="1">
      <c r="F738" s="32"/>
      <c r="H738" s="6">
        <v>0</v>
      </c>
      <c r="I738" s="27">
        <v>0</v>
      </c>
      <c r="M738" s="2">
        <v>500</v>
      </c>
    </row>
    <row r="739" spans="6:13" ht="12.75" hidden="1">
      <c r="F739" s="32"/>
      <c r="H739" s="6">
        <v>0</v>
      </c>
      <c r="I739" s="27">
        <v>0</v>
      </c>
      <c r="M739" s="2">
        <v>500</v>
      </c>
    </row>
    <row r="740" spans="6:13" ht="12.75" hidden="1">
      <c r="F740" s="32"/>
      <c r="H740" s="6">
        <v>0</v>
      </c>
      <c r="I740" s="27">
        <v>0</v>
      </c>
      <c r="M740" s="2">
        <v>500</v>
      </c>
    </row>
    <row r="741" spans="6:13" ht="12.75" hidden="1">
      <c r="F741" s="32"/>
      <c r="H741" s="6">
        <v>0</v>
      </c>
      <c r="I741" s="27">
        <v>0</v>
      </c>
      <c r="M741" s="2">
        <v>500</v>
      </c>
    </row>
    <row r="742" spans="6:13" ht="12.75" hidden="1">
      <c r="F742" s="32"/>
      <c r="H742" s="6">
        <v>0</v>
      </c>
      <c r="I742" s="27">
        <v>0</v>
      </c>
      <c r="M742" s="2">
        <v>500</v>
      </c>
    </row>
    <row r="743" spans="6:13" ht="12.75" hidden="1">
      <c r="F743" s="32"/>
      <c r="H743" s="6">
        <v>0</v>
      </c>
      <c r="I743" s="27">
        <v>0</v>
      </c>
      <c r="M743" s="2">
        <v>500</v>
      </c>
    </row>
    <row r="744" spans="6:13" ht="12.75" hidden="1">
      <c r="F744" s="32"/>
      <c r="H744" s="6">
        <v>0</v>
      </c>
      <c r="I744" s="27">
        <v>0</v>
      </c>
      <c r="M744" s="2">
        <v>500</v>
      </c>
    </row>
    <row r="745" spans="6:13" ht="12.75" hidden="1">
      <c r="F745" s="32"/>
      <c r="H745" s="6">
        <v>0</v>
      </c>
      <c r="I745" s="27">
        <v>0</v>
      </c>
      <c r="M745" s="2">
        <v>500</v>
      </c>
    </row>
    <row r="746" spans="6:13" ht="12.75" hidden="1">
      <c r="F746" s="32"/>
      <c r="H746" s="6">
        <v>0</v>
      </c>
      <c r="I746" s="27">
        <v>0</v>
      </c>
      <c r="M746" s="2">
        <v>500</v>
      </c>
    </row>
    <row r="747" spans="6:13" ht="12.75" hidden="1">
      <c r="F747" s="32"/>
      <c r="H747" s="6">
        <v>0</v>
      </c>
      <c r="I747" s="27">
        <v>0</v>
      </c>
      <c r="M747" s="2">
        <v>500</v>
      </c>
    </row>
    <row r="748" spans="6:13" ht="12.75" hidden="1">
      <c r="F748" s="32"/>
      <c r="H748" s="6">
        <v>0</v>
      </c>
      <c r="I748" s="27">
        <v>0</v>
      </c>
      <c r="M748" s="2">
        <v>500</v>
      </c>
    </row>
    <row r="749" spans="6:13" ht="12.75" hidden="1">
      <c r="F749" s="32"/>
      <c r="H749" s="6">
        <v>0</v>
      </c>
      <c r="I749" s="27">
        <v>0</v>
      </c>
      <c r="M749" s="2">
        <v>500</v>
      </c>
    </row>
    <row r="750" spans="6:13" ht="12.75" hidden="1">
      <c r="F750" s="32"/>
      <c r="H750" s="6">
        <v>0</v>
      </c>
      <c r="I750" s="27">
        <v>0</v>
      </c>
      <c r="M750" s="2">
        <v>500</v>
      </c>
    </row>
    <row r="751" spans="6:13" ht="12.75" hidden="1">
      <c r="F751" s="32"/>
      <c r="H751" s="6">
        <v>0</v>
      </c>
      <c r="I751" s="27">
        <v>0</v>
      </c>
      <c r="M751" s="2">
        <v>500</v>
      </c>
    </row>
    <row r="752" spans="6:13" ht="12.75" hidden="1">
      <c r="F752" s="32"/>
      <c r="H752" s="6">
        <v>0</v>
      </c>
      <c r="I752" s="27">
        <v>0</v>
      </c>
      <c r="M752" s="2">
        <v>500</v>
      </c>
    </row>
    <row r="753" spans="6:13" ht="12.75" hidden="1">
      <c r="F753" s="32"/>
      <c r="H753" s="6">
        <v>0</v>
      </c>
      <c r="I753" s="27">
        <v>0</v>
      </c>
      <c r="M753" s="2">
        <v>500</v>
      </c>
    </row>
    <row r="754" spans="6:13" ht="12.75" hidden="1">
      <c r="F754" s="32"/>
      <c r="H754" s="6">
        <v>0</v>
      </c>
      <c r="I754" s="27">
        <v>0</v>
      </c>
      <c r="M754" s="2">
        <v>500</v>
      </c>
    </row>
    <row r="755" spans="6:13" ht="12.75" hidden="1">
      <c r="F755" s="32"/>
      <c r="H755" s="6">
        <v>0</v>
      </c>
      <c r="I755" s="27">
        <v>0</v>
      </c>
      <c r="M755" s="2">
        <v>500</v>
      </c>
    </row>
    <row r="756" spans="2:13" ht="12.75" hidden="1">
      <c r="B756" s="10"/>
      <c r="F756" s="32"/>
      <c r="H756" s="6">
        <v>0</v>
      </c>
      <c r="I756" s="27">
        <v>0</v>
      </c>
      <c r="M756" s="2">
        <v>500</v>
      </c>
    </row>
    <row r="757" spans="2:13" ht="12.75" hidden="1">
      <c r="B757" s="9"/>
      <c r="F757" s="32"/>
      <c r="H757" s="6">
        <v>0</v>
      </c>
      <c r="I757" s="27">
        <v>0</v>
      </c>
      <c r="M757" s="2">
        <v>500</v>
      </c>
    </row>
    <row r="758" spans="2:13" ht="12.75" hidden="1">
      <c r="B758" s="9"/>
      <c r="F758" s="32"/>
      <c r="H758" s="6">
        <v>0</v>
      </c>
      <c r="I758" s="27">
        <v>0</v>
      </c>
      <c r="M758" s="2">
        <v>500</v>
      </c>
    </row>
    <row r="759" spans="6:13" ht="12.75" hidden="1">
      <c r="F759" s="32"/>
      <c r="H759" s="6">
        <v>0</v>
      </c>
      <c r="I759" s="27">
        <v>0</v>
      </c>
      <c r="M759" s="2">
        <v>500</v>
      </c>
    </row>
    <row r="760" spans="2:13" ht="12.75" hidden="1">
      <c r="B760" s="11"/>
      <c r="F760" s="32"/>
      <c r="H760" s="6">
        <v>0</v>
      </c>
      <c r="I760" s="27">
        <v>0</v>
      </c>
      <c r="M760" s="2">
        <v>500</v>
      </c>
    </row>
    <row r="761" spans="2:13" ht="12.75" hidden="1">
      <c r="B761" s="11"/>
      <c r="F761" s="32"/>
      <c r="H761" s="6">
        <v>0</v>
      </c>
      <c r="I761" s="27">
        <v>0</v>
      </c>
      <c r="M761" s="2">
        <v>500</v>
      </c>
    </row>
    <row r="762" spans="2:13" ht="12.75" hidden="1">
      <c r="B762" s="11"/>
      <c r="F762" s="32"/>
      <c r="H762" s="6">
        <v>0</v>
      </c>
      <c r="I762" s="27">
        <v>0</v>
      </c>
      <c r="M762" s="2">
        <v>500</v>
      </c>
    </row>
    <row r="763" spans="2:13" ht="12.75" hidden="1">
      <c r="B763" s="11"/>
      <c r="F763" s="32"/>
      <c r="H763" s="6">
        <v>0</v>
      </c>
      <c r="I763" s="27">
        <v>0</v>
      </c>
      <c r="M763" s="2">
        <v>500</v>
      </c>
    </row>
    <row r="764" spans="2:13" ht="12.75" hidden="1">
      <c r="B764" s="11"/>
      <c r="F764" s="32"/>
      <c r="H764" s="6">
        <v>0</v>
      </c>
      <c r="I764" s="27">
        <v>0</v>
      </c>
      <c r="M764" s="2">
        <v>500</v>
      </c>
    </row>
    <row r="765" spans="2:13" ht="12.75" hidden="1">
      <c r="B765" s="11"/>
      <c r="F765" s="32"/>
      <c r="H765" s="6">
        <v>0</v>
      </c>
      <c r="I765" s="27">
        <v>0</v>
      </c>
      <c r="M765" s="2">
        <v>500</v>
      </c>
    </row>
    <row r="766" spans="2:13" ht="12.75" hidden="1">
      <c r="B766" s="11"/>
      <c r="F766" s="32"/>
      <c r="H766" s="6">
        <v>0</v>
      </c>
      <c r="I766" s="27">
        <v>0</v>
      </c>
      <c r="M766" s="2">
        <v>500</v>
      </c>
    </row>
    <row r="767" spans="2:13" ht="12.75" hidden="1">
      <c r="B767" s="11"/>
      <c r="F767" s="32"/>
      <c r="H767" s="6">
        <v>0</v>
      </c>
      <c r="I767" s="27">
        <v>0</v>
      </c>
      <c r="M767" s="2">
        <v>500</v>
      </c>
    </row>
    <row r="768" spans="2:13" ht="12.75" hidden="1">
      <c r="B768" s="11"/>
      <c r="F768" s="32"/>
      <c r="H768" s="6">
        <v>0</v>
      </c>
      <c r="I768" s="27">
        <v>0</v>
      </c>
      <c r="M768" s="2">
        <v>500</v>
      </c>
    </row>
    <row r="769" spans="2:13" ht="12.75" hidden="1">
      <c r="B769" s="11"/>
      <c r="F769" s="32"/>
      <c r="H769" s="6">
        <v>0</v>
      </c>
      <c r="I769" s="27">
        <v>0</v>
      </c>
      <c r="M769" s="2">
        <v>500</v>
      </c>
    </row>
    <row r="770" spans="2:13" ht="12.75" hidden="1">
      <c r="B770" s="11"/>
      <c r="F770" s="32"/>
      <c r="H770" s="6">
        <v>0</v>
      </c>
      <c r="I770" s="27">
        <v>0</v>
      </c>
      <c r="M770" s="2">
        <v>500</v>
      </c>
    </row>
    <row r="771" spans="2:13" ht="12.75" hidden="1">
      <c r="B771" s="11"/>
      <c r="F771" s="32"/>
      <c r="H771" s="6">
        <v>0</v>
      </c>
      <c r="I771" s="27">
        <v>0</v>
      </c>
      <c r="M771" s="2">
        <v>500</v>
      </c>
    </row>
    <row r="772" spans="6:13" ht="12.75" hidden="1">
      <c r="F772" s="32"/>
      <c r="H772" s="6">
        <v>0</v>
      </c>
      <c r="I772" s="27">
        <v>0</v>
      </c>
      <c r="M772" s="2">
        <v>500</v>
      </c>
    </row>
    <row r="773" spans="6:13" ht="12.75" hidden="1">
      <c r="F773" s="32"/>
      <c r="H773" s="6">
        <v>0</v>
      </c>
      <c r="I773" s="27">
        <v>0</v>
      </c>
      <c r="M773" s="2">
        <v>500</v>
      </c>
    </row>
    <row r="774" spans="6:13" ht="12.75" hidden="1">
      <c r="F774" s="32"/>
      <c r="H774" s="6">
        <v>0</v>
      </c>
      <c r="I774" s="27">
        <v>0</v>
      </c>
      <c r="M774" s="2">
        <v>500</v>
      </c>
    </row>
    <row r="775" spans="6:13" ht="12.75" hidden="1">
      <c r="F775" s="32"/>
      <c r="H775" s="6">
        <v>0</v>
      </c>
      <c r="I775" s="27">
        <v>0</v>
      </c>
      <c r="M775" s="2">
        <v>500</v>
      </c>
    </row>
    <row r="776" spans="6:13" ht="12.75" hidden="1">
      <c r="F776" s="32"/>
      <c r="H776" s="6">
        <v>0</v>
      </c>
      <c r="I776" s="27">
        <v>0</v>
      </c>
      <c r="M776" s="2">
        <v>500</v>
      </c>
    </row>
    <row r="777" spans="6:13" ht="12.75" hidden="1">
      <c r="F777" s="32"/>
      <c r="H777" s="6">
        <v>0</v>
      </c>
      <c r="I777" s="27">
        <v>0</v>
      </c>
      <c r="M777" s="2">
        <v>500</v>
      </c>
    </row>
    <row r="778" spans="6:13" ht="12.75" hidden="1">
      <c r="F778" s="32"/>
      <c r="H778" s="6">
        <v>0</v>
      </c>
      <c r="I778" s="27">
        <v>0</v>
      </c>
      <c r="M778" s="2">
        <v>500</v>
      </c>
    </row>
    <row r="779" spans="6:13" ht="12.75" hidden="1">
      <c r="F779" s="32"/>
      <c r="H779" s="6">
        <v>0</v>
      </c>
      <c r="I779" s="27">
        <v>0</v>
      </c>
      <c r="M779" s="2">
        <v>500</v>
      </c>
    </row>
    <row r="780" spans="6:13" ht="12.75" hidden="1">
      <c r="F780" s="32"/>
      <c r="H780" s="6">
        <v>0</v>
      </c>
      <c r="I780" s="27">
        <v>0</v>
      </c>
      <c r="M780" s="2">
        <v>500</v>
      </c>
    </row>
    <row r="781" spans="6:13" ht="12.75" hidden="1">
      <c r="F781" s="32"/>
      <c r="H781" s="6">
        <v>0</v>
      </c>
      <c r="I781" s="27">
        <v>0</v>
      </c>
      <c r="M781" s="2">
        <v>500</v>
      </c>
    </row>
    <row r="782" spans="6:13" ht="12.75" hidden="1">
      <c r="F782" s="32"/>
      <c r="H782" s="6">
        <v>0</v>
      </c>
      <c r="I782" s="27">
        <v>0</v>
      </c>
      <c r="M782" s="2">
        <v>500</v>
      </c>
    </row>
    <row r="783" spans="6:13" ht="12.75" hidden="1">
      <c r="F783" s="32"/>
      <c r="H783" s="6">
        <v>0</v>
      </c>
      <c r="I783" s="27">
        <v>0</v>
      </c>
      <c r="M783" s="2">
        <v>500</v>
      </c>
    </row>
    <row r="784" spans="6:13" ht="12.75" hidden="1">
      <c r="F784" s="32"/>
      <c r="H784" s="6">
        <v>0</v>
      </c>
      <c r="I784" s="27">
        <v>0</v>
      </c>
      <c r="M784" s="2">
        <v>500</v>
      </c>
    </row>
    <row r="785" spans="6:13" ht="12.75" hidden="1">
      <c r="F785" s="32"/>
      <c r="H785" s="6">
        <v>0</v>
      </c>
      <c r="I785" s="27">
        <v>0</v>
      </c>
      <c r="M785" s="2">
        <v>500</v>
      </c>
    </row>
    <row r="786" spans="6:13" ht="12.75" hidden="1">
      <c r="F786" s="32"/>
      <c r="H786" s="6">
        <v>0</v>
      </c>
      <c r="I786" s="27">
        <v>0</v>
      </c>
      <c r="M786" s="2">
        <v>500</v>
      </c>
    </row>
    <row r="787" spans="6:13" ht="12.75" hidden="1">
      <c r="F787" s="32"/>
      <c r="H787" s="6">
        <v>0</v>
      </c>
      <c r="I787" s="27">
        <v>0</v>
      </c>
      <c r="M787" s="2">
        <v>500</v>
      </c>
    </row>
    <row r="788" spans="6:13" ht="12.75" hidden="1">
      <c r="F788" s="32"/>
      <c r="H788" s="6">
        <v>0</v>
      </c>
      <c r="I788" s="27">
        <v>0</v>
      </c>
      <c r="M788" s="2">
        <v>500</v>
      </c>
    </row>
    <row r="789" spans="6:13" ht="12.75" hidden="1">
      <c r="F789" s="32"/>
      <c r="H789" s="6">
        <v>0</v>
      </c>
      <c r="I789" s="27">
        <v>0</v>
      </c>
      <c r="M789" s="2">
        <v>500</v>
      </c>
    </row>
    <row r="790" spans="6:13" ht="12.75" hidden="1">
      <c r="F790" s="32"/>
      <c r="H790" s="6">
        <v>0</v>
      </c>
      <c r="I790" s="27">
        <v>0</v>
      </c>
      <c r="M790" s="2">
        <v>500</v>
      </c>
    </row>
    <row r="791" spans="6:13" ht="12.75" hidden="1">
      <c r="F791" s="32"/>
      <c r="H791" s="6">
        <v>0</v>
      </c>
      <c r="I791" s="27">
        <v>0</v>
      </c>
      <c r="M791" s="2">
        <v>500</v>
      </c>
    </row>
    <row r="792" spans="6:13" ht="12.75" hidden="1">
      <c r="F792" s="32"/>
      <c r="H792" s="6">
        <v>0</v>
      </c>
      <c r="I792" s="27">
        <v>0</v>
      </c>
      <c r="M792" s="2">
        <v>500</v>
      </c>
    </row>
    <row r="793" spans="6:13" ht="12.75" hidden="1">
      <c r="F793" s="32"/>
      <c r="H793" s="6">
        <v>0</v>
      </c>
      <c r="I793" s="27">
        <v>0</v>
      </c>
      <c r="M793" s="2">
        <v>500</v>
      </c>
    </row>
    <row r="794" spans="6:13" ht="12.75" hidden="1">
      <c r="F794" s="32"/>
      <c r="H794" s="6">
        <v>0</v>
      </c>
      <c r="I794" s="27">
        <v>0</v>
      </c>
      <c r="M794" s="2">
        <v>500</v>
      </c>
    </row>
    <row r="795" spans="6:13" ht="12.75" hidden="1">
      <c r="F795" s="32"/>
      <c r="H795" s="6">
        <v>0</v>
      </c>
      <c r="I795" s="27">
        <v>0</v>
      </c>
      <c r="M795" s="2">
        <v>500</v>
      </c>
    </row>
    <row r="796" spans="6:13" ht="12.75" hidden="1">
      <c r="F796" s="32"/>
      <c r="H796" s="6">
        <v>0</v>
      </c>
      <c r="I796" s="27">
        <v>0</v>
      </c>
      <c r="M796" s="2">
        <v>500</v>
      </c>
    </row>
    <row r="797" spans="6:13" ht="12.75" hidden="1">
      <c r="F797" s="32"/>
      <c r="H797" s="6">
        <v>0</v>
      </c>
      <c r="I797" s="27">
        <v>0</v>
      </c>
      <c r="M797" s="2">
        <v>500</v>
      </c>
    </row>
    <row r="798" spans="6:13" ht="12.75" hidden="1">
      <c r="F798" s="32"/>
      <c r="H798" s="6">
        <v>0</v>
      </c>
      <c r="I798" s="27">
        <v>0</v>
      </c>
      <c r="M798" s="2">
        <v>500</v>
      </c>
    </row>
    <row r="799" spans="6:13" ht="12.75" hidden="1">
      <c r="F799" s="32"/>
      <c r="H799" s="6">
        <v>0</v>
      </c>
      <c r="I799" s="27">
        <v>0</v>
      </c>
      <c r="M799" s="2">
        <v>500</v>
      </c>
    </row>
    <row r="800" spans="6:13" ht="12.75" hidden="1">
      <c r="F800" s="32"/>
      <c r="H800" s="6">
        <v>0</v>
      </c>
      <c r="I800" s="27">
        <v>0</v>
      </c>
      <c r="M800" s="2">
        <v>500</v>
      </c>
    </row>
    <row r="801" spans="6:13" ht="12.75" hidden="1">
      <c r="F801" s="32"/>
      <c r="H801" s="6">
        <v>0</v>
      </c>
      <c r="I801" s="27">
        <v>0</v>
      </c>
      <c r="M801" s="2">
        <v>500</v>
      </c>
    </row>
    <row r="802" spans="6:13" ht="12.75" hidden="1">
      <c r="F802" s="32"/>
      <c r="H802" s="6">
        <v>0</v>
      </c>
      <c r="I802" s="27">
        <v>0</v>
      </c>
      <c r="M802" s="2">
        <v>500</v>
      </c>
    </row>
    <row r="803" spans="6:13" ht="12.75" hidden="1">
      <c r="F803" s="32"/>
      <c r="H803" s="6">
        <v>0</v>
      </c>
      <c r="I803" s="27">
        <v>0</v>
      </c>
      <c r="M803" s="2">
        <v>500</v>
      </c>
    </row>
    <row r="804" spans="6:13" ht="12.75" hidden="1">
      <c r="F804" s="32"/>
      <c r="H804" s="6">
        <v>0</v>
      </c>
      <c r="I804" s="27">
        <v>0</v>
      </c>
      <c r="M804" s="2">
        <v>500</v>
      </c>
    </row>
    <row r="805" spans="6:13" ht="12.75" hidden="1">
      <c r="F805" s="32"/>
      <c r="H805" s="6">
        <v>0</v>
      </c>
      <c r="I805" s="27">
        <v>0</v>
      </c>
      <c r="M805" s="2">
        <v>500</v>
      </c>
    </row>
    <row r="806" spans="6:13" ht="12.75" hidden="1">
      <c r="F806" s="32"/>
      <c r="H806" s="6">
        <v>0</v>
      </c>
      <c r="I806" s="27">
        <v>0</v>
      </c>
      <c r="M806" s="2">
        <v>500</v>
      </c>
    </row>
    <row r="807" spans="6:13" ht="12.75" hidden="1">
      <c r="F807" s="32"/>
      <c r="H807" s="6">
        <v>0</v>
      </c>
      <c r="I807" s="27">
        <v>0</v>
      </c>
      <c r="M807" s="2">
        <v>500</v>
      </c>
    </row>
    <row r="808" spans="6:13" ht="12.75" hidden="1">
      <c r="F808" s="32"/>
      <c r="H808" s="6">
        <v>0</v>
      </c>
      <c r="I808" s="27">
        <v>0</v>
      </c>
      <c r="M808" s="2">
        <v>500</v>
      </c>
    </row>
    <row r="809" spans="6:13" ht="12.75" hidden="1">
      <c r="F809" s="32"/>
      <c r="H809" s="6">
        <v>0</v>
      </c>
      <c r="I809" s="27">
        <v>0</v>
      </c>
      <c r="M809" s="2">
        <v>500</v>
      </c>
    </row>
    <row r="810" spans="6:13" ht="12.75" hidden="1">
      <c r="F810" s="32"/>
      <c r="H810" s="6">
        <v>0</v>
      </c>
      <c r="I810" s="27">
        <v>0</v>
      </c>
      <c r="M810" s="2">
        <v>500</v>
      </c>
    </row>
    <row r="811" spans="6:13" ht="12.75" hidden="1">
      <c r="F811" s="32"/>
      <c r="H811" s="6">
        <v>0</v>
      </c>
      <c r="I811" s="27">
        <v>0</v>
      </c>
      <c r="M811" s="2">
        <v>500</v>
      </c>
    </row>
    <row r="812" spans="6:13" ht="12.75" hidden="1">
      <c r="F812" s="32"/>
      <c r="H812" s="6">
        <v>0</v>
      </c>
      <c r="I812" s="27">
        <v>0</v>
      </c>
      <c r="M812" s="2">
        <v>500</v>
      </c>
    </row>
    <row r="813" spans="6:13" ht="12.75" hidden="1">
      <c r="F813" s="32"/>
      <c r="H813" s="6">
        <v>0</v>
      </c>
      <c r="I813" s="27">
        <v>0</v>
      </c>
      <c r="M813" s="2">
        <v>500</v>
      </c>
    </row>
    <row r="814" spans="6:13" ht="12.75" hidden="1">
      <c r="F814" s="32"/>
      <c r="H814" s="6">
        <v>0</v>
      </c>
      <c r="I814" s="27">
        <v>0</v>
      </c>
      <c r="M814" s="2">
        <v>500</v>
      </c>
    </row>
    <row r="815" spans="6:13" ht="12.75" hidden="1">
      <c r="F815" s="32"/>
      <c r="H815" s="6">
        <v>0</v>
      </c>
      <c r="I815" s="27">
        <v>0</v>
      </c>
      <c r="M815" s="2">
        <v>500</v>
      </c>
    </row>
    <row r="816" spans="6:13" ht="12.75" hidden="1">
      <c r="F816" s="32"/>
      <c r="H816" s="6">
        <v>0</v>
      </c>
      <c r="I816" s="27">
        <v>0</v>
      </c>
      <c r="M816" s="2">
        <v>500</v>
      </c>
    </row>
    <row r="817" spans="6:13" ht="12.75" hidden="1">
      <c r="F817" s="32"/>
      <c r="H817" s="6">
        <v>0</v>
      </c>
      <c r="I817" s="27">
        <v>0</v>
      </c>
      <c r="M817" s="2">
        <v>500</v>
      </c>
    </row>
    <row r="818" spans="6:13" ht="12.75" hidden="1">
      <c r="F818" s="32"/>
      <c r="H818" s="6">
        <v>0</v>
      </c>
      <c r="I818" s="27">
        <v>0</v>
      </c>
      <c r="M818" s="2">
        <v>500</v>
      </c>
    </row>
    <row r="819" spans="6:13" ht="12.75" hidden="1">
      <c r="F819" s="32"/>
      <c r="H819" s="6">
        <v>0</v>
      </c>
      <c r="I819" s="27">
        <v>0</v>
      </c>
      <c r="M819" s="2">
        <v>500</v>
      </c>
    </row>
    <row r="820" spans="6:13" ht="12.75" hidden="1">
      <c r="F820" s="32"/>
      <c r="H820" s="6">
        <v>0</v>
      </c>
      <c r="I820" s="27">
        <v>0</v>
      </c>
      <c r="M820" s="2">
        <v>500</v>
      </c>
    </row>
    <row r="821" spans="6:13" ht="12.75" hidden="1">
      <c r="F821" s="32"/>
      <c r="H821" s="6">
        <v>0</v>
      </c>
      <c r="I821" s="27">
        <v>0</v>
      </c>
      <c r="M821" s="2">
        <v>500</v>
      </c>
    </row>
    <row r="822" spans="6:13" ht="12.75" hidden="1">
      <c r="F822" s="32"/>
      <c r="H822" s="6">
        <v>0</v>
      </c>
      <c r="I822" s="27">
        <v>0</v>
      </c>
      <c r="M822" s="2">
        <v>500</v>
      </c>
    </row>
    <row r="823" spans="6:13" ht="12.75" hidden="1">
      <c r="F823" s="32"/>
      <c r="H823" s="6">
        <v>0</v>
      </c>
      <c r="I823" s="27">
        <v>0</v>
      </c>
      <c r="M823" s="2">
        <v>500</v>
      </c>
    </row>
    <row r="824" spans="6:13" ht="12.75" hidden="1">
      <c r="F824" s="32"/>
      <c r="H824" s="6">
        <v>0</v>
      </c>
      <c r="I824" s="27">
        <v>0</v>
      </c>
      <c r="M824" s="2">
        <v>500</v>
      </c>
    </row>
    <row r="825" spans="6:13" ht="12.75" hidden="1">
      <c r="F825" s="32"/>
      <c r="H825" s="6">
        <v>0</v>
      </c>
      <c r="I825" s="27">
        <v>0</v>
      </c>
      <c r="M825" s="2">
        <v>500</v>
      </c>
    </row>
    <row r="826" spans="6:13" ht="12.75" hidden="1">
      <c r="F826" s="32"/>
      <c r="H826" s="6">
        <v>0</v>
      </c>
      <c r="I826" s="27">
        <v>0</v>
      </c>
      <c r="M826" s="2">
        <v>500</v>
      </c>
    </row>
    <row r="827" spans="6:13" ht="12.75" hidden="1">
      <c r="F827" s="32"/>
      <c r="H827" s="6">
        <v>0</v>
      </c>
      <c r="I827" s="27">
        <v>0</v>
      </c>
      <c r="M827" s="2">
        <v>500</v>
      </c>
    </row>
    <row r="828" spans="6:13" ht="12.75" hidden="1">
      <c r="F828" s="32"/>
      <c r="H828" s="6">
        <v>0</v>
      </c>
      <c r="I828" s="27">
        <v>0</v>
      </c>
      <c r="M828" s="2">
        <v>500</v>
      </c>
    </row>
    <row r="829" spans="6:13" ht="12.75" hidden="1">
      <c r="F829" s="32"/>
      <c r="H829" s="6">
        <v>0</v>
      </c>
      <c r="I829" s="27">
        <v>0</v>
      </c>
      <c r="M829" s="2">
        <v>500</v>
      </c>
    </row>
    <row r="830" spans="6:13" ht="12.75" hidden="1">
      <c r="F830" s="32"/>
      <c r="H830" s="6">
        <v>0</v>
      </c>
      <c r="I830" s="27">
        <v>0</v>
      </c>
      <c r="M830" s="2">
        <v>500</v>
      </c>
    </row>
    <row r="831" spans="6:13" ht="12.75" hidden="1">
      <c r="F831" s="32"/>
      <c r="H831" s="6">
        <v>0</v>
      </c>
      <c r="I831" s="27">
        <v>0</v>
      </c>
      <c r="M831" s="2">
        <v>500</v>
      </c>
    </row>
    <row r="832" spans="6:13" ht="12.75" hidden="1">
      <c r="F832" s="32"/>
      <c r="H832" s="6">
        <v>0</v>
      </c>
      <c r="I832" s="27">
        <v>0</v>
      </c>
      <c r="M832" s="2">
        <v>500</v>
      </c>
    </row>
    <row r="833" spans="6:13" ht="12.75" hidden="1">
      <c r="F833" s="32"/>
      <c r="H833" s="6">
        <v>0</v>
      </c>
      <c r="I833" s="27">
        <v>0</v>
      </c>
      <c r="M833" s="2">
        <v>500</v>
      </c>
    </row>
    <row r="834" spans="2:13" ht="12.75" hidden="1">
      <c r="B834" s="10"/>
      <c r="F834" s="32"/>
      <c r="H834" s="6">
        <v>0</v>
      </c>
      <c r="I834" s="27">
        <v>0</v>
      </c>
      <c r="M834" s="2">
        <v>500</v>
      </c>
    </row>
    <row r="835" spans="2:13" ht="12.75" hidden="1">
      <c r="B835" s="9"/>
      <c r="F835" s="32"/>
      <c r="H835" s="6">
        <v>0</v>
      </c>
      <c r="I835" s="27">
        <v>0</v>
      </c>
      <c r="M835" s="2">
        <v>500</v>
      </c>
    </row>
    <row r="836" spans="2:13" ht="12.75" hidden="1">
      <c r="B836" s="9"/>
      <c r="F836" s="32"/>
      <c r="H836" s="6">
        <v>0</v>
      </c>
      <c r="I836" s="27">
        <v>0</v>
      </c>
      <c r="M836" s="2">
        <v>500</v>
      </c>
    </row>
    <row r="837" spans="6:13" ht="12.75" hidden="1">
      <c r="F837" s="32"/>
      <c r="H837" s="6">
        <v>0</v>
      </c>
      <c r="I837" s="27">
        <v>0</v>
      </c>
      <c r="M837" s="2">
        <v>500</v>
      </c>
    </row>
    <row r="838" spans="2:13" ht="12.75" hidden="1">
      <c r="B838" s="11"/>
      <c r="F838" s="32"/>
      <c r="H838" s="6">
        <v>0</v>
      </c>
      <c r="I838" s="27">
        <v>0</v>
      </c>
      <c r="M838" s="2">
        <v>500</v>
      </c>
    </row>
    <row r="839" spans="2:13" ht="12.75" hidden="1">
      <c r="B839" s="11"/>
      <c r="F839" s="32"/>
      <c r="H839" s="6">
        <v>0</v>
      </c>
      <c r="I839" s="27">
        <v>0</v>
      </c>
      <c r="M839" s="2">
        <v>500</v>
      </c>
    </row>
    <row r="840" spans="2:13" ht="12.75" hidden="1">
      <c r="B840" s="11"/>
      <c r="F840" s="32"/>
      <c r="H840" s="6">
        <v>0</v>
      </c>
      <c r="I840" s="27">
        <v>0</v>
      </c>
      <c r="M840" s="2">
        <v>500</v>
      </c>
    </row>
    <row r="841" spans="2:13" ht="12.75" hidden="1">
      <c r="B841" s="11"/>
      <c r="F841" s="32"/>
      <c r="H841" s="6">
        <v>0</v>
      </c>
      <c r="I841" s="27">
        <v>0</v>
      </c>
      <c r="M841" s="2">
        <v>500</v>
      </c>
    </row>
    <row r="842" spans="2:13" ht="12.75" hidden="1">
      <c r="B842" s="11"/>
      <c r="F842" s="32"/>
      <c r="H842" s="6">
        <v>0</v>
      </c>
      <c r="I842" s="27">
        <v>0</v>
      </c>
      <c r="M842" s="2">
        <v>500</v>
      </c>
    </row>
    <row r="843" spans="2:13" ht="12.75" hidden="1">
      <c r="B843" s="11"/>
      <c r="F843" s="32"/>
      <c r="H843" s="6">
        <v>0</v>
      </c>
      <c r="I843" s="27">
        <v>0</v>
      </c>
      <c r="M843" s="2">
        <v>500</v>
      </c>
    </row>
    <row r="844" spans="2:13" ht="12.75" hidden="1">
      <c r="B844" s="11"/>
      <c r="F844" s="32"/>
      <c r="H844" s="6">
        <v>0</v>
      </c>
      <c r="I844" s="27">
        <v>0</v>
      </c>
      <c r="M844" s="2">
        <v>500</v>
      </c>
    </row>
    <row r="845" spans="2:13" ht="12.75" hidden="1">
      <c r="B845" s="11"/>
      <c r="F845" s="32"/>
      <c r="H845" s="6">
        <v>0</v>
      </c>
      <c r="I845" s="27">
        <v>0</v>
      </c>
      <c r="M845" s="2">
        <v>500</v>
      </c>
    </row>
    <row r="846" spans="2:13" ht="12.75" hidden="1">
      <c r="B846" s="11"/>
      <c r="F846" s="32"/>
      <c r="H846" s="6">
        <v>0</v>
      </c>
      <c r="I846" s="27">
        <v>0</v>
      </c>
      <c r="M846" s="2">
        <v>500</v>
      </c>
    </row>
    <row r="847" spans="2:13" ht="12.75" hidden="1">
      <c r="B847" s="11"/>
      <c r="F847" s="32"/>
      <c r="H847" s="6">
        <v>0</v>
      </c>
      <c r="I847" s="27">
        <v>0</v>
      </c>
      <c r="M847" s="2">
        <v>500</v>
      </c>
    </row>
    <row r="848" spans="2:13" ht="12.75" hidden="1">
      <c r="B848" s="11"/>
      <c r="F848" s="32"/>
      <c r="H848" s="6">
        <v>0</v>
      </c>
      <c r="I848" s="27">
        <v>0</v>
      </c>
      <c r="M848" s="2">
        <v>500</v>
      </c>
    </row>
    <row r="849" spans="2:13" ht="12.75" hidden="1">
      <c r="B849" s="11"/>
      <c r="F849" s="32"/>
      <c r="H849" s="6">
        <v>0</v>
      </c>
      <c r="I849" s="27">
        <v>0</v>
      </c>
      <c r="M849" s="2">
        <v>500</v>
      </c>
    </row>
    <row r="850" spans="2:13" ht="12.75" hidden="1">
      <c r="B850" s="11"/>
      <c r="F850" s="32"/>
      <c r="H850" s="6">
        <v>0</v>
      </c>
      <c r="I850" s="27">
        <v>0</v>
      </c>
      <c r="M850" s="2">
        <v>500</v>
      </c>
    </row>
    <row r="851" spans="2:13" ht="12.75" hidden="1">
      <c r="B851" s="11"/>
      <c r="F851" s="32"/>
      <c r="H851" s="6">
        <v>0</v>
      </c>
      <c r="I851" s="27">
        <v>0</v>
      </c>
      <c r="M851" s="2">
        <v>500</v>
      </c>
    </row>
    <row r="852" spans="2:13" ht="12.75" hidden="1">
      <c r="B852" s="11"/>
      <c r="F852" s="32"/>
      <c r="H852" s="6">
        <v>0</v>
      </c>
      <c r="I852" s="27">
        <v>0</v>
      </c>
      <c r="M852" s="2">
        <v>500</v>
      </c>
    </row>
    <row r="853" spans="2:13" ht="12.75" hidden="1">
      <c r="B853" s="11"/>
      <c r="F853" s="32"/>
      <c r="H853" s="6">
        <v>0</v>
      </c>
      <c r="I853" s="27">
        <v>0</v>
      </c>
      <c r="M853" s="2">
        <v>500</v>
      </c>
    </row>
    <row r="854" spans="2:13" ht="12.75" hidden="1">
      <c r="B854" s="11"/>
      <c r="F854" s="32"/>
      <c r="H854" s="6">
        <v>0</v>
      </c>
      <c r="I854" s="27">
        <v>0</v>
      </c>
      <c r="M854" s="2">
        <v>500</v>
      </c>
    </row>
    <row r="855" spans="2:13" ht="12.75" hidden="1">
      <c r="B855" s="11"/>
      <c r="F855" s="32"/>
      <c r="H855" s="6">
        <v>0</v>
      </c>
      <c r="I855" s="27">
        <v>0</v>
      </c>
      <c r="M855" s="2">
        <v>500</v>
      </c>
    </row>
    <row r="856" spans="6:13" ht="12.75" hidden="1">
      <c r="F856" s="32"/>
      <c r="H856" s="6">
        <v>0</v>
      </c>
      <c r="I856" s="27">
        <v>0</v>
      </c>
      <c r="M856" s="2">
        <v>500</v>
      </c>
    </row>
    <row r="857" spans="2:13" ht="12.75" hidden="1">
      <c r="B857" s="9"/>
      <c r="F857" s="32"/>
      <c r="H857" s="6">
        <v>0</v>
      </c>
      <c r="I857" s="27">
        <v>0</v>
      </c>
      <c r="M857" s="2">
        <v>500</v>
      </c>
    </row>
    <row r="858" spans="6:13" ht="12.75" hidden="1">
      <c r="F858" s="32"/>
      <c r="H858" s="6">
        <v>0</v>
      </c>
      <c r="I858" s="27">
        <v>0</v>
      </c>
      <c r="M858" s="2">
        <v>500</v>
      </c>
    </row>
    <row r="859" spans="6:13" ht="12.75" hidden="1">
      <c r="F859" s="32"/>
      <c r="H859" s="6">
        <v>0</v>
      </c>
      <c r="I859" s="27">
        <v>0</v>
      </c>
      <c r="M859" s="2">
        <v>500</v>
      </c>
    </row>
    <row r="860" spans="6:13" ht="12.75" hidden="1">
      <c r="F860" s="32"/>
      <c r="H860" s="6">
        <v>0</v>
      </c>
      <c r="I860" s="27">
        <v>0</v>
      </c>
      <c r="M860" s="2">
        <v>500</v>
      </c>
    </row>
    <row r="861" spans="6:13" ht="12.75" hidden="1">
      <c r="F861" s="32"/>
      <c r="H861" s="6">
        <v>0</v>
      </c>
      <c r="I861" s="27">
        <v>0</v>
      </c>
      <c r="M861" s="2">
        <v>500</v>
      </c>
    </row>
    <row r="862" spans="6:13" ht="12.75" hidden="1">
      <c r="F862" s="32"/>
      <c r="H862" s="6">
        <v>0</v>
      </c>
      <c r="I862" s="27">
        <v>0</v>
      </c>
      <c r="M862" s="2">
        <v>500</v>
      </c>
    </row>
    <row r="863" spans="6:13" ht="12.75" hidden="1">
      <c r="F863" s="32"/>
      <c r="H863" s="6">
        <v>0</v>
      </c>
      <c r="I863" s="27">
        <v>0</v>
      </c>
      <c r="M863" s="2">
        <v>500</v>
      </c>
    </row>
    <row r="864" spans="6:13" ht="12.75" hidden="1">
      <c r="F864" s="32"/>
      <c r="H864" s="6">
        <v>0</v>
      </c>
      <c r="I864" s="27">
        <v>0</v>
      </c>
      <c r="M864" s="2">
        <v>500</v>
      </c>
    </row>
    <row r="865" spans="6:13" ht="12.75" hidden="1">
      <c r="F865" s="32"/>
      <c r="H865" s="6">
        <v>0</v>
      </c>
      <c r="I865" s="27">
        <v>0</v>
      </c>
      <c r="M865" s="2">
        <v>500</v>
      </c>
    </row>
    <row r="866" spans="6:13" ht="12.75" hidden="1">
      <c r="F866" s="32"/>
      <c r="H866" s="6">
        <v>0</v>
      </c>
      <c r="I866" s="27">
        <v>0</v>
      </c>
      <c r="M866" s="2">
        <v>500</v>
      </c>
    </row>
    <row r="867" spans="6:13" ht="12.75" hidden="1">
      <c r="F867" s="32"/>
      <c r="H867" s="6">
        <v>0</v>
      </c>
      <c r="I867" s="27">
        <v>0</v>
      </c>
      <c r="M867" s="2">
        <v>500</v>
      </c>
    </row>
    <row r="868" spans="6:13" ht="12.75" hidden="1">
      <c r="F868" s="32"/>
      <c r="H868" s="6">
        <v>0</v>
      </c>
      <c r="I868" s="27">
        <v>0</v>
      </c>
      <c r="M868" s="2">
        <v>500</v>
      </c>
    </row>
    <row r="869" spans="6:13" ht="12.75" hidden="1">
      <c r="F869" s="32"/>
      <c r="H869" s="6">
        <v>0</v>
      </c>
      <c r="I869" s="27">
        <v>0</v>
      </c>
      <c r="M869" s="2">
        <v>500</v>
      </c>
    </row>
    <row r="870" spans="6:13" ht="12.75" hidden="1">
      <c r="F870" s="32"/>
      <c r="H870" s="6">
        <v>0</v>
      </c>
      <c r="I870" s="27">
        <v>0</v>
      </c>
      <c r="M870" s="2">
        <v>500</v>
      </c>
    </row>
    <row r="871" spans="6:13" ht="12.75" hidden="1">
      <c r="F871" s="32"/>
      <c r="H871" s="6">
        <v>0</v>
      </c>
      <c r="I871" s="27">
        <v>0</v>
      </c>
      <c r="M871" s="2">
        <v>500</v>
      </c>
    </row>
    <row r="872" spans="6:13" ht="12.75" hidden="1">
      <c r="F872" s="32"/>
      <c r="H872" s="6">
        <v>0</v>
      </c>
      <c r="I872" s="27">
        <v>0</v>
      </c>
      <c r="M872" s="2">
        <v>500</v>
      </c>
    </row>
    <row r="873" spans="6:13" ht="12.75" hidden="1">
      <c r="F873" s="32"/>
      <c r="H873" s="6">
        <v>0</v>
      </c>
      <c r="I873" s="27">
        <v>0</v>
      </c>
      <c r="M873" s="2">
        <v>500</v>
      </c>
    </row>
    <row r="874" spans="6:13" ht="12.75" hidden="1">
      <c r="F874" s="32"/>
      <c r="H874" s="6">
        <v>0</v>
      </c>
      <c r="I874" s="27">
        <v>0</v>
      </c>
      <c r="M874" s="2">
        <v>500</v>
      </c>
    </row>
    <row r="875" spans="6:13" ht="12.75" hidden="1">
      <c r="F875" s="32"/>
      <c r="H875" s="6">
        <v>0</v>
      </c>
      <c r="I875" s="27">
        <v>0</v>
      </c>
      <c r="M875" s="2">
        <v>500</v>
      </c>
    </row>
    <row r="876" spans="6:13" ht="12.75" hidden="1">
      <c r="F876" s="32"/>
      <c r="H876" s="6">
        <v>0</v>
      </c>
      <c r="I876" s="27">
        <v>0</v>
      </c>
      <c r="M876" s="2">
        <v>500</v>
      </c>
    </row>
    <row r="877" spans="6:13" ht="12.75" hidden="1">
      <c r="F877" s="32"/>
      <c r="H877" s="6">
        <v>0</v>
      </c>
      <c r="I877" s="27">
        <v>0</v>
      </c>
      <c r="M877" s="2">
        <v>500</v>
      </c>
    </row>
    <row r="878" spans="6:13" ht="12.75" hidden="1">
      <c r="F878" s="32"/>
      <c r="H878" s="6">
        <v>0</v>
      </c>
      <c r="I878" s="27">
        <v>0</v>
      </c>
      <c r="M878" s="2">
        <v>500</v>
      </c>
    </row>
    <row r="879" spans="6:13" ht="12.75" hidden="1">
      <c r="F879" s="32"/>
      <c r="H879" s="6">
        <v>0</v>
      </c>
      <c r="I879" s="27">
        <v>0</v>
      </c>
      <c r="M879" s="2">
        <v>500</v>
      </c>
    </row>
    <row r="880" spans="6:13" ht="12.75" hidden="1">
      <c r="F880" s="32"/>
      <c r="H880" s="6">
        <v>0</v>
      </c>
      <c r="I880" s="27">
        <v>0</v>
      </c>
      <c r="M880" s="2">
        <v>500</v>
      </c>
    </row>
    <row r="881" spans="6:13" ht="12.75" hidden="1">
      <c r="F881" s="32"/>
      <c r="H881" s="6">
        <v>0</v>
      </c>
      <c r="I881" s="27">
        <v>0</v>
      </c>
      <c r="M881" s="2">
        <v>500</v>
      </c>
    </row>
    <row r="882" spans="6:13" ht="12.75" hidden="1">
      <c r="F882" s="32"/>
      <c r="H882" s="6">
        <v>0</v>
      </c>
      <c r="I882" s="27">
        <v>0</v>
      </c>
      <c r="M882" s="2">
        <v>500</v>
      </c>
    </row>
    <row r="883" spans="6:13" ht="12.75" hidden="1">
      <c r="F883" s="32"/>
      <c r="H883" s="6">
        <v>0</v>
      </c>
      <c r="I883" s="27">
        <v>0</v>
      </c>
      <c r="M883" s="2">
        <v>500</v>
      </c>
    </row>
    <row r="884" spans="6:13" ht="12.75" hidden="1">
      <c r="F884" s="32"/>
      <c r="H884" s="6">
        <v>0</v>
      </c>
      <c r="I884" s="27">
        <v>0</v>
      </c>
      <c r="M884" s="2">
        <v>500</v>
      </c>
    </row>
    <row r="885" spans="6:13" ht="12.75" hidden="1">
      <c r="F885" s="32"/>
      <c r="H885" s="6">
        <v>0</v>
      </c>
      <c r="I885" s="27">
        <v>0</v>
      </c>
      <c r="M885" s="2">
        <v>500</v>
      </c>
    </row>
    <row r="886" spans="6:13" ht="12.75" hidden="1">
      <c r="F886" s="32"/>
      <c r="H886" s="6">
        <v>0</v>
      </c>
      <c r="I886" s="27">
        <v>0</v>
      </c>
      <c r="M886" s="2">
        <v>500</v>
      </c>
    </row>
    <row r="887" spans="6:13" ht="12.75" hidden="1">
      <c r="F887" s="32"/>
      <c r="H887" s="6">
        <v>0</v>
      </c>
      <c r="I887" s="27">
        <v>0</v>
      </c>
      <c r="M887" s="2">
        <v>500</v>
      </c>
    </row>
    <row r="888" spans="6:13" ht="12.75" hidden="1">
      <c r="F888" s="32"/>
      <c r="H888" s="6">
        <v>0</v>
      </c>
      <c r="I888" s="27">
        <v>0</v>
      </c>
      <c r="M888" s="2">
        <v>500</v>
      </c>
    </row>
    <row r="889" spans="6:13" ht="12.75" hidden="1">
      <c r="F889" s="32"/>
      <c r="H889" s="6">
        <v>0</v>
      </c>
      <c r="I889" s="27">
        <v>0</v>
      </c>
      <c r="M889" s="2">
        <v>500</v>
      </c>
    </row>
    <row r="890" spans="6:13" ht="12.75" hidden="1">
      <c r="F890" s="32"/>
      <c r="H890" s="6">
        <v>0</v>
      </c>
      <c r="I890" s="27">
        <v>0</v>
      </c>
      <c r="M890" s="2">
        <v>500</v>
      </c>
    </row>
    <row r="891" spans="6:13" ht="12.75" hidden="1">
      <c r="F891" s="32"/>
      <c r="H891" s="6">
        <v>0</v>
      </c>
      <c r="I891" s="27">
        <v>0</v>
      </c>
      <c r="M891" s="2">
        <v>500</v>
      </c>
    </row>
    <row r="892" spans="6:13" ht="12.75" hidden="1">
      <c r="F892" s="32"/>
      <c r="H892" s="6">
        <v>0</v>
      </c>
      <c r="I892" s="27">
        <v>0</v>
      </c>
      <c r="M892" s="2">
        <v>500</v>
      </c>
    </row>
    <row r="893" spans="6:13" ht="12.75" hidden="1">
      <c r="F893" s="32"/>
      <c r="H893" s="6">
        <v>0</v>
      </c>
      <c r="I893" s="27">
        <v>0</v>
      </c>
      <c r="M893" s="2">
        <v>500</v>
      </c>
    </row>
    <row r="894" spans="6:13" ht="12.75" hidden="1">
      <c r="F894" s="32"/>
      <c r="H894" s="6">
        <v>0</v>
      </c>
      <c r="I894" s="27">
        <v>0</v>
      </c>
      <c r="M894" s="2">
        <v>500</v>
      </c>
    </row>
    <row r="895" spans="6:13" ht="12.75" hidden="1">
      <c r="F895" s="32"/>
      <c r="H895" s="6">
        <v>0</v>
      </c>
      <c r="I895" s="27">
        <v>0</v>
      </c>
      <c r="M895" s="2">
        <v>500</v>
      </c>
    </row>
    <row r="896" spans="6:13" ht="12.75" hidden="1">
      <c r="F896" s="32"/>
      <c r="H896" s="6">
        <v>0</v>
      </c>
      <c r="I896" s="27">
        <v>0</v>
      </c>
      <c r="M896" s="2">
        <v>500</v>
      </c>
    </row>
    <row r="897" spans="6:13" ht="12.75" hidden="1">
      <c r="F897" s="32"/>
      <c r="H897" s="6">
        <v>0</v>
      </c>
      <c r="I897" s="27">
        <v>0</v>
      </c>
      <c r="M897" s="2">
        <v>500</v>
      </c>
    </row>
    <row r="898" spans="6:13" ht="12.75" hidden="1">
      <c r="F898" s="32"/>
      <c r="H898" s="6">
        <v>0</v>
      </c>
      <c r="I898" s="27">
        <v>0</v>
      </c>
      <c r="M898" s="2">
        <v>500</v>
      </c>
    </row>
    <row r="899" spans="6:13" ht="12.75" hidden="1">
      <c r="F899" s="32"/>
      <c r="H899" s="6">
        <v>0</v>
      </c>
      <c r="I899" s="27">
        <v>0</v>
      </c>
      <c r="M899" s="2">
        <v>500</v>
      </c>
    </row>
    <row r="900" spans="6:13" ht="12.75" hidden="1">
      <c r="F900" s="32"/>
      <c r="H900" s="6">
        <v>0</v>
      </c>
      <c r="I900" s="27">
        <v>0</v>
      </c>
      <c r="M900" s="2">
        <v>500</v>
      </c>
    </row>
    <row r="901" spans="6:13" ht="12.75" hidden="1">
      <c r="F901" s="32"/>
      <c r="H901" s="6">
        <v>0</v>
      </c>
      <c r="I901" s="27">
        <v>0</v>
      </c>
      <c r="M901" s="2">
        <v>500</v>
      </c>
    </row>
    <row r="902" spans="6:13" ht="12.75" hidden="1">
      <c r="F902" s="32"/>
      <c r="H902" s="6">
        <v>0</v>
      </c>
      <c r="I902" s="27">
        <v>0</v>
      </c>
      <c r="M902" s="2">
        <v>500</v>
      </c>
    </row>
    <row r="903" spans="6:13" ht="12.75" hidden="1">
      <c r="F903" s="32"/>
      <c r="H903" s="6">
        <v>0</v>
      </c>
      <c r="I903" s="27">
        <v>0</v>
      </c>
      <c r="M903" s="2">
        <v>500</v>
      </c>
    </row>
    <row r="904" spans="6:13" ht="12.75" hidden="1">
      <c r="F904" s="32"/>
      <c r="H904" s="6">
        <v>0</v>
      </c>
      <c r="I904" s="27">
        <v>0</v>
      </c>
      <c r="M904" s="2">
        <v>500</v>
      </c>
    </row>
    <row r="905" spans="6:13" ht="12.75" hidden="1">
      <c r="F905" s="32"/>
      <c r="H905" s="6">
        <v>0</v>
      </c>
      <c r="I905" s="27">
        <v>0</v>
      </c>
      <c r="M905" s="2">
        <v>500</v>
      </c>
    </row>
    <row r="906" spans="6:13" ht="12.75" hidden="1">
      <c r="F906" s="32"/>
      <c r="H906" s="6">
        <v>0</v>
      </c>
      <c r="I906" s="27">
        <v>0</v>
      </c>
      <c r="M906" s="2">
        <v>500</v>
      </c>
    </row>
    <row r="907" spans="6:13" ht="12.75" hidden="1">
      <c r="F907" s="32"/>
      <c r="H907" s="6">
        <v>0</v>
      </c>
      <c r="I907" s="27">
        <v>0</v>
      </c>
      <c r="M907" s="2">
        <v>500</v>
      </c>
    </row>
    <row r="908" spans="6:13" ht="12.75" hidden="1">
      <c r="F908" s="32"/>
      <c r="H908" s="6">
        <v>0</v>
      </c>
      <c r="I908" s="27">
        <v>0</v>
      </c>
      <c r="M908" s="2">
        <v>500</v>
      </c>
    </row>
    <row r="909" spans="6:13" ht="12.75" hidden="1">
      <c r="F909" s="32"/>
      <c r="H909" s="6">
        <v>0</v>
      </c>
      <c r="I909" s="27">
        <v>0</v>
      </c>
      <c r="M909" s="2">
        <v>500</v>
      </c>
    </row>
    <row r="910" spans="6:13" ht="12.75" hidden="1">
      <c r="F910" s="32"/>
      <c r="H910" s="6">
        <v>0</v>
      </c>
      <c r="I910" s="27">
        <v>0</v>
      </c>
      <c r="M910" s="2">
        <v>500</v>
      </c>
    </row>
    <row r="911" spans="6:13" ht="12.75" hidden="1">
      <c r="F911" s="32"/>
      <c r="H911" s="6">
        <v>0</v>
      </c>
      <c r="I911" s="27">
        <v>0</v>
      </c>
      <c r="M911" s="2">
        <v>500</v>
      </c>
    </row>
    <row r="912" spans="6:13" ht="12.75" hidden="1">
      <c r="F912" s="32"/>
      <c r="H912" s="6">
        <v>0</v>
      </c>
      <c r="I912" s="27">
        <v>0</v>
      </c>
      <c r="M912" s="2">
        <v>500</v>
      </c>
    </row>
    <row r="913" spans="6:13" ht="12.75" hidden="1">
      <c r="F913" s="32"/>
      <c r="H913" s="6">
        <v>0</v>
      </c>
      <c r="I913" s="27">
        <v>0</v>
      </c>
      <c r="M913" s="2">
        <v>500</v>
      </c>
    </row>
    <row r="914" spans="6:13" ht="12.75" hidden="1">
      <c r="F914" s="32"/>
      <c r="H914" s="6">
        <v>0</v>
      </c>
      <c r="I914" s="27">
        <v>0</v>
      </c>
      <c r="M914" s="2">
        <v>500</v>
      </c>
    </row>
    <row r="915" spans="6:13" ht="12.75" hidden="1">
      <c r="F915" s="32"/>
      <c r="H915" s="6">
        <v>0</v>
      </c>
      <c r="I915" s="27">
        <v>0</v>
      </c>
      <c r="M915" s="2">
        <v>500</v>
      </c>
    </row>
    <row r="916" spans="6:13" ht="12.75" hidden="1">
      <c r="F916" s="32"/>
      <c r="H916" s="6">
        <v>0</v>
      </c>
      <c r="I916" s="27">
        <v>0</v>
      </c>
      <c r="M916" s="2">
        <v>500</v>
      </c>
    </row>
    <row r="917" spans="6:13" ht="12.75" hidden="1">
      <c r="F917" s="32"/>
      <c r="H917" s="6">
        <v>0</v>
      </c>
      <c r="I917" s="27">
        <v>0</v>
      </c>
      <c r="M917" s="2">
        <v>500</v>
      </c>
    </row>
    <row r="918" spans="6:13" ht="12.75" hidden="1">
      <c r="F918" s="32"/>
      <c r="H918" s="6">
        <v>0</v>
      </c>
      <c r="I918" s="27">
        <v>0</v>
      </c>
      <c r="M918" s="2">
        <v>500</v>
      </c>
    </row>
    <row r="919" spans="6:13" ht="12.75" hidden="1">
      <c r="F919" s="32"/>
      <c r="H919" s="6">
        <v>0</v>
      </c>
      <c r="I919" s="27">
        <v>0</v>
      </c>
      <c r="M919" s="2">
        <v>500</v>
      </c>
    </row>
    <row r="920" spans="6:13" ht="12.75" hidden="1">
      <c r="F920" s="32"/>
      <c r="H920" s="6">
        <v>0</v>
      </c>
      <c r="I920" s="27">
        <v>0</v>
      </c>
      <c r="M920" s="2">
        <v>500</v>
      </c>
    </row>
    <row r="921" spans="6:13" ht="12.75" hidden="1">
      <c r="F921" s="32"/>
      <c r="H921" s="6">
        <v>0</v>
      </c>
      <c r="I921" s="27">
        <v>0</v>
      </c>
      <c r="M921" s="2">
        <v>500</v>
      </c>
    </row>
    <row r="922" spans="6:13" ht="12.75" hidden="1">
      <c r="F922" s="32"/>
      <c r="H922" s="6">
        <v>0</v>
      </c>
      <c r="I922" s="27">
        <v>0</v>
      </c>
      <c r="M922" s="2">
        <v>500</v>
      </c>
    </row>
    <row r="923" spans="6:13" ht="12.75" hidden="1">
      <c r="F923" s="32"/>
      <c r="H923" s="6">
        <v>0</v>
      </c>
      <c r="I923" s="27">
        <v>0</v>
      </c>
      <c r="M923" s="2">
        <v>500</v>
      </c>
    </row>
    <row r="924" spans="6:13" ht="12.75" hidden="1">
      <c r="F924" s="32"/>
      <c r="H924" s="6">
        <v>0</v>
      </c>
      <c r="I924" s="27">
        <v>0</v>
      </c>
      <c r="M924" s="2">
        <v>500</v>
      </c>
    </row>
    <row r="925" spans="6:13" ht="12.75" hidden="1">
      <c r="F925" s="32"/>
      <c r="H925" s="6">
        <v>0</v>
      </c>
      <c r="I925" s="27">
        <v>0</v>
      </c>
      <c r="M925" s="2">
        <v>500</v>
      </c>
    </row>
    <row r="926" spans="6:13" ht="12.75" hidden="1">
      <c r="F926" s="32"/>
      <c r="H926" s="6">
        <v>0</v>
      </c>
      <c r="I926" s="27">
        <v>0</v>
      </c>
      <c r="M926" s="2">
        <v>500</v>
      </c>
    </row>
    <row r="927" spans="6:13" ht="12.75" hidden="1">
      <c r="F927" s="32"/>
      <c r="H927" s="6">
        <v>0</v>
      </c>
      <c r="I927" s="27">
        <v>0</v>
      </c>
      <c r="M927" s="2">
        <v>500</v>
      </c>
    </row>
    <row r="928" spans="6:13" ht="12.75" hidden="1">
      <c r="F928" s="32"/>
      <c r="H928" s="6">
        <v>0</v>
      </c>
      <c r="I928" s="27">
        <v>0</v>
      </c>
      <c r="M928" s="2">
        <v>500</v>
      </c>
    </row>
    <row r="929" spans="6:13" ht="12.75" hidden="1">
      <c r="F929" s="32"/>
      <c r="H929" s="6">
        <v>0</v>
      </c>
      <c r="I929" s="27">
        <v>0</v>
      </c>
      <c r="M929" s="2">
        <v>500</v>
      </c>
    </row>
    <row r="930" spans="6:13" ht="12.75" hidden="1">
      <c r="F930" s="32"/>
      <c r="H930" s="6">
        <v>0</v>
      </c>
      <c r="I930" s="27">
        <v>0</v>
      </c>
      <c r="M930" s="2">
        <v>500</v>
      </c>
    </row>
    <row r="931" spans="6:13" ht="12.75" hidden="1">
      <c r="F931" s="32"/>
      <c r="H931" s="6">
        <v>0</v>
      </c>
      <c r="I931" s="27">
        <v>0</v>
      </c>
      <c r="M931" s="2">
        <v>500</v>
      </c>
    </row>
    <row r="932" spans="6:13" ht="12.75" hidden="1">
      <c r="F932" s="32"/>
      <c r="H932" s="6">
        <v>0</v>
      </c>
      <c r="I932" s="27">
        <v>0</v>
      </c>
      <c r="M932" s="2">
        <v>500</v>
      </c>
    </row>
    <row r="933" spans="6:13" ht="12.75" hidden="1">
      <c r="F933" s="32"/>
      <c r="H933" s="6">
        <v>0</v>
      </c>
      <c r="I933" s="27">
        <v>0</v>
      </c>
      <c r="M933" s="2">
        <v>500</v>
      </c>
    </row>
    <row r="934" spans="6:13" ht="12.75" hidden="1">
      <c r="F934" s="32"/>
      <c r="H934" s="6">
        <v>0</v>
      </c>
      <c r="I934" s="27">
        <v>0</v>
      </c>
      <c r="M934" s="2">
        <v>500</v>
      </c>
    </row>
    <row r="935" spans="6:13" ht="12.75" hidden="1">
      <c r="F935" s="32"/>
      <c r="H935" s="6">
        <v>0</v>
      </c>
      <c r="I935" s="27">
        <v>0</v>
      </c>
      <c r="M935" s="2">
        <v>500</v>
      </c>
    </row>
    <row r="936" spans="6:13" ht="12.75" hidden="1">
      <c r="F936" s="32"/>
      <c r="H936" s="6">
        <v>0</v>
      </c>
      <c r="I936" s="27">
        <v>0</v>
      </c>
      <c r="M936" s="2">
        <v>500</v>
      </c>
    </row>
    <row r="937" spans="6:13" ht="12.75" hidden="1">
      <c r="F937" s="32"/>
      <c r="H937" s="6">
        <v>0</v>
      </c>
      <c r="I937" s="27">
        <v>0</v>
      </c>
      <c r="M937" s="2">
        <v>500</v>
      </c>
    </row>
    <row r="938" spans="6:13" ht="12.75" hidden="1">
      <c r="F938" s="32"/>
      <c r="H938" s="6">
        <v>0</v>
      </c>
      <c r="I938" s="27">
        <v>0</v>
      </c>
      <c r="M938" s="2">
        <v>500</v>
      </c>
    </row>
    <row r="939" spans="6:13" ht="12.75" hidden="1">
      <c r="F939" s="32"/>
      <c r="H939" s="6">
        <v>0</v>
      </c>
      <c r="I939" s="27">
        <v>0</v>
      </c>
      <c r="M939" s="2">
        <v>500</v>
      </c>
    </row>
    <row r="940" spans="6:13" ht="12.75" hidden="1">
      <c r="F940" s="32"/>
      <c r="H940" s="6">
        <v>0</v>
      </c>
      <c r="I940" s="27">
        <v>0</v>
      </c>
      <c r="M940" s="2">
        <v>500</v>
      </c>
    </row>
    <row r="941" spans="6:13" ht="12.75" hidden="1">
      <c r="F941" s="32"/>
      <c r="H941" s="6">
        <v>0</v>
      </c>
      <c r="I941" s="27">
        <v>0</v>
      </c>
      <c r="M941" s="2">
        <v>500</v>
      </c>
    </row>
    <row r="942" spans="6:13" ht="12.75" hidden="1">
      <c r="F942" s="32"/>
      <c r="H942" s="6">
        <v>0</v>
      </c>
      <c r="I942" s="27">
        <v>0</v>
      </c>
      <c r="M942" s="2">
        <v>500</v>
      </c>
    </row>
    <row r="943" spans="6:13" ht="12.75" hidden="1">
      <c r="F943" s="32"/>
      <c r="H943" s="6">
        <v>0</v>
      </c>
      <c r="I943" s="27">
        <v>0</v>
      </c>
      <c r="M943" s="2">
        <v>500</v>
      </c>
    </row>
    <row r="944" spans="6:13" ht="12.75" hidden="1">
      <c r="F944" s="32"/>
      <c r="H944" s="6">
        <v>0</v>
      </c>
      <c r="I944" s="27">
        <v>0</v>
      </c>
      <c r="M944" s="2">
        <v>500</v>
      </c>
    </row>
    <row r="945" spans="6:13" ht="12.75" hidden="1">
      <c r="F945" s="32"/>
      <c r="H945" s="6">
        <v>0</v>
      </c>
      <c r="I945" s="27">
        <v>0</v>
      </c>
      <c r="M945" s="2">
        <v>500</v>
      </c>
    </row>
    <row r="946" spans="6:13" ht="12.75" hidden="1">
      <c r="F946" s="32"/>
      <c r="H946" s="6">
        <v>0</v>
      </c>
      <c r="I946" s="27">
        <v>0</v>
      </c>
      <c r="M946" s="2">
        <v>500</v>
      </c>
    </row>
    <row r="947" spans="6:13" ht="12.75" hidden="1">
      <c r="F947" s="32"/>
      <c r="H947" s="6">
        <v>0</v>
      </c>
      <c r="I947" s="27">
        <v>0</v>
      </c>
      <c r="M947" s="2">
        <v>500</v>
      </c>
    </row>
    <row r="948" spans="6:13" ht="12.75" hidden="1">
      <c r="F948" s="32"/>
      <c r="H948" s="6">
        <v>0</v>
      </c>
      <c r="I948" s="27">
        <v>0</v>
      </c>
      <c r="M948" s="2">
        <v>500</v>
      </c>
    </row>
    <row r="949" spans="6:13" ht="12.75" hidden="1">
      <c r="F949" s="32"/>
      <c r="H949" s="6">
        <v>0</v>
      </c>
      <c r="I949" s="27">
        <v>0</v>
      </c>
      <c r="M949" s="2">
        <v>500</v>
      </c>
    </row>
    <row r="950" spans="6:13" ht="12.75" hidden="1">
      <c r="F950" s="32"/>
      <c r="H950" s="6">
        <v>0</v>
      </c>
      <c r="I950" s="27">
        <v>0</v>
      </c>
      <c r="M950" s="2">
        <v>500</v>
      </c>
    </row>
    <row r="951" spans="6:13" ht="12.75" hidden="1">
      <c r="F951" s="32"/>
      <c r="H951" s="6">
        <v>0</v>
      </c>
      <c r="I951" s="27">
        <v>0</v>
      </c>
      <c r="M951" s="2">
        <v>500</v>
      </c>
    </row>
    <row r="952" spans="6:13" ht="12.75" hidden="1">
      <c r="F952" s="32"/>
      <c r="H952" s="6">
        <v>0</v>
      </c>
      <c r="I952" s="27">
        <v>0</v>
      </c>
      <c r="M952" s="2">
        <v>500</v>
      </c>
    </row>
    <row r="953" spans="6:13" ht="12.75" hidden="1">
      <c r="F953" s="32"/>
      <c r="H953" s="6">
        <v>0</v>
      </c>
      <c r="I953" s="27">
        <v>0</v>
      </c>
      <c r="M953" s="2">
        <v>500</v>
      </c>
    </row>
    <row r="954" spans="6:13" ht="12.75" hidden="1">
      <c r="F954" s="32"/>
      <c r="H954" s="6">
        <v>0</v>
      </c>
      <c r="I954" s="27">
        <v>0</v>
      </c>
      <c r="M954" s="2">
        <v>500</v>
      </c>
    </row>
    <row r="955" spans="6:13" ht="12.75" hidden="1">
      <c r="F955" s="32"/>
      <c r="H955" s="6">
        <v>0</v>
      </c>
      <c r="I955" s="27">
        <v>0</v>
      </c>
      <c r="M955" s="2">
        <v>500</v>
      </c>
    </row>
    <row r="956" spans="6:13" ht="12.75" hidden="1">
      <c r="F956" s="32"/>
      <c r="H956" s="6">
        <v>0</v>
      </c>
      <c r="I956" s="27">
        <v>0</v>
      </c>
      <c r="M956" s="2">
        <v>500</v>
      </c>
    </row>
    <row r="957" spans="6:13" ht="12.75" hidden="1">
      <c r="F957" s="32"/>
      <c r="H957" s="6">
        <v>0</v>
      </c>
      <c r="I957" s="27">
        <v>0</v>
      </c>
      <c r="M957" s="2">
        <v>500</v>
      </c>
    </row>
    <row r="958" spans="6:13" ht="12.75" hidden="1">
      <c r="F958" s="32"/>
      <c r="H958" s="6">
        <v>0</v>
      </c>
      <c r="I958" s="27">
        <v>0</v>
      </c>
      <c r="M958" s="2">
        <v>500</v>
      </c>
    </row>
    <row r="959" spans="6:13" ht="12.75" hidden="1">
      <c r="F959" s="32"/>
      <c r="H959" s="6">
        <v>0</v>
      </c>
      <c r="I959" s="27">
        <v>0</v>
      </c>
      <c r="M959" s="2">
        <v>500</v>
      </c>
    </row>
    <row r="960" spans="6:13" ht="12.75" hidden="1">
      <c r="F960" s="32"/>
      <c r="H960" s="6">
        <v>0</v>
      </c>
      <c r="I960" s="27">
        <v>0</v>
      </c>
      <c r="M960" s="2">
        <v>500</v>
      </c>
    </row>
    <row r="961" spans="6:13" ht="12.75" hidden="1">
      <c r="F961" s="32"/>
      <c r="H961" s="6">
        <v>0</v>
      </c>
      <c r="I961" s="27">
        <v>0</v>
      </c>
      <c r="M961" s="2">
        <v>500</v>
      </c>
    </row>
    <row r="962" spans="6:13" ht="12.75" hidden="1">
      <c r="F962" s="32"/>
      <c r="H962" s="6">
        <v>0</v>
      </c>
      <c r="I962" s="27">
        <v>0</v>
      </c>
      <c r="M962" s="2">
        <v>500</v>
      </c>
    </row>
    <row r="963" spans="6:13" ht="12.75" hidden="1">
      <c r="F963" s="32"/>
      <c r="H963" s="6">
        <v>0</v>
      </c>
      <c r="I963" s="27">
        <v>0</v>
      </c>
      <c r="M963" s="2">
        <v>500</v>
      </c>
    </row>
    <row r="964" spans="6:13" ht="12.75" hidden="1">
      <c r="F964" s="32"/>
      <c r="H964" s="6">
        <v>0</v>
      </c>
      <c r="I964" s="27">
        <v>0</v>
      </c>
      <c r="M964" s="2">
        <v>500</v>
      </c>
    </row>
    <row r="965" spans="6:13" ht="12.75" hidden="1">
      <c r="F965" s="32"/>
      <c r="H965" s="6">
        <v>0</v>
      </c>
      <c r="I965" s="27">
        <v>0</v>
      </c>
      <c r="M965" s="2">
        <v>500</v>
      </c>
    </row>
    <row r="966" spans="6:13" ht="12.75" hidden="1">
      <c r="F966" s="32"/>
      <c r="H966" s="6">
        <v>0</v>
      </c>
      <c r="I966" s="27">
        <v>0</v>
      </c>
      <c r="M966" s="2">
        <v>500</v>
      </c>
    </row>
    <row r="967" spans="6:13" ht="12.75" hidden="1">
      <c r="F967" s="32"/>
      <c r="H967" s="6">
        <v>0</v>
      </c>
      <c r="I967" s="27">
        <v>0</v>
      </c>
      <c r="M967" s="2">
        <v>500</v>
      </c>
    </row>
    <row r="968" spans="6:13" ht="12.75" hidden="1">
      <c r="F968" s="32"/>
      <c r="H968" s="6">
        <v>0</v>
      </c>
      <c r="I968" s="27">
        <v>0</v>
      </c>
      <c r="M968" s="2">
        <v>500</v>
      </c>
    </row>
    <row r="969" spans="6:13" ht="12.75" hidden="1">
      <c r="F969" s="32"/>
      <c r="H969" s="6">
        <v>0</v>
      </c>
      <c r="I969" s="27">
        <v>0</v>
      </c>
      <c r="M969" s="2">
        <v>500</v>
      </c>
    </row>
    <row r="970" spans="6:13" ht="12.75" hidden="1">
      <c r="F970" s="32"/>
      <c r="H970" s="6">
        <v>0</v>
      </c>
      <c r="I970" s="27">
        <v>0</v>
      </c>
      <c r="M970" s="2">
        <v>500</v>
      </c>
    </row>
    <row r="971" spans="6:13" ht="12.75" hidden="1">
      <c r="F971" s="32"/>
      <c r="H971" s="6">
        <v>0</v>
      </c>
      <c r="I971" s="27">
        <v>0</v>
      </c>
      <c r="M971" s="2">
        <v>500</v>
      </c>
    </row>
    <row r="972" spans="6:13" ht="12.75" hidden="1">
      <c r="F972" s="32"/>
      <c r="H972" s="6">
        <v>0</v>
      </c>
      <c r="I972" s="27">
        <v>0</v>
      </c>
      <c r="M972" s="2">
        <v>500</v>
      </c>
    </row>
    <row r="973" spans="6:13" ht="12.75" hidden="1">
      <c r="F973" s="32"/>
      <c r="H973" s="6">
        <v>0</v>
      </c>
      <c r="I973" s="27">
        <v>0</v>
      </c>
      <c r="M973" s="2">
        <v>500</v>
      </c>
    </row>
    <row r="974" spans="6:13" ht="12.75" hidden="1">
      <c r="F974" s="32"/>
      <c r="H974" s="6">
        <v>0</v>
      </c>
      <c r="I974" s="27">
        <v>0</v>
      </c>
      <c r="M974" s="2">
        <v>500</v>
      </c>
    </row>
    <row r="975" spans="6:13" ht="12.75" hidden="1">
      <c r="F975" s="32"/>
      <c r="H975" s="6">
        <v>0</v>
      </c>
      <c r="I975" s="27">
        <v>0</v>
      </c>
      <c r="M975" s="2">
        <v>500</v>
      </c>
    </row>
    <row r="976" spans="6:13" ht="12.75" hidden="1">
      <c r="F976" s="32"/>
      <c r="H976" s="6">
        <v>0</v>
      </c>
      <c r="I976" s="27">
        <v>0</v>
      </c>
      <c r="M976" s="2">
        <v>500</v>
      </c>
    </row>
    <row r="977" spans="6:13" ht="12.75" hidden="1">
      <c r="F977" s="32"/>
      <c r="H977" s="6">
        <v>0</v>
      </c>
      <c r="I977" s="27">
        <v>0</v>
      </c>
      <c r="M977" s="2">
        <v>500</v>
      </c>
    </row>
    <row r="978" spans="6:13" ht="12.75" hidden="1">
      <c r="F978" s="32"/>
      <c r="H978" s="6">
        <v>0</v>
      </c>
      <c r="I978" s="27">
        <v>0</v>
      </c>
      <c r="M978" s="2">
        <v>500</v>
      </c>
    </row>
    <row r="979" spans="6:13" ht="12.75" hidden="1">
      <c r="F979" s="32"/>
      <c r="H979" s="6">
        <v>0</v>
      </c>
      <c r="I979" s="27">
        <v>0</v>
      </c>
      <c r="M979" s="2">
        <v>500</v>
      </c>
    </row>
    <row r="980" spans="6:13" ht="12.75" hidden="1">
      <c r="F980" s="32"/>
      <c r="H980" s="6">
        <v>0</v>
      </c>
      <c r="I980" s="27">
        <v>0</v>
      </c>
      <c r="M980" s="2">
        <v>500</v>
      </c>
    </row>
    <row r="981" spans="6:13" ht="12.75" hidden="1">
      <c r="F981" s="32"/>
      <c r="H981" s="6">
        <v>0</v>
      </c>
      <c r="I981" s="27">
        <v>0</v>
      </c>
      <c r="M981" s="2">
        <v>500</v>
      </c>
    </row>
    <row r="982" spans="6:13" ht="12.75" hidden="1">
      <c r="F982" s="32"/>
      <c r="H982" s="6">
        <v>0</v>
      </c>
      <c r="I982" s="27">
        <v>0</v>
      </c>
      <c r="M982" s="2">
        <v>500</v>
      </c>
    </row>
    <row r="983" spans="6:13" ht="12.75" hidden="1">
      <c r="F983" s="32"/>
      <c r="H983" s="6">
        <v>0</v>
      </c>
      <c r="I983" s="27">
        <v>0</v>
      </c>
      <c r="M983" s="2">
        <v>500</v>
      </c>
    </row>
    <row r="984" spans="6:13" ht="12.75" hidden="1">
      <c r="F984" s="32"/>
      <c r="H984" s="6">
        <v>0</v>
      </c>
      <c r="I984" s="27">
        <v>0</v>
      </c>
      <c r="M984" s="2">
        <v>500</v>
      </c>
    </row>
    <row r="985" spans="6:13" ht="12.75" hidden="1">
      <c r="F985" s="32"/>
      <c r="H985" s="6">
        <v>0</v>
      </c>
      <c r="I985" s="27">
        <v>0</v>
      </c>
      <c r="M985" s="2">
        <v>500</v>
      </c>
    </row>
    <row r="986" spans="6:13" ht="12.75" hidden="1">
      <c r="F986" s="32"/>
      <c r="H986" s="6">
        <v>0</v>
      </c>
      <c r="I986" s="27">
        <v>0</v>
      </c>
      <c r="M986" s="2">
        <v>500</v>
      </c>
    </row>
    <row r="987" spans="6:13" ht="12.75" hidden="1">
      <c r="F987" s="32"/>
      <c r="H987" s="6">
        <v>0</v>
      </c>
      <c r="I987" s="27">
        <v>0</v>
      </c>
      <c r="M987" s="2">
        <v>500</v>
      </c>
    </row>
    <row r="988" spans="6:13" ht="12.75" hidden="1">
      <c r="F988" s="32"/>
      <c r="H988" s="6">
        <v>0</v>
      </c>
      <c r="I988" s="27">
        <v>0</v>
      </c>
      <c r="M988" s="2">
        <v>500</v>
      </c>
    </row>
    <row r="989" spans="6:13" ht="12.75" hidden="1">
      <c r="F989" s="32"/>
      <c r="H989" s="6">
        <v>0</v>
      </c>
      <c r="I989" s="27">
        <v>0</v>
      </c>
      <c r="M989" s="2">
        <v>500</v>
      </c>
    </row>
    <row r="990" spans="6:13" ht="12.75" hidden="1">
      <c r="F990" s="32"/>
      <c r="H990" s="6">
        <v>0</v>
      </c>
      <c r="I990" s="27">
        <v>0</v>
      </c>
      <c r="M990" s="2">
        <v>500</v>
      </c>
    </row>
    <row r="991" spans="6:13" ht="12.75" hidden="1">
      <c r="F991" s="32"/>
      <c r="H991" s="6">
        <v>0</v>
      </c>
      <c r="I991" s="27">
        <v>0</v>
      </c>
      <c r="M991" s="2">
        <v>500</v>
      </c>
    </row>
    <row r="992" spans="6:13" ht="12.75" hidden="1">
      <c r="F992" s="32"/>
      <c r="H992" s="6">
        <v>0</v>
      </c>
      <c r="I992" s="27">
        <v>0</v>
      </c>
      <c r="M992" s="2">
        <v>500</v>
      </c>
    </row>
    <row r="993" spans="6:13" ht="12.75" hidden="1">
      <c r="F993" s="32"/>
      <c r="H993" s="6">
        <v>0</v>
      </c>
      <c r="I993" s="27">
        <v>0</v>
      </c>
      <c r="M993" s="2">
        <v>500</v>
      </c>
    </row>
    <row r="994" spans="6:13" ht="12.75" hidden="1">
      <c r="F994" s="32"/>
      <c r="H994" s="6">
        <v>0</v>
      </c>
      <c r="I994" s="27">
        <v>0</v>
      </c>
      <c r="M994" s="2">
        <v>500</v>
      </c>
    </row>
    <row r="995" spans="6:13" ht="12.75" hidden="1">
      <c r="F995" s="32"/>
      <c r="H995" s="6">
        <v>0</v>
      </c>
      <c r="I995" s="27">
        <v>0</v>
      </c>
      <c r="M995" s="2">
        <v>500</v>
      </c>
    </row>
    <row r="996" spans="6:13" ht="12.75" hidden="1">
      <c r="F996" s="32"/>
      <c r="H996" s="6">
        <v>0</v>
      </c>
      <c r="I996" s="27">
        <v>0</v>
      </c>
      <c r="M996" s="2">
        <v>500</v>
      </c>
    </row>
    <row r="997" spans="6:13" ht="12.75" hidden="1">
      <c r="F997" s="32"/>
      <c r="H997" s="6">
        <v>0</v>
      </c>
      <c r="I997" s="27">
        <v>0</v>
      </c>
      <c r="M997" s="2">
        <v>500</v>
      </c>
    </row>
    <row r="998" spans="6:13" ht="12.75" hidden="1">
      <c r="F998" s="32"/>
      <c r="H998" s="6">
        <v>0</v>
      </c>
      <c r="I998" s="27">
        <v>0</v>
      </c>
      <c r="M998" s="2">
        <v>500</v>
      </c>
    </row>
    <row r="999" spans="6:13" ht="12.75" hidden="1">
      <c r="F999" s="32"/>
      <c r="H999" s="6">
        <v>0</v>
      </c>
      <c r="I999" s="27">
        <v>0</v>
      </c>
      <c r="M999" s="2">
        <v>500</v>
      </c>
    </row>
    <row r="1000" spans="6:13" ht="12.75" hidden="1">
      <c r="F1000" s="32"/>
      <c r="H1000" s="6">
        <v>0</v>
      </c>
      <c r="I1000" s="27">
        <v>0</v>
      </c>
      <c r="M1000" s="2">
        <v>500</v>
      </c>
    </row>
    <row r="1001" spans="6:13" ht="12.75" hidden="1">
      <c r="F1001" s="32"/>
      <c r="H1001" s="6">
        <v>0</v>
      </c>
      <c r="I1001" s="27">
        <v>0</v>
      </c>
      <c r="M1001" s="2">
        <v>500</v>
      </c>
    </row>
    <row r="1002" spans="6:13" ht="12.75" hidden="1">
      <c r="F1002" s="32"/>
      <c r="H1002" s="6">
        <v>0</v>
      </c>
      <c r="I1002" s="27">
        <v>0</v>
      </c>
      <c r="M1002" s="2">
        <v>500</v>
      </c>
    </row>
    <row r="1003" spans="6:13" ht="12.75" hidden="1">
      <c r="F1003" s="32"/>
      <c r="H1003" s="6">
        <v>0</v>
      </c>
      <c r="I1003" s="27">
        <v>0</v>
      </c>
      <c r="M1003" s="2">
        <v>500</v>
      </c>
    </row>
    <row r="1004" spans="6:13" ht="12.75" hidden="1">
      <c r="F1004" s="32"/>
      <c r="H1004" s="6">
        <v>0</v>
      </c>
      <c r="I1004" s="27">
        <v>0</v>
      </c>
      <c r="M1004" s="2">
        <v>500</v>
      </c>
    </row>
    <row r="1005" spans="6:13" ht="12.75" hidden="1">
      <c r="F1005" s="32"/>
      <c r="H1005" s="6">
        <v>0</v>
      </c>
      <c r="I1005" s="27">
        <v>0</v>
      </c>
      <c r="M1005" s="2">
        <v>500</v>
      </c>
    </row>
    <row r="1006" spans="6:13" ht="12.75" hidden="1">
      <c r="F1006" s="32"/>
      <c r="H1006" s="6">
        <v>0</v>
      </c>
      <c r="I1006" s="27">
        <v>0</v>
      </c>
      <c r="M1006" s="2">
        <v>500</v>
      </c>
    </row>
    <row r="1007" spans="6:13" ht="12.75" hidden="1">
      <c r="F1007" s="32"/>
      <c r="H1007" s="6">
        <v>0</v>
      </c>
      <c r="I1007" s="27">
        <v>0</v>
      </c>
      <c r="M1007" s="2">
        <v>500</v>
      </c>
    </row>
    <row r="1008" spans="6:13" ht="12.75" hidden="1">
      <c r="F1008" s="32"/>
      <c r="H1008" s="6">
        <v>0</v>
      </c>
      <c r="I1008" s="27">
        <v>0</v>
      </c>
      <c r="M1008" s="2">
        <v>500</v>
      </c>
    </row>
    <row r="1009" spans="6:13" ht="12.75" hidden="1">
      <c r="F1009" s="32"/>
      <c r="H1009" s="6">
        <v>0</v>
      </c>
      <c r="I1009" s="27">
        <v>0</v>
      </c>
      <c r="M1009" s="2">
        <v>500</v>
      </c>
    </row>
    <row r="1010" spans="6:13" ht="12.75" hidden="1">
      <c r="F1010" s="32"/>
      <c r="H1010" s="6">
        <v>0</v>
      </c>
      <c r="I1010" s="27">
        <v>0</v>
      </c>
      <c r="M1010" s="2">
        <v>500</v>
      </c>
    </row>
    <row r="1011" spans="6:13" ht="12.75" hidden="1">
      <c r="F1011" s="32"/>
      <c r="H1011" s="6">
        <v>0</v>
      </c>
      <c r="I1011" s="27">
        <v>0</v>
      </c>
      <c r="M1011" s="2">
        <v>500</v>
      </c>
    </row>
    <row r="1012" spans="6:13" ht="12.75" hidden="1">
      <c r="F1012" s="32"/>
      <c r="H1012" s="6">
        <v>0</v>
      </c>
      <c r="I1012" s="27">
        <v>0</v>
      </c>
      <c r="M1012" s="2">
        <v>500</v>
      </c>
    </row>
    <row r="1013" spans="6:13" ht="12.75" hidden="1">
      <c r="F1013" s="32"/>
      <c r="H1013" s="6">
        <v>0</v>
      </c>
      <c r="I1013" s="27">
        <v>0</v>
      </c>
      <c r="M1013" s="2">
        <v>500</v>
      </c>
    </row>
    <row r="1014" spans="6:13" ht="12.75" hidden="1">
      <c r="F1014" s="32"/>
      <c r="H1014" s="6">
        <v>0</v>
      </c>
      <c r="I1014" s="27">
        <v>0</v>
      </c>
      <c r="M1014" s="2">
        <v>500</v>
      </c>
    </row>
    <row r="1015" spans="6:13" ht="12.75" hidden="1">
      <c r="F1015" s="32"/>
      <c r="H1015" s="6">
        <v>0</v>
      </c>
      <c r="I1015" s="27">
        <v>0</v>
      </c>
      <c r="M1015" s="2">
        <v>500</v>
      </c>
    </row>
    <row r="1016" spans="6:13" ht="12.75" hidden="1">
      <c r="F1016" s="32"/>
      <c r="H1016" s="6">
        <v>0</v>
      </c>
      <c r="I1016" s="27">
        <v>0</v>
      </c>
      <c r="M1016" s="2">
        <v>500</v>
      </c>
    </row>
    <row r="1017" spans="6:13" ht="12.75" hidden="1">
      <c r="F1017" s="32"/>
      <c r="H1017" s="6">
        <v>0</v>
      </c>
      <c r="I1017" s="27">
        <v>0</v>
      </c>
      <c r="M1017" s="2">
        <v>500</v>
      </c>
    </row>
    <row r="1018" spans="6:13" ht="12.75" hidden="1">
      <c r="F1018" s="32"/>
      <c r="H1018" s="6">
        <v>0</v>
      </c>
      <c r="I1018" s="27">
        <v>0</v>
      </c>
      <c r="M1018" s="2">
        <v>500</v>
      </c>
    </row>
    <row r="1019" spans="6:13" ht="12.75" hidden="1">
      <c r="F1019" s="32"/>
      <c r="H1019" s="6">
        <v>0</v>
      </c>
      <c r="I1019" s="27">
        <v>0</v>
      </c>
      <c r="M1019" s="2">
        <v>500</v>
      </c>
    </row>
    <row r="1020" spans="6:13" ht="12.75" hidden="1">
      <c r="F1020" s="32"/>
      <c r="H1020" s="6">
        <v>0</v>
      </c>
      <c r="I1020" s="27">
        <v>0</v>
      </c>
      <c r="M1020" s="2">
        <v>500</v>
      </c>
    </row>
    <row r="1021" spans="6:13" ht="12.75" hidden="1">
      <c r="F1021" s="32"/>
      <c r="H1021" s="6">
        <v>0</v>
      </c>
      <c r="I1021" s="27">
        <v>0</v>
      </c>
      <c r="M1021" s="2">
        <v>500</v>
      </c>
    </row>
    <row r="1022" spans="6:13" ht="12.75" hidden="1">
      <c r="F1022" s="32"/>
      <c r="H1022" s="6">
        <v>0</v>
      </c>
      <c r="I1022" s="27">
        <v>0</v>
      </c>
      <c r="M1022" s="2">
        <v>500</v>
      </c>
    </row>
    <row r="1023" spans="6:13" ht="12.75" hidden="1">
      <c r="F1023" s="32"/>
      <c r="H1023" s="6">
        <v>0</v>
      </c>
      <c r="I1023" s="27">
        <v>0</v>
      </c>
      <c r="M1023" s="2">
        <v>500</v>
      </c>
    </row>
    <row r="1024" spans="6:13" ht="12.75" hidden="1">
      <c r="F1024" s="32"/>
      <c r="H1024" s="6">
        <v>0</v>
      </c>
      <c r="I1024" s="27">
        <v>0</v>
      </c>
      <c r="M1024" s="2">
        <v>500</v>
      </c>
    </row>
    <row r="1025" spans="6:13" ht="12.75" hidden="1">
      <c r="F1025" s="32"/>
      <c r="H1025" s="6">
        <v>0</v>
      </c>
      <c r="I1025" s="27">
        <v>0</v>
      </c>
      <c r="M1025" s="2">
        <v>500</v>
      </c>
    </row>
    <row r="1026" spans="6:13" ht="12.75" hidden="1">
      <c r="F1026" s="32"/>
      <c r="H1026" s="6">
        <v>0</v>
      </c>
      <c r="I1026" s="27">
        <v>0</v>
      </c>
      <c r="M1026" s="2">
        <v>500</v>
      </c>
    </row>
    <row r="1027" spans="6:13" ht="12.75" hidden="1">
      <c r="F1027" s="32"/>
      <c r="H1027" s="6">
        <v>0</v>
      </c>
      <c r="I1027" s="27">
        <v>0</v>
      </c>
      <c r="M1027" s="2">
        <v>500</v>
      </c>
    </row>
    <row r="1028" spans="6:13" ht="12.75" hidden="1">
      <c r="F1028" s="32"/>
      <c r="H1028" s="6">
        <v>0</v>
      </c>
      <c r="I1028" s="27">
        <v>0</v>
      </c>
      <c r="M1028" s="2">
        <v>500</v>
      </c>
    </row>
    <row r="1029" spans="6:13" ht="12.75" hidden="1">
      <c r="F1029" s="32"/>
      <c r="H1029" s="6">
        <v>0</v>
      </c>
      <c r="I1029" s="27">
        <v>0</v>
      </c>
      <c r="M1029" s="2">
        <v>500</v>
      </c>
    </row>
    <row r="1030" spans="6:13" ht="12.75" hidden="1">
      <c r="F1030" s="32"/>
      <c r="H1030" s="6">
        <v>0</v>
      </c>
      <c r="I1030" s="27">
        <v>0</v>
      </c>
      <c r="M1030" s="2">
        <v>500</v>
      </c>
    </row>
    <row r="1031" spans="6:13" ht="12.75" hidden="1">
      <c r="F1031" s="32"/>
      <c r="H1031" s="6">
        <v>0</v>
      </c>
      <c r="I1031" s="27">
        <v>0</v>
      </c>
      <c r="M1031" s="2">
        <v>500</v>
      </c>
    </row>
    <row r="1032" spans="6:13" ht="12.75" hidden="1">
      <c r="F1032" s="32"/>
      <c r="H1032" s="6">
        <v>0</v>
      </c>
      <c r="I1032" s="27">
        <v>0</v>
      </c>
      <c r="M1032" s="2">
        <v>500</v>
      </c>
    </row>
    <row r="1033" spans="6:13" ht="12.75" hidden="1">
      <c r="F1033" s="32"/>
      <c r="H1033" s="6">
        <v>0</v>
      </c>
      <c r="I1033" s="27">
        <v>0</v>
      </c>
      <c r="M1033" s="2">
        <v>500</v>
      </c>
    </row>
    <row r="1034" spans="6:13" ht="12.75" hidden="1">
      <c r="F1034" s="32"/>
      <c r="H1034" s="6">
        <v>0</v>
      </c>
      <c r="I1034" s="27">
        <v>0</v>
      </c>
      <c r="M1034" s="2">
        <v>500</v>
      </c>
    </row>
    <row r="1035" spans="6:13" ht="12.75" hidden="1">
      <c r="F1035" s="32"/>
      <c r="H1035" s="6">
        <v>0</v>
      </c>
      <c r="I1035" s="27">
        <v>0</v>
      </c>
      <c r="M1035" s="2">
        <v>500</v>
      </c>
    </row>
    <row r="1036" spans="6:13" ht="12.75" hidden="1">
      <c r="F1036" s="32"/>
      <c r="H1036" s="6">
        <v>0</v>
      </c>
      <c r="I1036" s="27">
        <v>0</v>
      </c>
      <c r="M1036" s="2">
        <v>500</v>
      </c>
    </row>
    <row r="1037" spans="6:13" ht="12.75" hidden="1">
      <c r="F1037" s="32"/>
      <c r="H1037" s="6">
        <v>0</v>
      </c>
      <c r="I1037" s="27">
        <v>0</v>
      </c>
      <c r="M1037" s="2">
        <v>500</v>
      </c>
    </row>
    <row r="1038" spans="6:13" ht="12.75" hidden="1">
      <c r="F1038" s="32"/>
      <c r="H1038" s="6">
        <v>0</v>
      </c>
      <c r="I1038" s="27">
        <v>0</v>
      </c>
      <c r="M1038" s="2">
        <v>500</v>
      </c>
    </row>
    <row r="1039" spans="6:13" ht="12.75" hidden="1">
      <c r="F1039" s="32"/>
      <c r="H1039" s="6">
        <v>0</v>
      </c>
      <c r="I1039" s="27">
        <v>0</v>
      </c>
      <c r="M1039" s="2">
        <v>500</v>
      </c>
    </row>
    <row r="1040" spans="6:13" ht="12.75" hidden="1">
      <c r="F1040" s="32"/>
      <c r="H1040" s="6">
        <v>0</v>
      </c>
      <c r="I1040" s="27">
        <v>0</v>
      </c>
      <c r="M1040" s="2">
        <v>500</v>
      </c>
    </row>
    <row r="1041" spans="6:13" ht="12.75" hidden="1">
      <c r="F1041" s="32"/>
      <c r="H1041" s="6">
        <v>0</v>
      </c>
      <c r="I1041" s="27">
        <v>0</v>
      </c>
      <c r="M1041" s="2">
        <v>500</v>
      </c>
    </row>
    <row r="1042" spans="6:13" ht="12.75" hidden="1">
      <c r="F1042" s="32"/>
      <c r="H1042" s="6">
        <v>0</v>
      </c>
      <c r="I1042" s="27">
        <v>0</v>
      </c>
      <c r="M1042" s="2">
        <v>500</v>
      </c>
    </row>
    <row r="1043" spans="6:13" ht="12.75" hidden="1">
      <c r="F1043" s="32"/>
      <c r="H1043" s="6">
        <v>0</v>
      </c>
      <c r="I1043" s="27">
        <v>0</v>
      </c>
      <c r="M1043" s="2">
        <v>500</v>
      </c>
    </row>
    <row r="1044" spans="6:13" ht="12.75" hidden="1">
      <c r="F1044" s="32"/>
      <c r="H1044" s="6">
        <v>0</v>
      </c>
      <c r="I1044" s="27">
        <v>0</v>
      </c>
      <c r="M1044" s="2">
        <v>500</v>
      </c>
    </row>
    <row r="1045" spans="6:13" ht="12.75" hidden="1">
      <c r="F1045" s="32"/>
      <c r="H1045" s="6">
        <v>0</v>
      </c>
      <c r="I1045" s="27">
        <v>0</v>
      </c>
      <c r="M1045" s="2">
        <v>500</v>
      </c>
    </row>
    <row r="1046" spans="6:13" ht="12.75" hidden="1">
      <c r="F1046" s="32"/>
      <c r="H1046" s="6">
        <v>0</v>
      </c>
      <c r="I1046" s="27">
        <v>0</v>
      </c>
      <c r="M1046" s="2">
        <v>500</v>
      </c>
    </row>
    <row r="1047" spans="6:13" ht="12.75" hidden="1">
      <c r="F1047" s="32"/>
      <c r="H1047" s="6">
        <v>0</v>
      </c>
      <c r="I1047" s="27">
        <v>0</v>
      </c>
      <c r="M1047" s="2">
        <v>500</v>
      </c>
    </row>
    <row r="1048" spans="6:13" ht="12.75" hidden="1">
      <c r="F1048" s="32"/>
      <c r="H1048" s="6">
        <v>0</v>
      </c>
      <c r="I1048" s="27">
        <v>0</v>
      </c>
      <c r="M1048" s="2">
        <v>500</v>
      </c>
    </row>
    <row r="1049" spans="6:13" ht="12.75" hidden="1">
      <c r="F1049" s="32"/>
      <c r="H1049" s="6">
        <v>0</v>
      </c>
      <c r="I1049" s="27">
        <v>0</v>
      </c>
      <c r="M1049" s="2">
        <v>500</v>
      </c>
    </row>
    <row r="1050" spans="6:13" ht="12.75" hidden="1">
      <c r="F1050" s="32"/>
      <c r="H1050" s="6">
        <v>0</v>
      </c>
      <c r="I1050" s="27">
        <v>0</v>
      </c>
      <c r="M1050" s="2">
        <v>500</v>
      </c>
    </row>
    <row r="1051" spans="6:13" ht="12.75" hidden="1">
      <c r="F1051" s="32"/>
      <c r="H1051" s="6">
        <v>0</v>
      </c>
      <c r="I1051" s="27">
        <v>0</v>
      </c>
      <c r="M1051" s="2">
        <v>500</v>
      </c>
    </row>
    <row r="1052" spans="6:13" ht="12.75" hidden="1">
      <c r="F1052" s="32"/>
      <c r="H1052" s="6">
        <v>0</v>
      </c>
      <c r="I1052" s="27">
        <v>0</v>
      </c>
      <c r="M1052" s="2">
        <v>500</v>
      </c>
    </row>
    <row r="1053" spans="6:13" ht="12.75" hidden="1">
      <c r="F1053" s="32"/>
      <c r="H1053" s="6">
        <v>0</v>
      </c>
      <c r="I1053" s="27">
        <v>0</v>
      </c>
      <c r="M1053" s="2">
        <v>500</v>
      </c>
    </row>
    <row r="1054" spans="6:13" ht="12.75" hidden="1">
      <c r="F1054" s="32"/>
      <c r="H1054" s="6">
        <v>0</v>
      </c>
      <c r="I1054" s="27">
        <v>0</v>
      </c>
      <c r="M1054" s="2">
        <v>500</v>
      </c>
    </row>
    <row r="1055" spans="6:13" ht="12.75" hidden="1">
      <c r="F1055" s="32"/>
      <c r="H1055" s="6">
        <v>0</v>
      </c>
      <c r="I1055" s="27">
        <v>0</v>
      </c>
      <c r="M1055" s="2">
        <v>500</v>
      </c>
    </row>
    <row r="1056" spans="6:13" ht="12.75" hidden="1">
      <c r="F1056" s="32"/>
      <c r="H1056" s="6">
        <v>0</v>
      </c>
      <c r="I1056" s="27">
        <v>0</v>
      </c>
      <c r="M1056" s="2">
        <v>500</v>
      </c>
    </row>
    <row r="1057" spans="6:13" ht="12.75" hidden="1">
      <c r="F1057" s="32"/>
      <c r="H1057" s="6">
        <v>0</v>
      </c>
      <c r="I1057" s="27">
        <v>0</v>
      </c>
      <c r="M1057" s="2">
        <v>500</v>
      </c>
    </row>
    <row r="1058" spans="6:13" ht="12.75" hidden="1">
      <c r="F1058" s="32"/>
      <c r="H1058" s="6">
        <v>0</v>
      </c>
      <c r="I1058" s="27">
        <v>0</v>
      </c>
      <c r="M1058" s="2">
        <v>500</v>
      </c>
    </row>
    <row r="1059" spans="6:13" ht="12.75" hidden="1">
      <c r="F1059" s="32"/>
      <c r="H1059" s="6">
        <v>0</v>
      </c>
      <c r="I1059" s="27">
        <v>0</v>
      </c>
      <c r="M1059" s="2">
        <v>500</v>
      </c>
    </row>
    <row r="1060" spans="6:13" ht="12.75" hidden="1">
      <c r="F1060" s="32"/>
      <c r="H1060" s="6">
        <v>0</v>
      </c>
      <c r="I1060" s="27">
        <v>0</v>
      </c>
      <c r="M1060" s="2">
        <v>500</v>
      </c>
    </row>
    <row r="1061" spans="6:13" ht="12.75" hidden="1">
      <c r="F1061" s="32"/>
      <c r="H1061" s="6">
        <v>0</v>
      </c>
      <c r="I1061" s="27">
        <v>0</v>
      </c>
      <c r="M1061" s="2">
        <v>500</v>
      </c>
    </row>
    <row r="1062" spans="6:13" ht="12.75" hidden="1">
      <c r="F1062" s="32"/>
      <c r="H1062" s="6">
        <v>0</v>
      </c>
      <c r="I1062" s="27">
        <v>0</v>
      </c>
      <c r="M1062" s="2">
        <v>500</v>
      </c>
    </row>
    <row r="1063" spans="6:13" ht="12.75" hidden="1">
      <c r="F1063" s="32"/>
      <c r="H1063" s="6">
        <v>0</v>
      </c>
      <c r="I1063" s="27">
        <v>0</v>
      </c>
      <c r="M1063" s="2">
        <v>500</v>
      </c>
    </row>
    <row r="1064" ht="12.75" hidden="1">
      <c r="F1064" s="32"/>
    </row>
    <row r="1065" ht="12.75" hidden="1">
      <c r="F1065" s="32"/>
    </row>
    <row r="1066" ht="12.75" hidden="1">
      <c r="F1066" s="32"/>
    </row>
    <row r="1067" ht="12.75" hidden="1">
      <c r="F1067" s="32"/>
    </row>
    <row r="1068" ht="12.75" hidden="1">
      <c r="F1068" s="32"/>
    </row>
    <row r="1069" ht="12.75" hidden="1">
      <c r="F1069" s="32"/>
    </row>
    <row r="1070" ht="12.75" hidden="1">
      <c r="F1070" s="32"/>
    </row>
    <row r="1071" ht="12.75" hidden="1">
      <c r="F1071" s="32"/>
    </row>
    <row r="1072" ht="12.75" hidden="1">
      <c r="F1072" s="32"/>
    </row>
    <row r="1073" ht="12.75" hidden="1">
      <c r="F1073" s="32"/>
    </row>
    <row r="1074" ht="12.75" hidden="1">
      <c r="F1074" s="32"/>
    </row>
    <row r="1075" ht="12.75" hidden="1">
      <c r="F1075" s="32"/>
    </row>
    <row r="1076" ht="12.75" hidden="1">
      <c r="F1076" s="32"/>
    </row>
    <row r="1077" ht="12.75" hidden="1">
      <c r="F1077" s="32"/>
    </row>
    <row r="1078" ht="12.75" hidden="1">
      <c r="F1078" s="32"/>
    </row>
    <row r="1079" ht="12.75" hidden="1">
      <c r="F1079" s="32"/>
    </row>
    <row r="1080" ht="12.75" hidden="1">
      <c r="F1080" s="32"/>
    </row>
    <row r="1081" ht="12.75" hidden="1">
      <c r="F1081" s="32"/>
    </row>
    <row r="1082" ht="12.75" hidden="1">
      <c r="F1082" s="32"/>
    </row>
    <row r="1083" ht="12.75" hidden="1">
      <c r="F1083" s="32"/>
    </row>
    <row r="1084" ht="12.75" hidden="1">
      <c r="F1084" s="32"/>
    </row>
    <row r="1085" ht="12.75" hidden="1">
      <c r="F1085" s="32"/>
    </row>
    <row r="1086" ht="12.75" hidden="1">
      <c r="F1086" s="32"/>
    </row>
    <row r="1087" ht="12.75" hidden="1">
      <c r="F1087" s="32"/>
    </row>
    <row r="1088" ht="12.75" hidden="1">
      <c r="F1088" s="32"/>
    </row>
    <row r="1089" ht="12.75" hidden="1">
      <c r="F1089" s="32"/>
    </row>
    <row r="1090" ht="12.75" hidden="1">
      <c r="F1090" s="32"/>
    </row>
    <row r="1091" ht="12.75" hidden="1">
      <c r="F1091" s="32"/>
    </row>
    <row r="1092" ht="12.75" hidden="1">
      <c r="F1092" s="32"/>
    </row>
    <row r="1093" ht="12.75" hidden="1">
      <c r="F1093" s="32"/>
    </row>
    <row r="1094" ht="12.75" hidden="1">
      <c r="F1094" s="32"/>
    </row>
    <row r="1095" ht="12.75" hidden="1">
      <c r="F1095" s="32"/>
    </row>
    <row r="1096" ht="12.75" hidden="1">
      <c r="F1096" s="32"/>
    </row>
    <row r="1097" ht="12.75" hidden="1">
      <c r="F1097" s="32"/>
    </row>
    <row r="1098" ht="12.75" hidden="1">
      <c r="F1098" s="32"/>
    </row>
    <row r="1099" ht="12.75" hidden="1">
      <c r="F1099" s="32"/>
    </row>
    <row r="1100" ht="12.75" hidden="1">
      <c r="F1100" s="32"/>
    </row>
    <row r="1101" ht="12.75" hidden="1">
      <c r="F1101" s="32"/>
    </row>
    <row r="1102" ht="12.75" hidden="1">
      <c r="F1102" s="32"/>
    </row>
    <row r="1103" ht="12.75" hidden="1">
      <c r="F1103" s="32"/>
    </row>
    <row r="1104" ht="12.75" hidden="1">
      <c r="F1104" s="32"/>
    </row>
    <row r="1105" ht="12.75" hidden="1">
      <c r="F1105" s="32"/>
    </row>
    <row r="1106" ht="12.75" hidden="1">
      <c r="F1106" s="32"/>
    </row>
    <row r="1107" ht="12.75" hidden="1">
      <c r="F1107" s="32"/>
    </row>
    <row r="1108" ht="12.75" hidden="1">
      <c r="F1108" s="32"/>
    </row>
    <row r="1109" ht="12.75" hidden="1">
      <c r="F1109" s="32"/>
    </row>
    <row r="1110" ht="12.75" hidden="1">
      <c r="F1110" s="32"/>
    </row>
    <row r="1111" ht="12.75" hidden="1">
      <c r="F1111" s="32"/>
    </row>
    <row r="1112" ht="12.75" hidden="1">
      <c r="F1112" s="32"/>
    </row>
    <row r="1113" ht="12.75" hidden="1">
      <c r="F1113" s="32"/>
    </row>
    <row r="1114" ht="12.75" hidden="1">
      <c r="F1114" s="32"/>
    </row>
    <row r="1115" ht="12.75" hidden="1">
      <c r="F1115" s="32"/>
    </row>
    <row r="1116" ht="12.75" hidden="1">
      <c r="F1116" s="32"/>
    </row>
    <row r="1117" ht="12.75" hidden="1">
      <c r="F1117" s="32"/>
    </row>
    <row r="1118" ht="12.75" hidden="1">
      <c r="F1118" s="32"/>
    </row>
    <row r="1119" ht="12.75" hidden="1">
      <c r="F1119" s="32"/>
    </row>
    <row r="1120" ht="12.75" hidden="1">
      <c r="F1120" s="32"/>
    </row>
    <row r="1121" ht="12.75" hidden="1">
      <c r="F1121" s="32"/>
    </row>
    <row r="1122" ht="12.75" hidden="1">
      <c r="F1122" s="32"/>
    </row>
    <row r="1123" ht="12.75" hidden="1">
      <c r="F1123" s="32"/>
    </row>
    <row r="1124" ht="12.75" hidden="1">
      <c r="F1124" s="32"/>
    </row>
    <row r="1125" ht="12.75" hidden="1">
      <c r="F1125" s="32"/>
    </row>
    <row r="1126" ht="12.75" hidden="1">
      <c r="F1126" s="32"/>
    </row>
    <row r="1127" ht="12.75" hidden="1">
      <c r="F1127" s="32"/>
    </row>
    <row r="1128" ht="12.75" hidden="1">
      <c r="F1128" s="32"/>
    </row>
    <row r="1129" ht="12.75" hidden="1">
      <c r="F1129" s="32"/>
    </row>
    <row r="1130" ht="12.75" hidden="1">
      <c r="F1130" s="32"/>
    </row>
    <row r="1131" ht="12.75" hidden="1">
      <c r="F1131" s="32"/>
    </row>
    <row r="1132" ht="12.75" hidden="1">
      <c r="F1132" s="32"/>
    </row>
    <row r="1133" ht="12.75" hidden="1">
      <c r="F1133" s="32"/>
    </row>
    <row r="1134" ht="12.75" hidden="1">
      <c r="F1134" s="32"/>
    </row>
    <row r="1135" ht="12.75" hidden="1">
      <c r="F1135" s="32"/>
    </row>
    <row r="1136" ht="12.75" hidden="1">
      <c r="F1136" s="32"/>
    </row>
    <row r="1137" ht="12.75" hidden="1">
      <c r="F1137" s="32"/>
    </row>
    <row r="1138" ht="12.75" hidden="1">
      <c r="F1138" s="32"/>
    </row>
    <row r="1139" ht="12.75" hidden="1">
      <c r="F1139" s="32"/>
    </row>
    <row r="1140" ht="12.75" hidden="1">
      <c r="F1140" s="32"/>
    </row>
    <row r="1141" ht="12.75" hidden="1">
      <c r="F1141" s="32"/>
    </row>
    <row r="1142" ht="12.75">
      <c r="F1142" s="32"/>
    </row>
    <row r="1143" ht="12.75">
      <c r="F1143" s="32"/>
    </row>
    <row r="1144" spans="1:13" s="161" customFormat="1" ht="12.75">
      <c r="A1144" s="1"/>
      <c r="B1144" s="6"/>
      <c r="C1144" s="1"/>
      <c r="D1144" s="1"/>
      <c r="E1144" s="1"/>
      <c r="F1144" s="86"/>
      <c r="G1144" s="32"/>
      <c r="H1144" s="6"/>
      <c r="I1144" s="5"/>
      <c r="J1144"/>
      <c r="K1144"/>
      <c r="L1144"/>
      <c r="M1144"/>
    </row>
    <row r="1145" spans="1:11" s="280" customFormat="1" ht="12.75">
      <c r="A1145" s="275"/>
      <c r="B1145" s="276"/>
      <c r="C1145" s="277" t="s">
        <v>1236</v>
      </c>
      <c r="D1145" s="275"/>
      <c r="E1145" s="275"/>
      <c r="F1145" s="278"/>
      <c r="G1145" s="278"/>
      <c r="H1145" s="276"/>
      <c r="I1145" s="279"/>
      <c r="K1145" s="281"/>
    </row>
    <row r="1146" spans="1:11" s="280" customFormat="1" ht="12.75">
      <c r="A1146" s="275"/>
      <c r="B1146" s="276"/>
      <c r="C1146" s="275"/>
      <c r="D1146" s="275"/>
      <c r="E1146" s="275" t="s">
        <v>1217</v>
      </c>
      <c r="F1146" s="278"/>
      <c r="G1146" s="278"/>
      <c r="H1146" s="276"/>
      <c r="I1146" s="279"/>
      <c r="K1146" s="281"/>
    </row>
    <row r="1147" spans="1:13" s="280" customFormat="1" ht="12.75">
      <c r="A1147" s="275"/>
      <c r="B1147" s="282">
        <v>-20599300</v>
      </c>
      <c r="C1147" s="276" t="s">
        <v>1218</v>
      </c>
      <c r="D1147" s="275"/>
      <c r="E1147" s="275" t="s">
        <v>1237</v>
      </c>
      <c r="F1147" s="278"/>
      <c r="G1147" s="278" t="s">
        <v>269</v>
      </c>
      <c r="H1147" s="276">
        <v>20599300</v>
      </c>
      <c r="I1147" s="283">
        <v>49811</v>
      </c>
      <c r="K1147" s="284"/>
      <c r="M1147" s="285">
        <v>413.5492160366184</v>
      </c>
    </row>
    <row r="1148" spans="1:13" s="280" customFormat="1" ht="12.75">
      <c r="A1148" s="275"/>
      <c r="B1148" s="276">
        <v>110183</v>
      </c>
      <c r="C1148" s="275" t="s">
        <v>1235</v>
      </c>
      <c r="D1148" s="275"/>
      <c r="E1148" s="275"/>
      <c r="F1148" s="278"/>
      <c r="G1148" s="278" t="s">
        <v>269</v>
      </c>
      <c r="H1148" s="276">
        <v>20489117</v>
      </c>
      <c r="I1148" s="283">
        <v>266.4321121992504</v>
      </c>
      <c r="K1148" s="284"/>
      <c r="M1148" s="280">
        <v>413.55</v>
      </c>
    </row>
    <row r="1149" spans="1:13" s="280" customFormat="1" ht="12.75">
      <c r="A1149" s="275"/>
      <c r="B1149" s="282">
        <v>-20489117</v>
      </c>
      <c r="C1149" s="277" t="s">
        <v>1215</v>
      </c>
      <c r="D1149" s="275"/>
      <c r="E1149" s="275"/>
      <c r="F1149" s="278"/>
      <c r="G1149" s="278" t="s">
        <v>269</v>
      </c>
      <c r="H1149" s="276">
        <v>0</v>
      </c>
      <c r="I1149" s="283">
        <v>-48783.61190476191</v>
      </c>
      <c r="K1149" s="281"/>
      <c r="M1149" s="280">
        <v>420</v>
      </c>
    </row>
    <row r="1150" spans="1:11" s="271" customFormat="1" ht="12.75">
      <c r="A1150" s="198"/>
      <c r="B1150" s="202"/>
      <c r="C1150" s="268"/>
      <c r="D1150" s="198"/>
      <c r="E1150" s="198"/>
      <c r="F1150" s="269"/>
      <c r="G1150" s="269"/>
      <c r="H1150" s="197"/>
      <c r="I1150" s="270"/>
      <c r="K1150" s="272"/>
    </row>
    <row r="1151" spans="1:11" s="271" customFormat="1" ht="12.75" hidden="1">
      <c r="A1151" s="198"/>
      <c r="B1151" s="202"/>
      <c r="C1151" s="268"/>
      <c r="D1151" s="198"/>
      <c r="E1151" s="198"/>
      <c r="F1151" s="269"/>
      <c r="G1151" s="269"/>
      <c r="H1151" s="197"/>
      <c r="I1151" s="270"/>
      <c r="K1151" s="272"/>
    </row>
    <row r="1152" ht="12.75" hidden="1">
      <c r="F1152" s="32"/>
    </row>
    <row r="1153" ht="12.75" hidden="1">
      <c r="F1153" s="32"/>
    </row>
    <row r="1154" ht="12.75" hidden="1">
      <c r="F1154" s="32"/>
    </row>
    <row r="1155" ht="12.75" hidden="1">
      <c r="F1155" s="32"/>
    </row>
    <row r="1156" ht="12.75" hidden="1">
      <c r="F1156" s="32"/>
    </row>
    <row r="1157" ht="12.75" hidden="1">
      <c r="F1157" s="32"/>
    </row>
    <row r="1158" ht="12.75" hidden="1">
      <c r="F1158" s="32"/>
    </row>
    <row r="1159" ht="12.75" hidden="1">
      <c r="F1159" s="32"/>
    </row>
    <row r="1160" ht="12.75" hidden="1">
      <c r="F1160" s="32"/>
    </row>
    <row r="1161" ht="12.75" hidden="1">
      <c r="F1161" s="32"/>
    </row>
    <row r="1162" ht="12.75" hidden="1">
      <c r="F1162" s="32"/>
    </row>
    <row r="1163" ht="12.75" hidden="1">
      <c r="F1163" s="32"/>
    </row>
    <row r="1164" ht="12.75" hidden="1">
      <c r="F1164" s="32"/>
    </row>
    <row r="1165" ht="12.75" hidden="1">
      <c r="F1165" s="32"/>
    </row>
    <row r="1166" ht="12.75" hidden="1">
      <c r="F1166" s="32"/>
    </row>
    <row r="1167" ht="12.75" hidden="1">
      <c r="F1167" s="32"/>
    </row>
    <row r="1168" ht="12.75" hidden="1">
      <c r="F1168" s="32"/>
    </row>
    <row r="1169" ht="12.75" hidden="1">
      <c r="F1169" s="32"/>
    </row>
    <row r="1170" ht="12.75" hidden="1">
      <c r="F1170" s="32"/>
    </row>
    <row r="1171" ht="12.75" hidden="1">
      <c r="F1171" s="32"/>
    </row>
    <row r="1172" ht="12.75" hidden="1">
      <c r="F1172" s="32"/>
    </row>
    <row r="1173" ht="12.75" hidden="1">
      <c r="F1173" s="32"/>
    </row>
    <row r="1174" ht="12.75" hidden="1">
      <c r="F1174" s="32"/>
    </row>
    <row r="1175" ht="12.75" hidden="1">
      <c r="F1175" s="32"/>
    </row>
    <row r="1176" ht="12.75" hidden="1">
      <c r="F1176" s="32"/>
    </row>
    <row r="1177" ht="12.75" hidden="1">
      <c r="F1177" s="32"/>
    </row>
    <row r="1178" ht="12.75" hidden="1">
      <c r="F1178" s="32"/>
    </row>
    <row r="1179" ht="12.75" hidden="1">
      <c r="F1179" s="32"/>
    </row>
    <row r="1180" ht="12.75" hidden="1">
      <c r="F1180" s="32"/>
    </row>
    <row r="1181" ht="12.75" hidden="1">
      <c r="F1181" s="32"/>
    </row>
    <row r="1182" ht="12.75" hidden="1">
      <c r="F1182" s="32"/>
    </row>
    <row r="1183" ht="12.75" hidden="1">
      <c r="F1183" s="32"/>
    </row>
    <row r="1184" ht="12.75" hidden="1">
      <c r="F1184" s="32"/>
    </row>
    <row r="1185" ht="12.75" hidden="1">
      <c r="F1185" s="32"/>
    </row>
    <row r="1186" ht="12.75" hidden="1">
      <c r="F1186" s="32"/>
    </row>
    <row r="1187" ht="12.75" hidden="1">
      <c r="F1187" s="32"/>
    </row>
    <row r="1188" ht="12.75" hidden="1">
      <c r="F1188" s="32"/>
    </row>
    <row r="1189" ht="12.75" hidden="1">
      <c r="F1189" s="32"/>
    </row>
    <row r="1190" ht="12.75" hidden="1">
      <c r="F1190" s="32"/>
    </row>
    <row r="1191" ht="12.75" hidden="1">
      <c r="F1191" s="32"/>
    </row>
    <row r="1192" ht="12.75" hidden="1">
      <c r="F1192" s="32"/>
    </row>
    <row r="1193" ht="12.75" hidden="1">
      <c r="F1193" s="32"/>
    </row>
    <row r="1194" ht="12.75" hidden="1">
      <c r="F1194" s="32"/>
    </row>
    <row r="1195" ht="12.75" hidden="1">
      <c r="F1195" s="32"/>
    </row>
    <row r="1196" ht="12.75" hidden="1">
      <c r="F1196" s="32"/>
    </row>
    <row r="1197" ht="12.75" hidden="1">
      <c r="F1197" s="32"/>
    </row>
    <row r="1198" ht="12.75" hidden="1">
      <c r="F1198" s="32"/>
    </row>
    <row r="1199" ht="12.75" hidden="1">
      <c r="F1199" s="32"/>
    </row>
    <row r="1200" ht="12.75" hidden="1">
      <c r="F1200" s="32"/>
    </row>
    <row r="1201" ht="12.75" hidden="1">
      <c r="F1201" s="32"/>
    </row>
    <row r="1202" ht="12.75" hidden="1">
      <c r="F1202" s="32"/>
    </row>
    <row r="1203" ht="12.75" hidden="1">
      <c r="F1203" s="32"/>
    </row>
    <row r="1204" ht="12.75" hidden="1">
      <c r="F1204" s="32"/>
    </row>
    <row r="1205" ht="12.75" hidden="1">
      <c r="F1205" s="32"/>
    </row>
    <row r="1206" ht="12.75" hidden="1">
      <c r="F1206" s="32"/>
    </row>
    <row r="1207" ht="12.75" hidden="1">
      <c r="F1207" s="32"/>
    </row>
    <row r="1208" ht="12.75" hidden="1">
      <c r="F1208" s="32"/>
    </row>
    <row r="1209" ht="12.75" hidden="1">
      <c r="F1209" s="32"/>
    </row>
    <row r="1210" ht="12.75" hidden="1">
      <c r="F1210" s="32"/>
    </row>
    <row r="1211" ht="12.75" hidden="1">
      <c r="F1211" s="32"/>
    </row>
    <row r="1212" ht="12.75" hidden="1">
      <c r="F1212" s="32"/>
    </row>
    <row r="1213" ht="12.75" hidden="1">
      <c r="F1213" s="32"/>
    </row>
    <row r="1214" ht="12.75" hidden="1">
      <c r="F1214" s="32"/>
    </row>
    <row r="1215" ht="12.75" hidden="1">
      <c r="F1215" s="32"/>
    </row>
    <row r="1216" ht="12.75" hidden="1">
      <c r="F1216" s="32"/>
    </row>
    <row r="1217" ht="12.75" hidden="1">
      <c r="F1217" s="32"/>
    </row>
    <row r="1218" ht="12.75" hidden="1">
      <c r="F1218" s="32"/>
    </row>
    <row r="1219" ht="12.75" hidden="1">
      <c r="F1219" s="32"/>
    </row>
    <row r="1220" ht="12.75" hidden="1">
      <c r="F1220" s="32"/>
    </row>
    <row r="1221" ht="12.75" hidden="1">
      <c r="F1221" s="32"/>
    </row>
    <row r="1222" ht="12.75" hidden="1">
      <c r="F1222" s="32"/>
    </row>
    <row r="1223" ht="12.75" hidden="1">
      <c r="F1223" s="32"/>
    </row>
    <row r="1224" ht="12.75" hidden="1">
      <c r="F1224" s="32"/>
    </row>
    <row r="1225" ht="12.75" hidden="1">
      <c r="F1225" s="32"/>
    </row>
    <row r="1226" ht="12.75" hidden="1">
      <c r="F1226" s="32"/>
    </row>
    <row r="1227" ht="12.75" hidden="1">
      <c r="F1227" s="32"/>
    </row>
    <row r="1228" ht="12.75" hidden="1">
      <c r="F1228" s="32"/>
    </row>
    <row r="1229" ht="12.75" hidden="1">
      <c r="F1229" s="32"/>
    </row>
    <row r="1230" ht="12.75" hidden="1">
      <c r="F1230" s="32"/>
    </row>
    <row r="1231" ht="12.75" hidden="1">
      <c r="F1231" s="32"/>
    </row>
    <row r="1232" ht="12.75" hidden="1">
      <c r="F1232" s="32"/>
    </row>
    <row r="1233" ht="12.75" hidden="1">
      <c r="F1233" s="32"/>
    </row>
    <row r="1234" ht="12.75" hidden="1">
      <c r="F1234" s="32"/>
    </row>
    <row r="1235" ht="12.75" hidden="1">
      <c r="F1235" s="32"/>
    </row>
    <row r="1236" ht="12.75" hidden="1">
      <c r="F1236" s="32"/>
    </row>
    <row r="1237" ht="12.75" hidden="1">
      <c r="F1237" s="32"/>
    </row>
    <row r="1238" ht="12.75" hidden="1">
      <c r="F1238" s="32"/>
    </row>
    <row r="1239" ht="12.75" hidden="1">
      <c r="F1239" s="32"/>
    </row>
    <row r="1240" ht="12.75" hidden="1">
      <c r="F1240" s="32"/>
    </row>
    <row r="1241" ht="12.75" hidden="1">
      <c r="F1241" s="32"/>
    </row>
    <row r="1242" ht="12.75" hidden="1">
      <c r="F1242" s="32"/>
    </row>
    <row r="1243" ht="12.75" hidden="1">
      <c r="F1243" s="32"/>
    </row>
    <row r="1244" ht="12.75" hidden="1">
      <c r="F1244" s="32"/>
    </row>
    <row r="1245" ht="12.75" hidden="1">
      <c r="F1245" s="32"/>
    </row>
    <row r="1246" ht="12.75" hidden="1">
      <c r="F1246" s="32"/>
    </row>
    <row r="1247" ht="12.75" hidden="1">
      <c r="F1247" s="32"/>
    </row>
    <row r="1248" ht="12.75" hidden="1">
      <c r="F1248" s="32"/>
    </row>
    <row r="1249" ht="12.75" hidden="1">
      <c r="F1249" s="32"/>
    </row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>
      <c r="A3181" s="1" t="s">
        <v>1239</v>
      </c>
    </row>
    <row r="3182" ht="12.75" hidden="1"/>
    <row r="3183" ht="12.75" hidden="1"/>
    <row r="3184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2011-02-27T22:16:04Z</dcterms:modified>
  <cp:category/>
  <cp:version/>
  <cp:contentType/>
  <cp:contentStatus/>
</cp:coreProperties>
</file>