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670" activeTab="0"/>
  </bookViews>
  <sheets>
    <sheet name="August 2013-Summary" sheetId="1" r:id="rId1"/>
    <sheet name="August 2013-Detailed" sheetId="2" r:id="rId2"/>
  </sheets>
  <definedNames>
    <definedName name="_xlnm.Print_Titles" localSheetId="1">'August 2013-Detailed'!$1:$4</definedName>
    <definedName name="_xlnm.Print_Titles" localSheetId="0">'August 2013-Summary'!$1:$4</definedName>
  </definedNames>
  <calcPr fullCalcOnLoad="1"/>
</workbook>
</file>

<file path=xl/comments2.xml><?xml version="1.0" encoding="utf-8"?>
<comments xmlns="http://schemas.openxmlformats.org/spreadsheetml/2006/main">
  <authors>
    <author>Sone</author>
    <author>LAGA</author>
    <author>AIME</author>
    <author>Others</author>
    <author>EKANE</author>
    <author>Aim?</author>
    <author>SIRRI</author>
    <author>Born Free User</author>
    <author>KKD Windows7 V.7_x64</author>
  </authors>
  <commentList>
    <comment ref="C3182" authorId="0">
      <text>
        <r>
          <rPr>
            <b/>
            <sz val="9"/>
            <rFont val="Tahoma"/>
            <family val="2"/>
          </rPr>
          <t>i8: photocopy of financial report forms</t>
        </r>
        <r>
          <rPr>
            <sz val="9"/>
            <rFont val="Tahoma"/>
            <family val="2"/>
          </rPr>
          <t xml:space="preserve">
for 25x200</t>
        </r>
      </text>
    </comment>
    <comment ref="C3177" authorId="1">
      <text>
        <r>
          <rPr>
            <b/>
            <sz val="9"/>
            <rFont val="Tahoma"/>
            <family val="0"/>
          </rPr>
          <t>i35: transfer charges of photos to i77 in Bafoussam.</t>
        </r>
        <r>
          <rPr>
            <sz val="9"/>
            <rFont val="Tahoma"/>
            <family val="0"/>
          </rPr>
          <t xml:space="preserve">
</t>
        </r>
      </text>
    </comment>
    <comment ref="C1756" authorId="0">
      <text>
        <r>
          <rPr>
            <b/>
            <sz val="9"/>
            <rFont val="Tahoma"/>
            <family val="2"/>
          </rPr>
          <t>Hired Car used during the parrots operation between Mbalmayo and Nsimalen; 5,000 FCFA added to the agreed 15,000 because the time was extended by more than 2 hours, from  3:00 pm. to 5:20 pm. because operation took longer than anticipated. Initial agreement was from 11:00 am - 3:00 pm.</t>
        </r>
      </text>
    </comment>
    <comment ref="C1716" authorId="1">
      <text>
        <r>
          <rPr>
            <b/>
            <sz val="9"/>
            <rFont val="Tahoma"/>
            <family val="0"/>
          </rPr>
          <t xml:space="preserve">i77: Hired car used during Bamenda chimp operation </t>
        </r>
        <r>
          <rPr>
            <sz val="9"/>
            <rFont val="Tahoma"/>
            <family val="0"/>
          </rPr>
          <t xml:space="preserve">
</t>
        </r>
      </text>
    </comment>
    <comment ref="C1709" authorId="1">
      <text>
        <r>
          <rPr>
            <b/>
            <sz val="9"/>
            <rFont val="Tahoma"/>
            <family val="0"/>
          </rPr>
          <t>i77: hired car from Bamenda to Yaounde with animal</t>
        </r>
        <r>
          <rPr>
            <sz val="9"/>
            <rFont val="Tahoma"/>
            <family val="0"/>
          </rPr>
          <t xml:space="preserve">
</t>
        </r>
      </text>
    </comment>
    <comment ref="C3181" authorId="1">
      <text>
        <r>
          <rPr>
            <b/>
            <sz val="8"/>
            <rFont val="Tahoma"/>
            <family val="0"/>
          </rPr>
          <t>i35: Phone for trust building. Height quality phone with full options for new investigations strategy</t>
        </r>
        <r>
          <rPr>
            <sz val="8"/>
            <rFont val="Tahoma"/>
            <family val="0"/>
          </rPr>
          <t xml:space="preserve">
</t>
        </r>
      </text>
    </comment>
    <comment ref="C1811" authorId="1">
      <text>
        <r>
          <rPr>
            <b/>
            <sz val="8"/>
            <rFont val="Tahoma"/>
            <family val="0"/>
          </rPr>
          <t>aime: Yaounde parrot operations</t>
        </r>
        <r>
          <rPr>
            <sz val="8"/>
            <rFont val="Tahoma"/>
            <family val="0"/>
          </rPr>
          <t xml:space="preserve">
</t>
        </r>
      </text>
    </comment>
    <comment ref="C1827" authorId="1">
      <text>
        <r>
          <rPr>
            <b/>
            <sz val="8"/>
            <rFont val="Tahoma"/>
            <family val="0"/>
          </rPr>
          <t>Ekane: chimp op bamenda</t>
        </r>
        <r>
          <rPr>
            <sz val="8"/>
            <rFont val="Tahoma"/>
            <family val="0"/>
          </rPr>
          <t xml:space="preserve">
</t>
        </r>
      </text>
    </comment>
    <comment ref="C1828" authorId="1">
      <text>
        <r>
          <rPr>
            <b/>
            <sz val="8"/>
            <rFont val="Tahoma"/>
            <family val="0"/>
          </rPr>
          <t>Ekane: Bamenda chimp operations</t>
        </r>
        <r>
          <rPr>
            <sz val="8"/>
            <rFont val="Tahoma"/>
            <family val="0"/>
          </rPr>
          <t xml:space="preserve">
</t>
        </r>
      </text>
    </comment>
    <comment ref="C1838" authorId="1">
      <text>
        <r>
          <rPr>
            <b/>
            <sz val="8"/>
            <rFont val="Tahoma"/>
            <family val="0"/>
          </rPr>
          <t>Ekane: chief of wildlife limbe.</t>
        </r>
        <r>
          <rPr>
            <sz val="8"/>
            <rFont val="Tahoma"/>
            <family val="0"/>
          </rPr>
          <t xml:space="preserve">
</t>
        </r>
      </text>
    </comment>
    <comment ref="C1843" authorId="1">
      <text>
        <r>
          <rPr>
            <b/>
            <sz val="8"/>
            <rFont val="Tahoma"/>
            <family val="0"/>
          </rPr>
          <t>ekane: follow up limbe case.</t>
        </r>
        <r>
          <rPr>
            <sz val="8"/>
            <rFont val="Tahoma"/>
            <family val="0"/>
          </rPr>
          <t xml:space="preserve">
</t>
        </r>
      </text>
    </comment>
    <comment ref="C1866" authorId="1">
      <text>
        <r>
          <rPr>
            <b/>
            <sz val="8"/>
            <rFont val="Tahoma"/>
            <family val="0"/>
          </rPr>
          <t>serge: Yaounde parrot operation</t>
        </r>
        <r>
          <rPr>
            <sz val="8"/>
            <rFont val="Tahoma"/>
            <family val="0"/>
          </rPr>
          <t xml:space="preserve">
</t>
        </r>
      </text>
    </comment>
    <comment ref="C1868" authorId="1">
      <text>
        <r>
          <rPr>
            <b/>
            <sz val="8"/>
            <rFont val="Tahoma"/>
            <family val="0"/>
          </rPr>
          <t>serge: follow up yaounde operations.</t>
        </r>
        <r>
          <rPr>
            <sz val="8"/>
            <rFont val="Tahoma"/>
            <family val="0"/>
          </rPr>
          <t xml:space="preserve">
</t>
        </r>
      </text>
    </comment>
    <comment ref="C1870" authorId="1">
      <text>
        <r>
          <rPr>
            <b/>
            <sz val="8"/>
            <rFont val="Tahoma"/>
            <family val="0"/>
          </rPr>
          <t>serge: follow up Yaounde operations.</t>
        </r>
        <r>
          <rPr>
            <sz val="8"/>
            <rFont val="Tahoma"/>
            <family val="0"/>
          </rPr>
          <t xml:space="preserve">
</t>
        </r>
      </text>
    </comment>
    <comment ref="C1880" authorId="1">
      <text>
        <r>
          <rPr>
            <b/>
            <sz val="8"/>
            <rFont val="Tahoma"/>
            <family val="0"/>
          </rPr>
          <t xml:space="preserve">Me. Djimi: Julius case </t>
        </r>
        <r>
          <rPr>
            <sz val="8"/>
            <rFont val="Tahoma"/>
            <family val="0"/>
          </rPr>
          <t xml:space="preserve">
</t>
        </r>
      </text>
    </comment>
    <comment ref="C1881" authorId="1">
      <text>
        <r>
          <rPr>
            <b/>
            <sz val="8"/>
            <rFont val="Tahoma"/>
            <family val="0"/>
          </rPr>
          <t>Djimi: follow up bafoussam case</t>
        </r>
        <r>
          <rPr>
            <sz val="8"/>
            <rFont val="Tahoma"/>
            <family val="0"/>
          </rPr>
          <t xml:space="preserve">
</t>
        </r>
      </text>
    </comment>
    <comment ref="C1882" authorId="1">
      <text>
        <r>
          <rPr>
            <b/>
            <sz val="8"/>
            <rFont val="Tahoma"/>
            <family val="0"/>
          </rPr>
          <t>Djimi: follow up bafoussam case.</t>
        </r>
        <r>
          <rPr>
            <sz val="8"/>
            <rFont val="Tahoma"/>
            <family val="0"/>
          </rPr>
          <t xml:space="preserve">
</t>
        </r>
      </text>
    </comment>
    <comment ref="C1883" authorId="1">
      <text>
        <r>
          <rPr>
            <b/>
            <sz val="8"/>
            <rFont val="Tahoma"/>
            <family val="0"/>
          </rPr>
          <t>M.Djimi: follow up bafoussam case</t>
        </r>
        <r>
          <rPr>
            <sz val="8"/>
            <rFont val="Tahoma"/>
            <family val="0"/>
          </rPr>
          <t xml:space="preserve">
</t>
        </r>
      </text>
    </comment>
    <comment ref="C1884" authorId="1">
      <text>
        <r>
          <rPr>
            <b/>
            <sz val="8"/>
            <rFont val="Tahoma"/>
            <family val="0"/>
          </rPr>
          <t>Me. Tambe: follow up limbe case.</t>
        </r>
        <r>
          <rPr>
            <sz val="8"/>
            <rFont val="Tahoma"/>
            <family val="0"/>
          </rPr>
          <t xml:space="preserve">
</t>
        </r>
      </text>
    </comment>
    <comment ref="C1885" authorId="1">
      <text>
        <r>
          <rPr>
            <b/>
            <sz val="8"/>
            <rFont val="Tahoma"/>
            <family val="0"/>
          </rPr>
          <t>Me. Tambe: mamfe case</t>
        </r>
        <r>
          <rPr>
            <sz val="8"/>
            <rFont val="Tahoma"/>
            <family val="0"/>
          </rPr>
          <t xml:space="preserve">
</t>
        </r>
      </text>
    </comment>
    <comment ref="C1886" authorId="1">
      <text>
        <r>
          <rPr>
            <b/>
            <sz val="8"/>
            <rFont val="Tahoma"/>
            <family val="0"/>
          </rPr>
          <t>Me. Tambe: follow up limbe case</t>
        </r>
        <r>
          <rPr>
            <sz val="8"/>
            <rFont val="Tahoma"/>
            <family val="0"/>
          </rPr>
          <t xml:space="preserve">
</t>
        </r>
      </text>
    </comment>
    <comment ref="C1887" authorId="1">
      <text>
        <r>
          <rPr>
            <b/>
            <sz val="8"/>
            <rFont val="Tahoma"/>
            <family val="0"/>
          </rPr>
          <t>M.Tambe: follow up limbe case.</t>
        </r>
        <r>
          <rPr>
            <sz val="8"/>
            <rFont val="Tahoma"/>
            <family val="0"/>
          </rPr>
          <t xml:space="preserve">
</t>
        </r>
      </text>
    </comment>
    <comment ref="C1896" authorId="2">
      <text>
        <r>
          <rPr>
            <b/>
            <sz val="9"/>
            <rFont val="Tahoma"/>
            <family val="2"/>
          </rPr>
          <t>AIME: fuelling the car of the chief of the post of Bandjock for the case Mebana Paul in Nanga Eboko</t>
        </r>
        <r>
          <rPr>
            <sz val="9"/>
            <rFont val="Tahoma"/>
            <family val="2"/>
          </rPr>
          <t xml:space="preserve">
</t>
        </r>
      </text>
    </comment>
    <comment ref="C1915" authorId="3">
      <text>
        <r>
          <rPr>
            <b/>
            <sz val="8"/>
            <rFont val="Tahoma"/>
            <family val="2"/>
          </rPr>
          <t>ania:by clando inform arrey</t>
        </r>
        <r>
          <rPr>
            <sz val="8"/>
            <rFont val="Tahoma"/>
            <family val="2"/>
          </rPr>
          <t xml:space="preserve">
</t>
        </r>
      </text>
    </comment>
    <comment ref="C1921" authorId="3">
      <text>
        <r>
          <rPr>
            <b/>
            <sz val="8"/>
            <rFont val="Tahoma"/>
            <family val="2"/>
          </rPr>
          <t xml:space="preserve">ania:fuelling the car of gendarmerie to escort the suspects to court mfou. </t>
        </r>
        <r>
          <rPr>
            <sz val="8"/>
            <rFont val="Tahoma"/>
            <family val="2"/>
          </rPr>
          <t xml:space="preserve">
</t>
        </r>
      </text>
    </comment>
    <comment ref="C1922" authorId="3">
      <text>
        <r>
          <rPr>
            <b/>
            <sz val="8"/>
            <rFont val="Tahoma"/>
            <family val="2"/>
          </rPr>
          <t>ania:fuelling the car of gendarmerie to court mfou .part 2 deferement</t>
        </r>
        <r>
          <rPr>
            <sz val="8"/>
            <rFont val="Tahoma"/>
            <family val="2"/>
          </rPr>
          <t xml:space="preserve">
</t>
        </r>
      </text>
    </comment>
    <comment ref="C1930" authorId="2">
      <text>
        <r>
          <rPr>
            <b/>
            <sz val="9"/>
            <rFont val="Tahoma"/>
            <family val="2"/>
          </rPr>
          <t>Ania: took clando, informed Arrey</t>
        </r>
        <r>
          <rPr>
            <sz val="9"/>
            <rFont val="Tahoma"/>
            <family val="2"/>
          </rPr>
          <t xml:space="preserve">
</t>
        </r>
      </text>
    </comment>
    <comment ref="C1936" authorId="4">
      <text>
        <r>
          <rPr>
            <b/>
            <sz val="9"/>
            <rFont val="Tahoma"/>
            <family val="2"/>
          </rPr>
          <t>EKANE: Okon-WWf took a clando to establish the expert report</t>
        </r>
        <r>
          <rPr>
            <sz val="9"/>
            <rFont val="Tahoma"/>
            <family val="2"/>
          </rPr>
          <t xml:space="preserve">
</t>
        </r>
      </text>
    </comment>
    <comment ref="C1937" authorId="4">
      <text>
        <r>
          <rPr>
            <b/>
            <sz val="9"/>
            <rFont val="Tahoma"/>
            <family val="2"/>
          </rPr>
          <t>EKANE: Okon-WWF took clando to establish the expert report.</t>
        </r>
        <r>
          <rPr>
            <sz val="9"/>
            <rFont val="Tahoma"/>
            <family val="2"/>
          </rPr>
          <t xml:space="preserve">
</t>
        </r>
      </text>
    </comment>
    <comment ref="C1938" authorId="4">
      <text>
        <r>
          <rPr>
            <b/>
            <sz val="9"/>
            <rFont val="Tahoma"/>
            <family val="2"/>
          </rPr>
          <t>EKANE:took clando</t>
        </r>
        <r>
          <rPr>
            <sz val="9"/>
            <rFont val="Tahoma"/>
            <family val="2"/>
          </rPr>
          <t xml:space="preserve">
</t>
        </r>
      </text>
    </comment>
    <comment ref="C1940" authorId="4">
      <text>
        <r>
          <rPr>
            <b/>
            <sz val="9"/>
            <rFont val="Tahoma"/>
            <family val="2"/>
          </rPr>
          <t>EKANE: Okon-WWF took clando</t>
        </r>
        <r>
          <rPr>
            <sz val="9"/>
            <rFont val="Tahoma"/>
            <family val="2"/>
          </rPr>
          <t xml:space="preserve">
</t>
        </r>
      </text>
    </comment>
    <comment ref="C1941" authorId="4">
      <text>
        <r>
          <rPr>
            <b/>
            <sz val="9"/>
            <rFont val="Tahoma"/>
            <family val="2"/>
          </rPr>
          <t>EKANE: Okon-WWF took clando</t>
        </r>
        <r>
          <rPr>
            <sz val="9"/>
            <rFont val="Tahoma"/>
            <family val="2"/>
          </rPr>
          <t xml:space="preserve">
</t>
        </r>
      </text>
    </comment>
    <comment ref="C1947" authorId="4">
      <text>
        <r>
          <rPr>
            <b/>
            <sz val="9"/>
            <rFont val="Tahoma"/>
            <family val="2"/>
          </rPr>
          <t>EKANE:Took clando</t>
        </r>
        <r>
          <rPr>
            <sz val="9"/>
            <rFont val="Tahoma"/>
            <family val="2"/>
          </rPr>
          <t xml:space="preserve">
</t>
        </r>
      </text>
    </comment>
    <comment ref="C1948" authorId="4">
      <text>
        <r>
          <rPr>
            <b/>
            <sz val="9"/>
            <rFont val="Tahoma"/>
            <family val="2"/>
          </rPr>
          <t>EKANE: Okon-WWf took a clando to appear as a witness in the case of WEI TAO and others</t>
        </r>
        <r>
          <rPr>
            <sz val="9"/>
            <rFont val="Tahoma"/>
            <family val="2"/>
          </rPr>
          <t xml:space="preserve">
</t>
        </r>
      </text>
    </comment>
    <comment ref="C1949" authorId="4">
      <text>
        <r>
          <rPr>
            <b/>
            <sz val="9"/>
            <rFont val="Tahoma"/>
            <family val="2"/>
          </rPr>
          <t>EKANE:EKANE: Okon-WWf took a clando to appear as a witness in the case of WEI TAO and others</t>
        </r>
        <r>
          <rPr>
            <sz val="9"/>
            <rFont val="Tahoma"/>
            <family val="2"/>
          </rPr>
          <t xml:space="preserve">
</t>
        </r>
      </text>
    </comment>
    <comment ref="C1950" authorId="4">
      <text>
        <r>
          <rPr>
            <b/>
            <sz val="9"/>
            <rFont val="Tahoma"/>
            <family val="2"/>
          </rPr>
          <t>EKANE:took clando,to go and set up a mechanism for parrot dealer stay in prison</t>
        </r>
        <r>
          <rPr>
            <sz val="9"/>
            <rFont val="Tahoma"/>
            <family val="2"/>
          </rPr>
          <t xml:space="preserve">
</t>
        </r>
      </text>
    </comment>
    <comment ref="C1951" authorId="4">
      <text>
        <r>
          <rPr>
            <b/>
            <sz val="9"/>
            <rFont val="Tahoma"/>
            <family val="2"/>
          </rPr>
          <t>EKANE: Okon-WWF took clando</t>
        </r>
        <r>
          <rPr>
            <sz val="9"/>
            <rFont val="Tahoma"/>
            <family val="2"/>
          </rPr>
          <t xml:space="preserve">
</t>
        </r>
      </text>
    </comment>
    <comment ref="C1952" authorId="4">
      <text>
        <r>
          <rPr>
            <b/>
            <sz val="9"/>
            <rFont val="Tahoma"/>
            <family val="2"/>
          </rPr>
          <t>EKANE: Okon-WWF took clando</t>
        </r>
        <r>
          <rPr>
            <sz val="9"/>
            <rFont val="Tahoma"/>
            <family val="2"/>
          </rPr>
          <t xml:space="preserve">
</t>
        </r>
      </text>
    </comment>
    <comment ref="C1953" authorId="4">
      <text>
        <r>
          <rPr>
            <b/>
            <sz val="9"/>
            <rFont val="Tahoma"/>
            <family val="2"/>
          </rPr>
          <t>EKANE: Took clando</t>
        </r>
        <r>
          <rPr>
            <sz val="9"/>
            <rFont val="Tahoma"/>
            <family val="2"/>
          </rPr>
          <t xml:space="preserve">
</t>
        </r>
      </text>
    </comment>
    <comment ref="C1963" authorId="2">
      <text>
        <r>
          <rPr>
            <b/>
            <sz val="9"/>
            <rFont val="Tahoma"/>
            <family val="2"/>
          </rPr>
          <t>AIME: Home -office 500, office-Sopecam 400, Sopecam-office 400, office-home 500</t>
        </r>
        <r>
          <rPr>
            <sz val="9"/>
            <rFont val="Tahoma"/>
            <family val="2"/>
          </rPr>
          <t xml:space="preserve">
total 1800</t>
        </r>
      </text>
    </comment>
    <comment ref="C1757" authorId="3">
      <text>
        <r>
          <rPr>
            <b/>
            <sz val="8"/>
            <rFont val="Tahoma"/>
            <family val="2"/>
          </rPr>
          <t>ania:1 hired taxi for the airport nsimalen to yaounde to bring the dealers to legion the gendarmerie</t>
        </r>
        <r>
          <rPr>
            <sz val="8"/>
            <rFont val="Tahoma"/>
            <family val="2"/>
          </rPr>
          <t xml:space="preserve">
</t>
        </r>
      </text>
    </comment>
    <comment ref="C1758" authorId="3">
      <text>
        <r>
          <rPr>
            <b/>
            <sz val="8"/>
            <rFont val="Tahoma"/>
            <family val="2"/>
          </rPr>
          <t>ania:1 hired taxi for the airport nsimalen to yaounde to bring the dealer legion</t>
        </r>
        <r>
          <rPr>
            <sz val="8"/>
            <rFont val="Tahoma"/>
            <family val="2"/>
          </rPr>
          <t xml:space="preserve">
</t>
        </r>
      </text>
    </comment>
    <comment ref="C1759" authorId="3">
      <text>
        <r>
          <rPr>
            <b/>
            <sz val="8"/>
            <rFont val="Tahoma"/>
            <family val="2"/>
          </rPr>
          <t>ania:fuelling the car of gendarmerie to go to minfof with the dealer to meet mr abessolo so that to verify the authenticity of the capture permit</t>
        </r>
        <r>
          <rPr>
            <sz val="8"/>
            <rFont val="Tahoma"/>
            <family val="2"/>
          </rPr>
          <t xml:space="preserve">
</t>
        </r>
      </text>
    </comment>
    <comment ref="C2025" authorId="4">
      <text>
        <r>
          <rPr>
            <b/>
            <sz val="9"/>
            <rFont val="Tahoma"/>
            <family val="2"/>
          </rPr>
          <t>EKANE:Hired taxi from police station to court to escort the dealers to court</t>
        </r>
        <r>
          <rPr>
            <sz val="9"/>
            <rFont val="Tahoma"/>
            <family val="2"/>
          </rPr>
          <t xml:space="preserve">
</t>
        </r>
      </text>
    </comment>
    <comment ref="C2026" authorId="4">
      <text>
        <r>
          <rPr>
            <b/>
            <sz val="9"/>
            <rFont val="Tahoma"/>
            <family val="2"/>
          </rPr>
          <t>EKANE:local transport for Okon-WWF</t>
        </r>
        <r>
          <rPr>
            <sz val="9"/>
            <rFont val="Tahoma"/>
            <family val="2"/>
          </rPr>
          <t xml:space="preserve">
</t>
        </r>
      </text>
    </comment>
    <comment ref="C2028" authorId="4">
      <text>
        <r>
          <rPr>
            <b/>
            <sz val="9"/>
            <rFont val="Tahoma"/>
            <family val="2"/>
          </rPr>
          <t>EKANE:local transport for Okon-WWF</t>
        </r>
        <r>
          <rPr>
            <sz val="9"/>
            <rFont val="Tahoma"/>
            <family val="2"/>
          </rPr>
          <t xml:space="preserve">
</t>
        </r>
      </text>
    </comment>
    <comment ref="C2030" authorId="4">
      <text>
        <r>
          <rPr>
            <b/>
            <sz val="9"/>
            <rFont val="Tahoma"/>
            <family val="2"/>
          </rPr>
          <t>EKANE:local transport for Okon-WWF</t>
        </r>
        <r>
          <rPr>
            <sz val="9"/>
            <rFont val="Tahoma"/>
            <family val="2"/>
          </rPr>
          <t xml:space="preserve">
</t>
        </r>
      </text>
    </comment>
    <comment ref="C2032" authorId="4">
      <text>
        <r>
          <rPr>
            <b/>
            <sz val="9"/>
            <rFont val="Tahoma"/>
            <family val="2"/>
          </rPr>
          <t>EKANE:local transport for Okon-WWF</t>
        </r>
        <r>
          <rPr>
            <sz val="9"/>
            <rFont val="Tahoma"/>
            <family val="2"/>
          </rPr>
          <t xml:space="preserve">
</t>
        </r>
      </text>
    </comment>
    <comment ref="C2038" authorId="4">
      <text>
        <r>
          <rPr>
            <b/>
            <sz val="9"/>
            <rFont val="Tahoma"/>
            <family val="2"/>
          </rPr>
          <t>EKANE:local transport for Okon-WWF</t>
        </r>
        <r>
          <rPr>
            <sz val="9"/>
            <rFont val="Tahoma"/>
            <family val="2"/>
          </rPr>
          <t xml:space="preserve">
</t>
        </r>
      </text>
    </comment>
    <comment ref="C2040" authorId="4">
      <text>
        <r>
          <rPr>
            <b/>
            <sz val="9"/>
            <rFont val="Tahoma"/>
            <family val="2"/>
          </rPr>
          <t>EKANE:local transport for Okon-WWF</t>
        </r>
        <r>
          <rPr>
            <sz val="9"/>
            <rFont val="Tahoma"/>
            <family val="2"/>
          </rPr>
          <t xml:space="preserve">
</t>
        </r>
      </text>
    </comment>
    <comment ref="C2042" authorId="4">
      <text>
        <r>
          <rPr>
            <b/>
            <sz val="9"/>
            <rFont val="Tahoma"/>
            <family val="2"/>
          </rPr>
          <t>EKANE:local transport for Okon-WWF</t>
        </r>
        <r>
          <rPr>
            <sz val="9"/>
            <rFont val="Tahoma"/>
            <family val="2"/>
          </rPr>
          <t xml:space="preserve">
</t>
        </r>
      </text>
    </comment>
    <comment ref="C2081" authorId="4">
      <text>
        <r>
          <rPr>
            <b/>
            <sz val="9"/>
            <rFont val="Tahoma"/>
            <family val="2"/>
          </rPr>
          <t>EKANE:lodging for Okon -WWF</t>
        </r>
        <r>
          <rPr>
            <sz val="9"/>
            <rFont val="Tahoma"/>
            <family val="2"/>
          </rPr>
          <t xml:space="preserve">
</t>
        </r>
      </text>
    </comment>
    <comment ref="C2083" authorId="4">
      <text>
        <r>
          <rPr>
            <b/>
            <sz val="9"/>
            <rFont val="Tahoma"/>
            <family val="2"/>
          </rPr>
          <t>EKANE:lodging for Okon -WWF</t>
        </r>
        <r>
          <rPr>
            <sz val="9"/>
            <rFont val="Tahoma"/>
            <family val="2"/>
          </rPr>
          <t xml:space="preserve">
</t>
        </r>
      </text>
    </comment>
    <comment ref="C2085" authorId="4">
      <text>
        <r>
          <rPr>
            <b/>
            <sz val="9"/>
            <rFont val="Tahoma"/>
            <family val="2"/>
          </rPr>
          <t>EKANE:lodging for Okon -WWF</t>
        </r>
        <r>
          <rPr>
            <sz val="9"/>
            <rFont val="Tahoma"/>
            <family val="2"/>
          </rPr>
          <t xml:space="preserve">
</t>
        </r>
      </text>
    </comment>
    <comment ref="C2090" authorId="4">
      <text>
        <r>
          <rPr>
            <b/>
            <sz val="9"/>
            <rFont val="Tahoma"/>
            <family val="2"/>
          </rPr>
          <t>EKANE:lodging for Okon -WWF</t>
        </r>
        <r>
          <rPr>
            <sz val="9"/>
            <rFont val="Tahoma"/>
            <family val="2"/>
          </rPr>
          <t xml:space="preserve">
</t>
        </r>
      </text>
    </comment>
    <comment ref="C2092" authorId="4">
      <text>
        <r>
          <rPr>
            <b/>
            <sz val="9"/>
            <rFont val="Tahoma"/>
            <family val="2"/>
          </rPr>
          <t>EKANE:lodging for Okon -WWF</t>
        </r>
        <r>
          <rPr>
            <sz val="9"/>
            <rFont val="Tahoma"/>
            <family val="2"/>
          </rPr>
          <t xml:space="preserve">
</t>
        </r>
      </text>
    </comment>
    <comment ref="C2101" authorId="2">
      <text>
        <r>
          <rPr>
            <b/>
            <sz val="9"/>
            <rFont val="Tahoma"/>
            <family val="2"/>
          </rPr>
          <t>AIME:mineral water at Djoum</t>
        </r>
        <r>
          <rPr>
            <sz val="9"/>
            <rFont val="Tahoma"/>
            <family val="2"/>
          </rPr>
          <t xml:space="preserve">
</t>
        </r>
      </text>
    </comment>
    <comment ref="C2103" authorId="2">
      <text>
        <r>
          <rPr>
            <b/>
            <sz val="9"/>
            <rFont val="Tahoma"/>
            <family val="2"/>
          </rPr>
          <t>AIME:mineral water at Djoum</t>
        </r>
        <r>
          <rPr>
            <sz val="9"/>
            <rFont val="Tahoma"/>
            <family val="2"/>
          </rPr>
          <t xml:space="preserve">
</t>
        </r>
      </text>
    </comment>
    <comment ref="C2105" authorId="2">
      <text>
        <r>
          <rPr>
            <b/>
            <sz val="9"/>
            <rFont val="Tahoma"/>
            <family val="2"/>
          </rPr>
          <t>AIME:mineral water at Sangmelima</t>
        </r>
      </text>
    </comment>
    <comment ref="C2107" authorId="2">
      <text>
        <r>
          <rPr>
            <b/>
            <sz val="9"/>
            <rFont val="Tahoma"/>
            <family val="2"/>
          </rPr>
          <t>AIME:Mineral water at Nanga Eboko</t>
        </r>
        <r>
          <rPr>
            <sz val="9"/>
            <rFont val="Tahoma"/>
            <family val="2"/>
          </rPr>
          <t xml:space="preserve">
</t>
        </r>
      </text>
    </comment>
    <comment ref="C2108" authorId="2">
      <text>
        <r>
          <rPr>
            <b/>
            <sz val="9"/>
            <rFont val="Tahoma"/>
            <family val="2"/>
          </rPr>
          <t>AIME:Mineral water at Nanga Eboko</t>
        </r>
        <r>
          <rPr>
            <sz val="9"/>
            <rFont val="Tahoma"/>
            <family val="2"/>
          </rPr>
          <t xml:space="preserve">
</t>
        </r>
      </text>
    </comment>
    <comment ref="C2110" authorId="2">
      <text>
        <r>
          <rPr>
            <b/>
            <sz val="9"/>
            <rFont val="Tahoma"/>
            <family val="2"/>
          </rPr>
          <t>AIME:mineral water at Djoum</t>
        </r>
        <r>
          <rPr>
            <sz val="9"/>
            <rFont val="Tahoma"/>
            <family val="2"/>
          </rPr>
          <t xml:space="preserve">
</t>
        </r>
      </text>
    </comment>
    <comment ref="C2112" authorId="2">
      <text>
        <r>
          <rPr>
            <b/>
            <sz val="9"/>
            <rFont val="Tahoma"/>
            <family val="2"/>
          </rPr>
          <t>AIME:mineral water at Sangmelima</t>
        </r>
      </text>
    </comment>
    <comment ref="C2117" authorId="2">
      <text>
        <r>
          <rPr>
            <b/>
            <sz val="9"/>
            <rFont val="Tahoma"/>
            <family val="2"/>
          </rPr>
          <t>AIME:Mineral water in the train</t>
        </r>
        <r>
          <rPr>
            <sz val="9"/>
            <rFont val="Tahoma"/>
            <family val="2"/>
          </rPr>
          <t xml:space="preserve">
</t>
        </r>
      </text>
    </comment>
    <comment ref="C2120" authorId="2">
      <text>
        <r>
          <rPr>
            <b/>
            <sz val="9"/>
            <rFont val="Tahoma"/>
            <family val="2"/>
          </rPr>
          <t>AIME:Mineral water at Garoua</t>
        </r>
        <r>
          <rPr>
            <sz val="9"/>
            <rFont val="Tahoma"/>
            <family val="2"/>
          </rPr>
          <t xml:space="preserve">
</t>
        </r>
      </text>
    </comment>
    <comment ref="C2122" authorId="2">
      <text>
        <r>
          <rPr>
            <b/>
            <sz val="9"/>
            <rFont val="Tahoma"/>
            <family val="2"/>
          </rPr>
          <t>AIME:Mineral water at Garoua</t>
        </r>
        <r>
          <rPr>
            <sz val="9"/>
            <rFont val="Tahoma"/>
            <family val="2"/>
          </rPr>
          <t xml:space="preserve">
</t>
        </r>
      </text>
    </comment>
    <comment ref="C2124" authorId="2">
      <text>
        <r>
          <rPr>
            <b/>
            <sz val="9"/>
            <rFont val="Tahoma"/>
            <family val="2"/>
          </rPr>
          <t>AIME:Mineral water at Garoua</t>
        </r>
        <r>
          <rPr>
            <sz val="9"/>
            <rFont val="Tahoma"/>
            <family val="2"/>
          </rPr>
          <t xml:space="preserve">
</t>
        </r>
      </text>
    </comment>
    <comment ref="C2126" authorId="2">
      <text>
        <r>
          <rPr>
            <b/>
            <sz val="9"/>
            <rFont val="Tahoma"/>
            <family val="2"/>
          </rPr>
          <t>AIME:Mineral water at Garoua</t>
        </r>
        <r>
          <rPr>
            <sz val="9"/>
            <rFont val="Tahoma"/>
            <family val="2"/>
          </rPr>
          <t xml:space="preserve">
</t>
        </r>
      </text>
    </comment>
    <comment ref="C2128" authorId="2">
      <text>
        <r>
          <rPr>
            <b/>
            <sz val="9"/>
            <rFont val="Tahoma"/>
            <family val="2"/>
          </rPr>
          <t>AIME:Mineral water at Garoua</t>
        </r>
        <r>
          <rPr>
            <sz val="9"/>
            <rFont val="Tahoma"/>
            <family val="2"/>
          </rPr>
          <t xml:space="preserve">
</t>
        </r>
      </text>
    </comment>
    <comment ref="C2138" authorId="3">
      <text>
        <r>
          <rPr>
            <b/>
            <sz val="8"/>
            <rFont val="Tahoma"/>
            <family val="2"/>
          </rPr>
          <t>ania:mineral water at yokadouma</t>
        </r>
        <r>
          <rPr>
            <sz val="8"/>
            <rFont val="Tahoma"/>
            <family val="2"/>
          </rPr>
          <t xml:space="preserve">
</t>
        </r>
      </text>
    </comment>
    <comment ref="C2140" authorId="3">
      <text>
        <r>
          <rPr>
            <b/>
            <sz val="8"/>
            <rFont val="Tahoma"/>
            <family val="2"/>
          </rPr>
          <t xml:space="preserve">ania:mineral water at </t>
        </r>
        <r>
          <rPr>
            <sz val="8"/>
            <rFont val="Tahoma"/>
            <family val="2"/>
          </rPr>
          <t xml:space="preserve">
yokadouma</t>
        </r>
      </text>
    </comment>
    <comment ref="C2152" authorId="4">
      <text>
        <r>
          <rPr>
            <b/>
            <sz val="9"/>
            <rFont val="Tahoma"/>
            <family val="2"/>
          </rPr>
          <t>EKANE:bought food for the chimp</t>
        </r>
        <r>
          <rPr>
            <sz val="9"/>
            <rFont val="Tahoma"/>
            <family val="2"/>
          </rPr>
          <t xml:space="preserve">
</t>
        </r>
      </text>
    </comment>
    <comment ref="C2154" authorId="4">
      <text>
        <r>
          <rPr>
            <b/>
            <sz val="9"/>
            <rFont val="Tahoma"/>
            <family val="2"/>
          </rPr>
          <t>EKANE:bought food for the chimp</t>
        </r>
        <r>
          <rPr>
            <sz val="9"/>
            <rFont val="Tahoma"/>
            <family val="2"/>
          </rPr>
          <t xml:space="preserve">
</t>
        </r>
      </text>
    </comment>
    <comment ref="C2159" authorId="4">
      <text>
        <r>
          <rPr>
            <b/>
            <sz val="9"/>
            <rFont val="Tahoma"/>
            <family val="2"/>
          </rPr>
          <t>EKANE:Feeding for Okon-WWF</t>
        </r>
        <r>
          <rPr>
            <sz val="9"/>
            <rFont val="Tahoma"/>
            <family val="2"/>
          </rPr>
          <t xml:space="preserve">
</t>
        </r>
      </text>
    </comment>
    <comment ref="C2161" authorId="4">
      <text>
        <r>
          <rPr>
            <b/>
            <sz val="9"/>
            <rFont val="Tahoma"/>
            <family val="2"/>
          </rPr>
          <t>EKANE:Feeding for Okon-WWF</t>
        </r>
        <r>
          <rPr>
            <sz val="9"/>
            <rFont val="Tahoma"/>
            <family val="2"/>
          </rPr>
          <t xml:space="preserve">
</t>
        </r>
      </text>
    </comment>
    <comment ref="C2163" authorId="4">
      <text>
        <r>
          <rPr>
            <b/>
            <sz val="9"/>
            <rFont val="Tahoma"/>
            <family val="2"/>
          </rPr>
          <t>EKANE:Feeding for Okon-WWF</t>
        </r>
        <r>
          <rPr>
            <sz val="9"/>
            <rFont val="Tahoma"/>
            <family val="2"/>
          </rPr>
          <t xml:space="preserve">
</t>
        </r>
      </text>
    </comment>
    <comment ref="C2165" authorId="4">
      <text>
        <r>
          <rPr>
            <b/>
            <sz val="9"/>
            <rFont val="Tahoma"/>
            <family val="2"/>
          </rPr>
          <t>EKANE:Feeding for Okon-WWF</t>
        </r>
        <r>
          <rPr>
            <sz val="9"/>
            <rFont val="Tahoma"/>
            <family val="2"/>
          </rPr>
          <t xml:space="preserve">
</t>
        </r>
      </text>
    </comment>
    <comment ref="C2168" authorId="4">
      <text>
        <r>
          <rPr>
            <b/>
            <sz val="9"/>
            <rFont val="Tahoma"/>
            <family val="2"/>
          </rPr>
          <t>EKANE:mineral water in mamfe</t>
        </r>
        <r>
          <rPr>
            <sz val="9"/>
            <rFont val="Tahoma"/>
            <family val="2"/>
          </rPr>
          <t xml:space="preserve">
</t>
        </r>
      </text>
    </comment>
    <comment ref="C2170" authorId="4">
      <text>
        <r>
          <rPr>
            <b/>
            <sz val="9"/>
            <rFont val="Tahoma"/>
            <family val="2"/>
          </rPr>
          <t>EKANE:mineral water in mamfe</t>
        </r>
        <r>
          <rPr>
            <sz val="9"/>
            <rFont val="Tahoma"/>
            <family val="2"/>
          </rPr>
          <t xml:space="preserve">
</t>
        </r>
      </text>
    </comment>
    <comment ref="C2173" authorId="4">
      <text>
        <r>
          <rPr>
            <b/>
            <sz val="9"/>
            <rFont val="Tahoma"/>
            <family val="2"/>
          </rPr>
          <t>EKANE:Feeding for Okon-WWF</t>
        </r>
        <r>
          <rPr>
            <sz val="9"/>
            <rFont val="Tahoma"/>
            <family val="2"/>
          </rPr>
          <t xml:space="preserve">
</t>
        </r>
      </text>
    </comment>
    <comment ref="C2175" authorId="4">
      <text>
        <r>
          <rPr>
            <b/>
            <sz val="9"/>
            <rFont val="Tahoma"/>
            <family val="2"/>
          </rPr>
          <t>EKANE:Feeding for Okon-WWF</t>
        </r>
        <r>
          <rPr>
            <sz val="9"/>
            <rFont val="Tahoma"/>
            <family val="2"/>
          </rPr>
          <t xml:space="preserve">
</t>
        </r>
      </text>
    </comment>
    <comment ref="C2177" authorId="4">
      <text>
        <r>
          <rPr>
            <b/>
            <sz val="9"/>
            <rFont val="Tahoma"/>
            <family val="2"/>
          </rPr>
          <t>EKANE:Feeding for Okon-WWF</t>
        </r>
        <r>
          <rPr>
            <sz val="9"/>
            <rFont val="Tahoma"/>
            <family val="2"/>
          </rPr>
          <t xml:space="preserve">
</t>
        </r>
      </text>
    </comment>
    <comment ref="C2181" authorId="4">
      <text>
        <r>
          <rPr>
            <b/>
            <sz val="9"/>
            <rFont val="Tahoma"/>
            <family val="2"/>
          </rPr>
          <t>EKANE:mineral water in mamafe</t>
        </r>
        <r>
          <rPr>
            <sz val="9"/>
            <rFont val="Tahoma"/>
            <family val="2"/>
          </rPr>
          <t xml:space="preserve">
</t>
        </r>
      </text>
    </comment>
    <comment ref="C2183" authorId="4">
      <text>
        <r>
          <rPr>
            <b/>
            <sz val="9"/>
            <rFont val="Tahoma"/>
            <family val="2"/>
          </rPr>
          <t>EKANE:mineral water in mamafe</t>
        </r>
        <r>
          <rPr>
            <sz val="9"/>
            <rFont val="Tahoma"/>
            <family val="2"/>
          </rPr>
          <t xml:space="preserve">
</t>
        </r>
      </text>
    </comment>
    <comment ref="C2188" authorId="2">
      <text>
        <r>
          <rPr>
            <b/>
            <sz val="9"/>
            <rFont val="Tahoma"/>
            <family val="2"/>
          </rPr>
          <t>AIME: case file of nutel, mengue and hearing feedback form</t>
        </r>
        <r>
          <rPr>
            <sz val="9"/>
            <rFont val="Tahoma"/>
            <family val="2"/>
          </rPr>
          <t xml:space="preserve">
</t>
        </r>
      </text>
    </comment>
    <comment ref="C2189" authorId="2">
      <text>
        <r>
          <rPr>
            <b/>
            <sz val="9"/>
            <rFont val="Tahoma"/>
            <family val="2"/>
          </rPr>
          <t>AIME: Mvog-betsi certificate of reception of chimpanzee to Ekane in Bamenda</t>
        </r>
        <r>
          <rPr>
            <sz val="9"/>
            <rFont val="Tahoma"/>
            <family val="2"/>
          </rPr>
          <t xml:space="preserve">
</t>
        </r>
      </text>
    </comment>
    <comment ref="C2190" authorId="2">
      <text>
        <r>
          <rPr>
            <b/>
            <sz val="9"/>
            <rFont val="Tahoma"/>
            <family val="2"/>
          </rPr>
          <t>Aimé: printing of the PV for the parrots operation in Nsimalen</t>
        </r>
        <r>
          <rPr>
            <sz val="9"/>
            <rFont val="Tahoma"/>
            <family val="2"/>
          </rPr>
          <t xml:space="preserve">
</t>
        </r>
      </text>
    </comment>
    <comment ref="C2191" authorId="2">
      <text>
        <r>
          <rPr>
            <b/>
            <sz val="9"/>
            <rFont val="Tahoma"/>
            <family val="2"/>
          </rPr>
          <t>Aimé: photocopies of the empty PV for thee parrots operation in Nsimalen</t>
        </r>
        <r>
          <rPr>
            <sz val="9"/>
            <rFont val="Tahoma"/>
            <family val="2"/>
          </rPr>
          <t xml:space="preserve">
</t>
        </r>
      </text>
    </comment>
    <comment ref="C2192" authorId="2">
      <text>
        <r>
          <rPr>
            <b/>
            <sz val="9"/>
            <rFont val="Tahoma"/>
            <family val="2"/>
          </rPr>
          <t>AIME:legal analysis of Julius case in Bafoussam</t>
        </r>
        <r>
          <rPr>
            <sz val="9"/>
            <rFont val="Tahoma"/>
            <family val="2"/>
          </rPr>
          <t xml:space="preserve">
</t>
        </r>
      </text>
    </comment>
    <comment ref="C2193" authorId="2">
      <text>
        <r>
          <rPr>
            <b/>
            <sz val="9"/>
            <rFont val="Tahoma"/>
            <family val="2"/>
          </rPr>
          <t>AIME:Photocopies of 15 copies of MOU, 10 copies of the legal analysis of the Julius case and list of the operation by Julius</t>
        </r>
        <r>
          <rPr>
            <sz val="9"/>
            <rFont val="Tahoma"/>
            <family val="2"/>
          </rPr>
          <t xml:space="preserve">
</t>
        </r>
      </text>
    </comment>
    <comment ref="C2194" authorId="2">
      <text>
        <r>
          <rPr>
            <b/>
            <sz val="9"/>
            <rFont val="Tahoma"/>
            <family val="2"/>
          </rPr>
          <t>AIME:photos of the leopard skin operation in Bafoussam</t>
        </r>
        <r>
          <rPr>
            <sz val="9"/>
            <rFont val="Tahoma"/>
            <family val="2"/>
          </rPr>
          <t xml:space="preserve">
</t>
        </r>
      </text>
    </comment>
    <comment ref="C2195" authorId="3">
      <text>
        <r>
          <rPr>
            <b/>
            <sz val="8"/>
            <rFont val="Tahoma"/>
            <family val="2"/>
          </rPr>
          <t xml:space="preserve">ania:photocopy 120 copies of budget form </t>
        </r>
        <r>
          <rPr>
            <sz val="8"/>
            <rFont val="Tahoma"/>
            <family val="2"/>
          </rPr>
          <t xml:space="preserve">
</t>
        </r>
      </text>
    </comment>
    <comment ref="C2196" authorId="2">
      <text>
        <r>
          <rPr>
            <b/>
            <sz val="9"/>
            <rFont val="Tahoma"/>
            <family val="2"/>
          </rPr>
          <t>Ania: photos for the parrots case</t>
        </r>
        <r>
          <rPr>
            <sz val="9"/>
            <rFont val="Tahoma"/>
            <family val="2"/>
          </rPr>
          <t xml:space="preserve">
</t>
        </r>
      </text>
    </comment>
    <comment ref="C2197" authorId="2">
      <text>
        <r>
          <rPr>
            <b/>
            <sz val="9"/>
            <rFont val="Tahoma"/>
            <family val="2"/>
          </rPr>
          <t>Ania: printing of the PV for the Chinese case in Nsimalen</t>
        </r>
        <r>
          <rPr>
            <sz val="9"/>
            <rFont val="Tahoma"/>
            <family val="2"/>
          </rPr>
          <t xml:space="preserve">
</t>
        </r>
      </text>
    </comment>
    <comment ref="C2198" authorId="2">
      <text>
        <r>
          <rPr>
            <b/>
            <sz val="9"/>
            <rFont val="Tahoma"/>
            <family val="2"/>
          </rPr>
          <t>Ania:6 copies of the case file of parrots case and Chinese case in Nsimalen</t>
        </r>
        <r>
          <rPr>
            <sz val="9"/>
            <rFont val="Tahoma"/>
            <family val="2"/>
          </rPr>
          <t xml:space="preserve">
</t>
        </r>
      </text>
    </comment>
    <comment ref="C2199" authorId="2">
      <text>
        <r>
          <rPr>
            <b/>
            <sz val="9"/>
            <rFont val="Tahoma"/>
            <family val="2"/>
          </rPr>
          <t>Ania: photos for the Chinese case in Nsimalen</t>
        </r>
        <r>
          <rPr>
            <sz val="9"/>
            <rFont val="Tahoma"/>
            <family val="2"/>
          </rPr>
          <t xml:space="preserve">
</t>
        </r>
      </text>
    </comment>
    <comment ref="C2200" authorId="2">
      <text>
        <r>
          <rPr>
            <b/>
            <sz val="9"/>
            <rFont val="Tahoma"/>
            <family val="2"/>
          </rPr>
          <t>Ania: photocopies of the law of 1994, the decree 1995, the arrêté  of classification and financial law to give to the magistrates in Mfou</t>
        </r>
        <r>
          <rPr>
            <sz val="9"/>
            <rFont val="Tahoma"/>
            <family val="2"/>
          </rPr>
          <t xml:space="preserve">
</t>
        </r>
      </text>
    </comment>
    <comment ref="C2201" authorId="4">
      <text>
        <r>
          <rPr>
            <b/>
            <sz val="9"/>
            <rFont val="Tahoma"/>
            <family val="2"/>
          </rPr>
          <t>EKANE:bought a water bottle for the baby chimp</t>
        </r>
        <r>
          <rPr>
            <sz val="9"/>
            <rFont val="Tahoma"/>
            <family val="2"/>
          </rPr>
          <t xml:space="preserve">
</t>
        </r>
      </text>
    </comment>
    <comment ref="C2202" authorId="4">
      <text>
        <r>
          <rPr>
            <b/>
            <sz val="9"/>
            <rFont val="Tahoma"/>
            <family val="2"/>
          </rPr>
          <t>EKANE:Printed 11 pages of PV at 50frs per page</t>
        </r>
        <r>
          <rPr>
            <sz val="9"/>
            <rFont val="Tahoma"/>
            <family val="2"/>
          </rPr>
          <t xml:space="preserve">
</t>
        </r>
      </text>
    </comment>
    <comment ref="C2203" authorId="4">
      <text>
        <r>
          <rPr>
            <b/>
            <sz val="9"/>
            <rFont val="Tahoma"/>
            <family val="2"/>
          </rPr>
          <t>EKANE:Photocopy 6 copies of Pv at 25 firs per page</t>
        </r>
        <r>
          <rPr>
            <sz val="9"/>
            <rFont val="Tahoma"/>
            <family val="2"/>
          </rPr>
          <t xml:space="preserve">
</t>
        </r>
      </text>
    </comment>
    <comment ref="C2204" authorId="4">
      <text>
        <r>
          <rPr>
            <b/>
            <sz val="9"/>
            <rFont val="Tahoma"/>
            <family val="2"/>
          </rPr>
          <t xml:space="preserve">EKANE:Photocopied </t>
        </r>
        <r>
          <rPr>
            <b/>
            <sz val="9"/>
            <rFont val="Tahoma"/>
            <family val="2"/>
          </rPr>
          <t>10 copies of the expert report at 25frs per page for: the judge, 4defence lawyers, m.Tambe, m.Tcheugueu, LAGA, and two copies for two state counsels.</t>
        </r>
      </text>
    </comment>
    <comment ref="C2205" authorId="4">
      <text>
        <r>
          <rPr>
            <b/>
            <sz val="9"/>
            <rFont val="Tahoma"/>
            <family val="2"/>
          </rPr>
          <t>EKANE:Photocopy of Anti-Corruption laws at 25frs that Ofir took to Botswana.</t>
        </r>
        <r>
          <rPr>
            <sz val="9"/>
            <rFont val="Tahoma"/>
            <family val="2"/>
          </rPr>
          <t xml:space="preserve">
 </t>
        </r>
      </text>
    </comment>
    <comment ref="C2206" authorId="4">
      <text>
        <r>
          <rPr>
            <b/>
            <sz val="9"/>
            <rFont val="Tahoma"/>
            <family val="2"/>
          </rPr>
          <t>EKANE:Binding of 44 copies of Anti-Corruption laws at 300frs per copy</t>
        </r>
        <r>
          <rPr>
            <sz val="9"/>
            <rFont val="Tahoma"/>
            <family val="2"/>
          </rPr>
          <t xml:space="preserve">
</t>
        </r>
      </text>
    </comment>
    <comment ref="C2210" authorId="4">
      <text>
        <r>
          <rPr>
            <b/>
            <sz val="9"/>
            <rFont val="Tahoma"/>
            <family val="2"/>
          </rPr>
          <t>EKANE: Bonus for parrot dealer  jail visit in Buea</t>
        </r>
        <r>
          <rPr>
            <sz val="9"/>
            <rFont val="Tahoma"/>
            <family val="2"/>
          </rPr>
          <t xml:space="preserve">
</t>
        </r>
      </text>
    </comment>
    <comment ref="F2220" authorId="5">
      <text>
        <r>
          <rPr>
            <b/>
            <sz val="9"/>
            <rFont val="Tahoma"/>
            <family val="2"/>
          </rPr>
          <t>Ania: Transport and logistics from Yaounde to Bertoua for the case of Mebihi.</t>
        </r>
      </text>
    </comment>
    <comment ref="F2221" authorId="5">
      <text>
        <r>
          <rPr>
            <b/>
            <sz val="9"/>
            <rFont val="Tahoma"/>
            <family val="2"/>
          </rPr>
          <t>Ania: Transport and logistics from Yaounde to Bertoua for the case of Mebihi.</t>
        </r>
      </text>
    </comment>
    <comment ref="F2222" authorId="5">
      <text>
        <r>
          <rPr>
            <b/>
            <sz val="9"/>
            <rFont val="Tahoma"/>
            <family val="2"/>
          </rPr>
          <t>Aimé: Transport and logistics from Yaounde to Djoum for the case of NDOUM Zoo, EYENG Eyeng and others.</t>
        </r>
      </text>
    </comment>
    <comment ref="F2223" authorId="5">
      <text>
        <r>
          <rPr>
            <b/>
            <sz val="9"/>
            <rFont val="Tahoma"/>
            <family val="2"/>
          </rPr>
          <t>Aimé: Transport and logistics from Yaounde to Djoum for the case of NDOUM Zoo, EYENG Eyeng and others.</t>
        </r>
      </text>
    </comment>
    <comment ref="F2224" authorId="5">
      <text>
        <r>
          <rPr>
            <b/>
            <sz val="9"/>
            <rFont val="Tahoma"/>
            <family val="2"/>
          </rPr>
          <t>Aimé: Transport and logistics from Yaounde to Djoum for the case of NDOUM Zoo, EYENG Eyeng and others.</t>
        </r>
      </text>
    </comment>
    <comment ref="F2225" authorId="5">
      <text>
        <r>
          <rPr>
            <b/>
            <sz val="9"/>
            <rFont val="Tahoma"/>
            <family val="2"/>
          </rPr>
          <t>Aimé: Transport and logistics from Yaounde to Djoum for the case of NDOUM Zoo, EYENG Eyeng and others.</t>
        </r>
      </text>
    </comment>
    <comment ref="F2226" authorId="5">
      <text>
        <r>
          <rPr>
            <b/>
            <sz val="9"/>
            <rFont val="Tahoma"/>
            <family val="2"/>
          </rPr>
          <t>Aimé: Transport and logistics from Yaounde to Nanga Eboko for the case of Mebana Tena Paul.</t>
        </r>
      </text>
    </comment>
    <comment ref="F2227" authorId="5">
      <text>
        <r>
          <rPr>
            <b/>
            <sz val="9"/>
            <rFont val="Tahoma"/>
            <family val="2"/>
          </rPr>
          <t>Aimé: Transport and logistics from Yaounde to Nanga Eboko for the case of Mebana Tena Paul.</t>
        </r>
      </text>
    </comment>
    <comment ref="F2228" authorId="5">
      <text>
        <r>
          <rPr>
            <b/>
            <sz val="9"/>
            <rFont val="Tahoma"/>
            <family val="2"/>
          </rPr>
          <t>Aiméi: Transport and logistics from Yaounde to Djoum for the case of Nutel and others.</t>
        </r>
      </text>
    </comment>
    <comment ref="F2229" authorId="5">
      <text>
        <r>
          <rPr>
            <b/>
            <sz val="9"/>
            <rFont val="Tahoma"/>
            <family val="2"/>
          </rPr>
          <t>Aiméi: Transport and logistics from Yaounde to Djoum for the case of Nutel and others.</t>
        </r>
      </text>
    </comment>
    <comment ref="F2230" authorId="5">
      <text>
        <r>
          <rPr>
            <b/>
            <sz val="9"/>
            <rFont val="Tahoma"/>
            <family val="2"/>
          </rPr>
          <t>Aiméi: Transport and logistics from Yaounde to Djoum for the case of Nutel and others.</t>
        </r>
      </text>
    </comment>
    <comment ref="F2231" authorId="5">
      <text>
        <r>
          <rPr>
            <b/>
            <sz val="9"/>
            <rFont val="Tahoma"/>
            <family val="2"/>
          </rPr>
          <t>Aiméi: Transport and logistics from Yaounde to Djoum for the case of Nutel and others.</t>
        </r>
      </text>
    </comment>
    <comment ref="F2232" authorId="5">
      <text>
        <r>
          <rPr>
            <b/>
            <sz val="9"/>
            <rFont val="Tahoma"/>
            <family val="2"/>
          </rPr>
          <t>Aimé: Transport and logistics from Yaounde to Bafoussam for the case of Anutenet Julius.</t>
        </r>
      </text>
    </comment>
    <comment ref="F2233" authorId="5">
      <text>
        <r>
          <rPr>
            <b/>
            <sz val="9"/>
            <rFont val="Tahoma"/>
            <family val="2"/>
          </rPr>
          <t>Aimé: Transport and logistics from Yaounde to Bafoussam for the case of Anutenet Julius.</t>
        </r>
      </text>
    </comment>
    <comment ref="F2234" authorId="5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2236" authorId="5">
      <text>
        <r>
          <rPr>
            <b/>
            <sz val="9"/>
            <rFont val="Tahoma"/>
            <family val="2"/>
          </rPr>
          <t xml:space="preserve">Ania: </t>
        </r>
        <r>
          <rPr>
            <b/>
            <sz val="9"/>
            <rFont val="Tahoma"/>
            <family val="2"/>
          </rPr>
          <t>transport and and logistics from Bertoua to Yokadouma for the case of Sangha Simphorien</t>
        </r>
      </text>
    </comment>
    <comment ref="F2237" authorId="5">
      <text>
        <r>
          <rPr>
            <b/>
            <sz val="9"/>
            <rFont val="Tahoma"/>
            <family val="2"/>
          </rPr>
          <t xml:space="preserve">Ania: </t>
        </r>
        <r>
          <rPr>
            <b/>
            <sz val="9"/>
            <rFont val="Tahoma"/>
            <family val="2"/>
          </rPr>
          <t>transport and and logistics from Bertoua to Yokadouma for the case of Sangha Simphorien</t>
        </r>
      </text>
    </comment>
    <comment ref="F2238" authorId="2">
      <text>
        <r>
          <rPr>
            <b/>
            <sz val="9"/>
            <rFont val="Tahoma"/>
            <family val="2"/>
          </rPr>
          <t xml:space="preserve">EKANE:transport and logistics from Douala to Limbe for the case of Wei Tao and others
</t>
        </r>
        <r>
          <rPr>
            <sz val="9"/>
            <rFont val="Tahoma"/>
            <family val="2"/>
          </rPr>
          <t xml:space="preserve">
</t>
        </r>
      </text>
    </comment>
    <comment ref="F2239" authorId="2">
      <text>
        <r>
          <rPr>
            <b/>
            <sz val="9"/>
            <rFont val="Tahoma"/>
            <family val="2"/>
          </rPr>
          <t xml:space="preserve">EKANE:transport and logistics from Douala to Limbe for the case of Wei Tao and others
</t>
        </r>
        <r>
          <rPr>
            <sz val="9"/>
            <rFont val="Tahoma"/>
            <family val="2"/>
          </rPr>
          <t xml:space="preserve">
</t>
        </r>
      </text>
    </comment>
    <comment ref="F2240" authorId="4">
      <text>
        <r>
          <rPr>
            <b/>
            <sz val="9"/>
            <rFont val="Tahoma"/>
            <family val="2"/>
          </rPr>
          <t xml:space="preserve">EKANE:Transport and logistics from Kumba to limbe for the drafting of expert report against the case of WEIT TAO and other case of </t>
        </r>
        <r>
          <rPr>
            <sz val="9"/>
            <rFont val="Tahoma"/>
            <family val="2"/>
          </rPr>
          <t xml:space="preserve">
</t>
        </r>
      </text>
    </comment>
    <comment ref="F2241" authorId="4">
      <text>
        <r>
          <rPr>
            <b/>
            <sz val="9"/>
            <rFont val="Tahoma"/>
            <family val="2"/>
          </rPr>
          <t xml:space="preserve">EKANE:Transport and logistics from Kumba to limbe for the drafting of expert report against the case of WEIT TAO and other case of </t>
        </r>
        <r>
          <rPr>
            <sz val="9"/>
            <rFont val="Tahoma"/>
            <family val="2"/>
          </rPr>
          <t xml:space="preserve">
</t>
        </r>
      </text>
    </comment>
    <comment ref="F2242" authorId="4">
      <text>
        <r>
          <rPr>
            <b/>
            <sz val="9"/>
            <rFont val="Tahoma"/>
            <family val="2"/>
          </rPr>
          <t>EKANE:Transport and logistics from Kumba to mamfe for the case of Mohamadou Habiboi</t>
        </r>
        <r>
          <rPr>
            <sz val="9"/>
            <rFont val="Tahoma"/>
            <family val="2"/>
          </rPr>
          <t xml:space="preserve">
</t>
        </r>
      </text>
    </comment>
    <comment ref="F2243" authorId="4">
      <text>
        <r>
          <rPr>
            <b/>
            <sz val="9"/>
            <rFont val="Tahoma"/>
            <family val="2"/>
          </rPr>
          <t>EKANE:Transport and logistics from mamfe t kumba for the case of Mohamadou Habiboi</t>
        </r>
        <r>
          <rPr>
            <sz val="9"/>
            <rFont val="Tahoma"/>
            <family val="2"/>
          </rPr>
          <t xml:space="preserve">
</t>
        </r>
      </text>
    </comment>
    <comment ref="F2244" authorId="4">
      <text>
        <r>
          <rPr>
            <b/>
            <sz val="9"/>
            <rFont val="Tahoma"/>
            <family val="2"/>
          </rPr>
          <t>EKANE:transport and logistics from kumba to limbe for the case of Wei Tao and others</t>
        </r>
        <r>
          <rPr>
            <sz val="9"/>
            <rFont val="Tahoma"/>
            <family val="2"/>
          </rPr>
          <t xml:space="preserve">
</t>
        </r>
      </text>
    </comment>
    <comment ref="F2245" authorId="4">
      <text>
        <r>
          <rPr>
            <b/>
            <sz val="9"/>
            <rFont val="Tahoma"/>
            <family val="2"/>
          </rPr>
          <t>EKANE:transport and logistics from kumba to limbe for the case of Wei Tao and others</t>
        </r>
        <r>
          <rPr>
            <sz val="9"/>
            <rFont val="Tahoma"/>
            <family val="2"/>
          </rPr>
          <t xml:space="preserve">
</t>
        </r>
      </text>
    </comment>
    <comment ref="F2246" authorId="4">
      <text>
        <r>
          <rPr>
            <b/>
            <sz val="9"/>
            <rFont val="Tahoma"/>
            <family val="2"/>
          </rPr>
          <t xml:space="preserve">EKANE:Transport and logistics from kumba to mamfe for the case of Mohamadou </t>
        </r>
        <r>
          <rPr>
            <sz val="9"/>
            <rFont val="Tahoma"/>
            <family val="2"/>
          </rPr>
          <t xml:space="preserve">
</t>
        </r>
      </text>
    </comment>
    <comment ref="F2247" authorId="4">
      <text>
        <r>
          <rPr>
            <b/>
            <sz val="9"/>
            <rFont val="Tahoma"/>
            <family val="2"/>
          </rPr>
          <t>EKANE:transport and logistics from mamfe to kumba for the case of Mohamadou.</t>
        </r>
        <r>
          <rPr>
            <sz val="9"/>
            <rFont val="Tahoma"/>
            <family val="2"/>
          </rPr>
          <t xml:space="preserve">
</t>
        </r>
      </text>
    </comment>
    <comment ref="F2251" authorId="5">
      <text>
        <r>
          <rPr>
            <b/>
            <sz val="9"/>
            <rFont val="Tahoma"/>
            <family val="2"/>
          </rPr>
          <t>Ania: Transport and logistics from Yaounde to Bertoua for the case of Mebihi.</t>
        </r>
      </text>
    </comment>
    <comment ref="F2252" authorId="5">
      <text>
        <r>
          <rPr>
            <b/>
            <sz val="9"/>
            <rFont val="Tahoma"/>
            <family val="2"/>
          </rPr>
          <t>Ania: Transport and logistics from Yaounde to Bertoua for the case of Mebihi.</t>
        </r>
      </text>
    </comment>
    <comment ref="F2253" authorId="5">
      <text>
        <r>
          <rPr>
            <b/>
            <sz val="9"/>
            <rFont val="Tahoma"/>
            <family val="2"/>
          </rPr>
          <t>Aimé: Transport and logistics from Yaounde to Djoum for the case of NDOUM Zoo, EYENG Eyeng and others.</t>
        </r>
      </text>
    </comment>
    <comment ref="F2254" authorId="5">
      <text>
        <r>
          <rPr>
            <b/>
            <sz val="9"/>
            <rFont val="Tahoma"/>
            <family val="2"/>
          </rPr>
          <t>Aimé: Transport and logistics from Yaounde to Djoum for the case of NDOUM Zoo, EYENG Eyeng and others.</t>
        </r>
      </text>
    </comment>
    <comment ref="F2255" authorId="5">
      <text>
        <r>
          <rPr>
            <b/>
            <sz val="9"/>
            <rFont val="Tahoma"/>
            <family val="2"/>
          </rPr>
          <t>Aimé: Transport and logistics from Yaounde to Nanga Eboko for the case of Mebana Tena Paul.</t>
        </r>
      </text>
    </comment>
    <comment ref="F2256" authorId="5">
      <text>
        <r>
          <rPr>
            <b/>
            <sz val="9"/>
            <rFont val="Tahoma"/>
            <family val="2"/>
          </rPr>
          <t>Aimé: Transport and logistics from Yaounde to Nanga Eboko for the case of Mebana Tena Paul.</t>
        </r>
      </text>
    </comment>
    <comment ref="F2257" authorId="5">
      <text>
        <r>
          <rPr>
            <b/>
            <sz val="9"/>
            <rFont val="Tahoma"/>
            <family val="2"/>
          </rPr>
          <t>Aiméi: Transport and logistics from Yaounde to Djoum for the case of Nutel and others.</t>
        </r>
      </text>
    </comment>
    <comment ref="F2258" authorId="5">
      <text>
        <r>
          <rPr>
            <b/>
            <sz val="9"/>
            <rFont val="Tahoma"/>
            <family val="2"/>
          </rPr>
          <t>Aiméi: Transport and logistics from Yaounde to Djoum for the case of Nutel and others.</t>
        </r>
      </text>
    </comment>
    <comment ref="F2259" authorId="5">
      <text>
        <r>
          <rPr>
            <b/>
            <sz val="9"/>
            <rFont val="Tahoma"/>
            <family val="2"/>
          </rPr>
          <t>Aimé: Transport and logistics from Yaounde to Bafoussam for the case of Anutenet Julius.</t>
        </r>
      </text>
    </comment>
    <comment ref="F2260" authorId="5">
      <text>
        <r>
          <rPr>
            <b/>
            <sz val="9"/>
            <rFont val="Tahoma"/>
            <family val="2"/>
          </rPr>
          <t>Aimé: Transport and logistics from Yaounde to Bafoussam for the case of Anutenet Julius.</t>
        </r>
      </text>
    </comment>
    <comment ref="F2263" authorId="5">
      <text>
        <r>
          <rPr>
            <b/>
            <sz val="9"/>
            <rFont val="Tahoma"/>
            <family val="2"/>
          </rPr>
          <t xml:space="preserve">Ania: </t>
        </r>
        <r>
          <rPr>
            <b/>
            <sz val="9"/>
            <rFont val="Tahoma"/>
            <family val="2"/>
          </rPr>
          <t>transport and and logistics from Bertoua to Yokadouma for the case of Sangha Simphorien</t>
        </r>
      </text>
    </comment>
    <comment ref="F2264" authorId="5">
      <text>
        <r>
          <rPr>
            <b/>
            <sz val="9"/>
            <rFont val="Tahoma"/>
            <family val="2"/>
          </rPr>
          <t xml:space="preserve">Ania: </t>
        </r>
        <r>
          <rPr>
            <b/>
            <sz val="9"/>
            <rFont val="Tahoma"/>
            <family val="2"/>
          </rPr>
          <t>transport and and logistics from Bertoua to Yokadouma for the case of Sangha Simphorien</t>
        </r>
      </text>
    </comment>
    <comment ref="F2265" authorId="5">
      <text>
        <r>
          <rPr>
            <b/>
            <sz val="9"/>
            <rFont val="Tahoma"/>
            <family val="2"/>
          </rPr>
          <t xml:space="preserve">Ania: </t>
        </r>
        <r>
          <rPr>
            <b/>
            <sz val="9"/>
            <rFont val="Tahoma"/>
            <family val="2"/>
          </rPr>
          <t>transport and and logistics from Bertoua to Yokadouma for the case of Sangha Simphorien</t>
        </r>
      </text>
    </comment>
    <comment ref="F2266" authorId="2">
      <text>
        <r>
          <rPr>
            <b/>
            <sz val="9"/>
            <rFont val="Tahoma"/>
            <family val="2"/>
          </rPr>
          <t xml:space="preserve">EKANE:transport and logistics from Douala to Limbe for the case of Wei Tao and others
</t>
        </r>
        <r>
          <rPr>
            <sz val="9"/>
            <rFont val="Tahoma"/>
            <family val="2"/>
          </rPr>
          <t xml:space="preserve">
</t>
        </r>
      </text>
    </comment>
    <comment ref="F2267" authorId="2">
      <text>
        <r>
          <rPr>
            <b/>
            <sz val="9"/>
            <rFont val="Tahoma"/>
            <family val="2"/>
          </rPr>
          <t xml:space="preserve">EKANE:transport and logistics from Douala to Limbe for the case of Wei Tao and others
</t>
        </r>
        <r>
          <rPr>
            <sz val="9"/>
            <rFont val="Tahoma"/>
            <family val="2"/>
          </rPr>
          <t xml:space="preserve">
</t>
        </r>
      </text>
    </comment>
    <comment ref="F2268" authorId="4">
      <text>
        <r>
          <rPr>
            <b/>
            <sz val="9"/>
            <rFont val="Tahoma"/>
            <family val="2"/>
          </rPr>
          <t xml:space="preserve">EKANE:Transport and logistics from Kumba to limbe for the drafting of expert report against the case of WEIT TAO and othercase of </t>
        </r>
        <r>
          <rPr>
            <sz val="9"/>
            <rFont val="Tahoma"/>
            <family val="2"/>
          </rPr>
          <t xml:space="preserve">
</t>
        </r>
      </text>
    </comment>
    <comment ref="F2269" authorId="4">
      <text>
        <r>
          <rPr>
            <b/>
            <sz val="9"/>
            <rFont val="Tahoma"/>
            <family val="2"/>
          </rPr>
          <t xml:space="preserve">EKANE:Transport and logistics from Kumba to limbe for the drafting of expert report against the case of WEIT TAO and othercase of </t>
        </r>
        <r>
          <rPr>
            <sz val="9"/>
            <rFont val="Tahoma"/>
            <family val="2"/>
          </rPr>
          <t xml:space="preserve">
</t>
        </r>
      </text>
    </comment>
    <comment ref="F2270" authorId="4">
      <text>
        <r>
          <rPr>
            <b/>
            <sz val="9"/>
            <rFont val="Tahoma"/>
            <family val="2"/>
          </rPr>
          <t xml:space="preserve">EKANE:Transport and logistics from Kumba to limbe for the drafting of expert report against the case of WEIT TAO and othercase of </t>
        </r>
        <r>
          <rPr>
            <sz val="9"/>
            <rFont val="Tahoma"/>
            <family val="2"/>
          </rPr>
          <t xml:space="preserve">
</t>
        </r>
      </text>
    </comment>
    <comment ref="F2271" authorId="4">
      <text>
        <r>
          <rPr>
            <b/>
            <sz val="9"/>
            <rFont val="Tahoma"/>
            <family val="2"/>
          </rPr>
          <t xml:space="preserve">EKANE:Transport and logistics from Kumba to limbe for the drafting of expert report against the case of WEIT TAO and othercase of </t>
        </r>
        <r>
          <rPr>
            <sz val="9"/>
            <rFont val="Tahoma"/>
            <family val="2"/>
          </rPr>
          <t xml:space="preserve">
</t>
        </r>
      </text>
    </comment>
    <comment ref="F2272" authorId="4">
      <text>
        <r>
          <rPr>
            <b/>
            <sz val="9"/>
            <rFont val="Tahoma"/>
            <family val="2"/>
          </rPr>
          <t>EKANE:Transport and logistics from Kumba to mamfe for the case of Mohamadou Habiboi</t>
        </r>
        <r>
          <rPr>
            <sz val="9"/>
            <rFont val="Tahoma"/>
            <family val="2"/>
          </rPr>
          <t xml:space="preserve">
</t>
        </r>
      </text>
    </comment>
    <comment ref="F2273" authorId="4">
      <text>
        <r>
          <rPr>
            <b/>
            <sz val="9"/>
            <rFont val="Tahoma"/>
            <family val="2"/>
          </rPr>
          <t>EKANE:Transport and logistics from mamfe t kumba for the case of Mohamadou Habiboi</t>
        </r>
        <r>
          <rPr>
            <sz val="9"/>
            <rFont val="Tahoma"/>
            <family val="2"/>
          </rPr>
          <t xml:space="preserve">
</t>
        </r>
      </text>
    </comment>
    <comment ref="F2274" authorId="4">
      <text>
        <r>
          <rPr>
            <b/>
            <sz val="9"/>
            <rFont val="Tahoma"/>
            <family val="2"/>
          </rPr>
          <t>EKANE:transport and logistics from kumba to limbe for the case of Wei Tao and others</t>
        </r>
        <r>
          <rPr>
            <sz val="9"/>
            <rFont val="Tahoma"/>
            <family val="2"/>
          </rPr>
          <t xml:space="preserve">
</t>
        </r>
      </text>
    </comment>
    <comment ref="F2275" authorId="4">
      <text>
        <r>
          <rPr>
            <b/>
            <sz val="9"/>
            <rFont val="Tahoma"/>
            <family val="2"/>
          </rPr>
          <t>EKANE:transport and logistics from kumba to limbe for the case of Wei Tao and others</t>
        </r>
        <r>
          <rPr>
            <sz val="9"/>
            <rFont val="Tahoma"/>
            <family val="2"/>
          </rPr>
          <t xml:space="preserve">
</t>
        </r>
      </text>
    </comment>
    <comment ref="F2276" authorId="4">
      <text>
        <r>
          <rPr>
            <b/>
            <sz val="9"/>
            <rFont val="Tahoma"/>
            <family val="2"/>
          </rPr>
          <t>EKANE:transport and logistics from kumba to limbe for the case of Wei Tao and others</t>
        </r>
        <r>
          <rPr>
            <sz val="9"/>
            <rFont val="Tahoma"/>
            <family val="2"/>
          </rPr>
          <t xml:space="preserve">
</t>
        </r>
      </text>
    </comment>
    <comment ref="F2277" authorId="4">
      <text>
        <r>
          <rPr>
            <b/>
            <sz val="9"/>
            <rFont val="Tahoma"/>
            <family val="2"/>
          </rPr>
          <t xml:space="preserve">EKANE:Transport and logistics from kumba to mamfe for the case of Mohamadou </t>
        </r>
        <r>
          <rPr>
            <sz val="9"/>
            <rFont val="Tahoma"/>
            <family val="2"/>
          </rPr>
          <t xml:space="preserve">
</t>
        </r>
      </text>
    </comment>
    <comment ref="F2278" authorId="4">
      <text>
        <r>
          <rPr>
            <b/>
            <sz val="9"/>
            <rFont val="Tahoma"/>
            <family val="2"/>
          </rPr>
          <t>EKANE:transport and logistics from mamfe to kumba for the case of Mohamadou.</t>
        </r>
        <r>
          <rPr>
            <sz val="9"/>
            <rFont val="Tahoma"/>
            <family val="2"/>
          </rPr>
          <t xml:space="preserve">
</t>
        </r>
      </text>
    </comment>
    <comment ref="F2282" authorId="5">
      <text>
        <r>
          <rPr>
            <b/>
            <sz val="9"/>
            <rFont val="Tahoma"/>
            <family val="2"/>
          </rPr>
          <t xml:space="preserve">Ania: </t>
        </r>
        <r>
          <rPr>
            <b/>
            <sz val="9"/>
            <rFont val="Tahoma"/>
            <family val="2"/>
          </rPr>
          <t>transport and and logistics from Bertoua to Yokadouma for the case of Sangha Simphorien</t>
        </r>
      </text>
    </comment>
    <comment ref="F2283" authorId="5">
      <text>
        <r>
          <rPr>
            <b/>
            <sz val="9"/>
            <rFont val="Tahoma"/>
            <family val="2"/>
          </rPr>
          <t xml:space="preserve">Ania: </t>
        </r>
        <r>
          <rPr>
            <b/>
            <sz val="9"/>
            <rFont val="Tahoma"/>
            <family val="2"/>
          </rPr>
          <t>transport and and logistics from Bertoua to Yokadouma for the case of Sangha Simphorien</t>
        </r>
      </text>
    </comment>
    <comment ref="F2284" authorId="4">
      <text>
        <r>
          <rPr>
            <b/>
            <sz val="9"/>
            <rFont val="Tahoma"/>
            <family val="2"/>
          </rPr>
          <t xml:space="preserve">EKANE:Transport and logistics from Kumba to limbe for the drafting of expert report against the case of WEIT TAO and othercase of </t>
        </r>
        <r>
          <rPr>
            <sz val="9"/>
            <rFont val="Tahoma"/>
            <family val="2"/>
          </rPr>
          <t xml:space="preserve">
</t>
        </r>
      </text>
    </comment>
    <comment ref="F2285" authorId="4">
      <text>
        <r>
          <rPr>
            <b/>
            <sz val="9"/>
            <rFont val="Tahoma"/>
            <family val="2"/>
          </rPr>
          <t xml:space="preserve">EKANE:Transport and logistics from Kumba to limbe for the drafting of expert report against the case of WEIT TAO and othercase of </t>
        </r>
        <r>
          <rPr>
            <sz val="9"/>
            <rFont val="Tahoma"/>
            <family val="2"/>
          </rPr>
          <t xml:space="preserve">
</t>
        </r>
      </text>
    </comment>
    <comment ref="F2286" authorId="4">
      <text>
        <r>
          <rPr>
            <b/>
            <sz val="9"/>
            <rFont val="Tahoma"/>
            <family val="2"/>
          </rPr>
          <t xml:space="preserve">EKANE:Transport and logistics from Kumba to limbe for the drafting of expert report against the case of WEIT TAO and othercase of </t>
        </r>
        <r>
          <rPr>
            <sz val="9"/>
            <rFont val="Tahoma"/>
            <family val="2"/>
          </rPr>
          <t xml:space="preserve">
</t>
        </r>
      </text>
    </comment>
    <comment ref="F2287" authorId="4">
      <text>
        <r>
          <rPr>
            <b/>
            <sz val="9"/>
            <rFont val="Tahoma"/>
            <family val="2"/>
          </rPr>
          <t>EKANE:Transport and logistics from Kumba to mamfe for the case of Mohamadou Habiboi</t>
        </r>
        <r>
          <rPr>
            <sz val="9"/>
            <rFont val="Tahoma"/>
            <family val="2"/>
          </rPr>
          <t xml:space="preserve">
</t>
        </r>
      </text>
    </comment>
    <comment ref="F2288" authorId="4">
      <text>
        <r>
          <rPr>
            <b/>
            <sz val="9"/>
            <rFont val="Tahoma"/>
            <family val="2"/>
          </rPr>
          <t>EKANE:transport and logistics from kumba to limbe for the case of Wei Tao and others</t>
        </r>
        <r>
          <rPr>
            <sz val="9"/>
            <rFont val="Tahoma"/>
            <family val="2"/>
          </rPr>
          <t xml:space="preserve">
</t>
        </r>
      </text>
    </comment>
    <comment ref="F2289" authorId="4">
      <text>
        <r>
          <rPr>
            <b/>
            <sz val="9"/>
            <rFont val="Tahoma"/>
            <family val="2"/>
          </rPr>
          <t>EKANE:transport and logistics from kumba to limbe for the case of Wei Tao and others</t>
        </r>
        <r>
          <rPr>
            <sz val="9"/>
            <rFont val="Tahoma"/>
            <family val="2"/>
          </rPr>
          <t xml:space="preserve">
</t>
        </r>
      </text>
    </comment>
    <comment ref="F2290" authorId="4">
      <text>
        <r>
          <rPr>
            <b/>
            <sz val="9"/>
            <rFont val="Tahoma"/>
            <family val="2"/>
          </rPr>
          <t xml:space="preserve">EKANE:Transport and logistics from kumba to mamfe for the case of Mohamadou </t>
        </r>
        <r>
          <rPr>
            <sz val="9"/>
            <rFont val="Tahoma"/>
            <family val="2"/>
          </rPr>
          <t xml:space="preserve">
</t>
        </r>
      </text>
    </comment>
    <comment ref="F2291" authorId="2">
      <text>
        <r>
          <rPr>
            <b/>
            <sz val="9"/>
            <rFont val="Tahoma"/>
            <family val="2"/>
          </rPr>
          <t xml:space="preserve">EKANE:transport and logistics from Douala to Limbe for the case of Wei Tao and others
</t>
        </r>
        <r>
          <rPr>
            <sz val="9"/>
            <rFont val="Tahoma"/>
            <family val="2"/>
          </rPr>
          <t xml:space="preserve">
</t>
        </r>
      </text>
    </comment>
    <comment ref="F2292" authorId="5">
      <text>
        <r>
          <rPr>
            <b/>
            <sz val="9"/>
            <rFont val="Tahoma"/>
            <family val="2"/>
          </rPr>
          <t>Ania: Transport and logistics from Yaounde to Bertoua for the case of Mebihi.</t>
        </r>
      </text>
    </comment>
    <comment ref="F2293" authorId="5">
      <text>
        <r>
          <rPr>
            <b/>
            <sz val="9"/>
            <rFont val="Tahoma"/>
            <family val="2"/>
          </rPr>
          <t>Aimé: Transport and logistics from Yaounde to Djoum for the case of NDOUM Zoo, EYENG Eyeng and others.</t>
        </r>
      </text>
    </comment>
    <comment ref="F2294" authorId="5">
      <text>
        <r>
          <rPr>
            <b/>
            <sz val="9"/>
            <rFont val="Tahoma"/>
            <family val="2"/>
          </rPr>
          <t>Aimé: Transport and logistics from Yaounde to Djoum for the case of NDOUM Zoo, EYENG Eyeng and others.</t>
        </r>
      </text>
    </comment>
    <comment ref="F2295" authorId="5">
      <text>
        <r>
          <rPr>
            <b/>
            <sz val="9"/>
            <rFont val="Tahoma"/>
            <family val="2"/>
          </rPr>
          <t>Aimé: Transport and logistics from Yaounde to Nanga Eboko for the case of Mebana Tena Paul.</t>
        </r>
      </text>
    </comment>
    <comment ref="F2296" authorId="5">
      <text>
        <r>
          <rPr>
            <b/>
            <sz val="9"/>
            <rFont val="Tahoma"/>
            <family val="2"/>
          </rPr>
          <t>Aiméi: Transport and logistics from Yaounde to Djoum for the case of Nutel and others.</t>
        </r>
      </text>
    </comment>
    <comment ref="F2297" authorId="5">
      <text>
        <r>
          <rPr>
            <b/>
            <sz val="9"/>
            <rFont val="Tahoma"/>
            <family val="2"/>
          </rPr>
          <t>Aiméi: Transport and logistics from Yaounde to Djoum for the case of Nutel and others.</t>
        </r>
      </text>
    </comment>
    <comment ref="F2298" authorId="5">
      <text>
        <r>
          <rPr>
            <b/>
            <sz val="9"/>
            <rFont val="Tahoma"/>
            <family val="2"/>
          </rPr>
          <t>Aimé: Transport and logistics from Yaounde to Bafoussam for the case of Anutenet Julius.</t>
        </r>
      </text>
    </comment>
    <comment ref="F2299" authorId="5">
      <text>
        <r>
          <rPr>
            <b/>
            <sz val="9"/>
            <rFont val="Tahoma"/>
            <family val="2"/>
          </rPr>
          <t>Aimé: Transport and logistics from Yaounde to Douala for the case of parrot dealer.</t>
        </r>
      </text>
    </comment>
    <comment ref="F2303" authorId="5">
      <text>
        <r>
          <rPr>
            <b/>
            <sz val="9"/>
            <rFont val="Tahoma"/>
            <family val="2"/>
          </rPr>
          <t xml:space="preserve">Ania: </t>
        </r>
        <r>
          <rPr>
            <b/>
            <sz val="9"/>
            <rFont val="Tahoma"/>
            <family val="2"/>
          </rPr>
          <t>transport and and logistics from Bertoua to Yokadouma for the case of Sangha Simphorien</t>
        </r>
      </text>
    </comment>
    <comment ref="F2304" authorId="5">
      <text>
        <r>
          <rPr>
            <b/>
            <sz val="9"/>
            <rFont val="Tahoma"/>
            <family val="2"/>
          </rPr>
          <t xml:space="preserve">Ania: </t>
        </r>
        <r>
          <rPr>
            <b/>
            <sz val="9"/>
            <rFont val="Tahoma"/>
            <family val="2"/>
          </rPr>
          <t>transport and and logistics from Bertoua to Yokadouma for the case of Sangha Simphorien</t>
        </r>
      </text>
    </comment>
    <comment ref="F2305" authorId="5">
      <text>
        <r>
          <rPr>
            <b/>
            <sz val="9"/>
            <rFont val="Tahoma"/>
            <family val="2"/>
          </rPr>
          <t xml:space="preserve">Ania: </t>
        </r>
        <r>
          <rPr>
            <b/>
            <sz val="9"/>
            <rFont val="Tahoma"/>
            <family val="2"/>
          </rPr>
          <t>transport and and logistics from Bertoua to Yokadouma for the case of Sangha Simphorien</t>
        </r>
      </text>
    </comment>
    <comment ref="F2306" authorId="4">
      <text>
        <r>
          <rPr>
            <b/>
            <sz val="9"/>
            <rFont val="Tahoma"/>
            <family val="2"/>
          </rPr>
          <t xml:space="preserve">EKANE:Transport and logistics from Kumba to limbe for the drafting of expert report against the case of WEIT TAO and othercase of </t>
        </r>
        <r>
          <rPr>
            <sz val="9"/>
            <rFont val="Tahoma"/>
            <family val="2"/>
          </rPr>
          <t xml:space="preserve">
</t>
        </r>
      </text>
    </comment>
    <comment ref="F2307" authorId="4">
      <text>
        <r>
          <rPr>
            <b/>
            <sz val="9"/>
            <rFont val="Tahoma"/>
            <family val="2"/>
          </rPr>
          <t xml:space="preserve">EKANE:Transport and logistics from Kumba to limbe for the drafting of expert report against the case of WEIT TAO and othercase of </t>
        </r>
        <r>
          <rPr>
            <sz val="9"/>
            <rFont val="Tahoma"/>
            <family val="2"/>
          </rPr>
          <t xml:space="preserve">
</t>
        </r>
      </text>
    </comment>
    <comment ref="F2308" authorId="4">
      <text>
        <r>
          <rPr>
            <b/>
            <sz val="9"/>
            <rFont val="Tahoma"/>
            <family val="2"/>
          </rPr>
          <t xml:space="preserve">EKANE:Transport and logistics from Kumba to limbe for the drafting of expert report against the case of WEIT TAO and othercase of </t>
        </r>
        <r>
          <rPr>
            <sz val="9"/>
            <rFont val="Tahoma"/>
            <family val="2"/>
          </rPr>
          <t xml:space="preserve">
</t>
        </r>
      </text>
    </comment>
    <comment ref="F2309" authorId="4">
      <text>
        <r>
          <rPr>
            <b/>
            <sz val="9"/>
            <rFont val="Tahoma"/>
            <family val="2"/>
          </rPr>
          <t xml:space="preserve">EKANE:Transport and logistics from Kumba to limbe for the drafting of expert report against the case of WEIT TAO and othercase of </t>
        </r>
        <r>
          <rPr>
            <sz val="9"/>
            <rFont val="Tahoma"/>
            <family val="2"/>
          </rPr>
          <t xml:space="preserve">
</t>
        </r>
      </text>
    </comment>
    <comment ref="F2310" authorId="4">
      <text>
        <r>
          <rPr>
            <b/>
            <sz val="9"/>
            <rFont val="Tahoma"/>
            <family val="2"/>
          </rPr>
          <t>EKANE:Transport and logistics from Kumba to mamfe for the case of Mohamadou Habiboi</t>
        </r>
        <r>
          <rPr>
            <sz val="9"/>
            <rFont val="Tahoma"/>
            <family val="2"/>
          </rPr>
          <t xml:space="preserve">
</t>
        </r>
      </text>
    </comment>
    <comment ref="F2311" authorId="4">
      <text>
        <r>
          <rPr>
            <b/>
            <sz val="9"/>
            <rFont val="Tahoma"/>
            <family val="2"/>
          </rPr>
          <t>EKANE:Transport and logistics from mamfe t kumba for the case of Mohamadou Habiboi</t>
        </r>
        <r>
          <rPr>
            <sz val="9"/>
            <rFont val="Tahoma"/>
            <family val="2"/>
          </rPr>
          <t xml:space="preserve">
</t>
        </r>
      </text>
    </comment>
    <comment ref="F2312" authorId="4">
      <text>
        <r>
          <rPr>
            <b/>
            <sz val="9"/>
            <rFont val="Tahoma"/>
            <family val="2"/>
          </rPr>
          <t>EKANE:transport and logistics from kumba to limbe for the case of Wei Tao and others</t>
        </r>
        <r>
          <rPr>
            <sz val="9"/>
            <rFont val="Tahoma"/>
            <family val="2"/>
          </rPr>
          <t xml:space="preserve">
</t>
        </r>
      </text>
    </comment>
    <comment ref="F2313" authorId="4">
      <text>
        <r>
          <rPr>
            <b/>
            <sz val="9"/>
            <rFont val="Tahoma"/>
            <family val="2"/>
          </rPr>
          <t>EKANE:transport and logistics from kumba to limbe for the case of Wei Tao and others</t>
        </r>
        <r>
          <rPr>
            <sz val="9"/>
            <rFont val="Tahoma"/>
            <family val="2"/>
          </rPr>
          <t xml:space="preserve">
</t>
        </r>
      </text>
    </comment>
    <comment ref="F2314" authorId="4">
      <text>
        <r>
          <rPr>
            <b/>
            <sz val="9"/>
            <rFont val="Tahoma"/>
            <family val="2"/>
          </rPr>
          <t>EKANE:transport and logistics from kumba to limbe for the case of Wei Tao and others</t>
        </r>
        <r>
          <rPr>
            <sz val="9"/>
            <rFont val="Tahoma"/>
            <family val="2"/>
          </rPr>
          <t xml:space="preserve">
</t>
        </r>
      </text>
    </comment>
    <comment ref="F2315" authorId="4">
      <text>
        <r>
          <rPr>
            <b/>
            <sz val="9"/>
            <rFont val="Tahoma"/>
            <family val="2"/>
          </rPr>
          <t xml:space="preserve">EKANE:Transport and logistics from kumba to mamfe for the case of Mohamadou </t>
        </r>
        <r>
          <rPr>
            <sz val="9"/>
            <rFont val="Tahoma"/>
            <family val="2"/>
          </rPr>
          <t xml:space="preserve">
</t>
        </r>
      </text>
    </comment>
    <comment ref="F2316" authorId="4">
      <text>
        <r>
          <rPr>
            <b/>
            <sz val="9"/>
            <rFont val="Tahoma"/>
            <family val="2"/>
          </rPr>
          <t>EKANE:transport and logistics from mamfe to kumba for the case of Mohamadou.</t>
        </r>
        <r>
          <rPr>
            <sz val="9"/>
            <rFont val="Tahoma"/>
            <family val="2"/>
          </rPr>
          <t xml:space="preserve">
</t>
        </r>
      </text>
    </comment>
    <comment ref="F2317" authorId="2">
      <text>
        <r>
          <rPr>
            <b/>
            <sz val="9"/>
            <rFont val="Tahoma"/>
            <family val="2"/>
          </rPr>
          <t xml:space="preserve">EKANE:transport and logistics from Douala to Limbe for the case of Wei Tao and others
</t>
        </r>
        <r>
          <rPr>
            <sz val="9"/>
            <rFont val="Tahoma"/>
            <family val="2"/>
          </rPr>
          <t xml:space="preserve">
</t>
        </r>
      </text>
    </comment>
    <comment ref="F2318" authorId="2">
      <text>
        <r>
          <rPr>
            <b/>
            <sz val="9"/>
            <rFont val="Tahoma"/>
            <family val="2"/>
          </rPr>
          <t xml:space="preserve">EKANE:transport and logistics from Douala to Limbe for the case of Wei Tao and others
</t>
        </r>
        <r>
          <rPr>
            <sz val="9"/>
            <rFont val="Tahoma"/>
            <family val="2"/>
          </rPr>
          <t xml:space="preserve">
</t>
        </r>
      </text>
    </comment>
    <comment ref="F2319" authorId="5">
      <text>
        <r>
          <rPr>
            <b/>
            <sz val="9"/>
            <rFont val="Tahoma"/>
            <family val="2"/>
          </rPr>
          <t>Ania: Transport and logistics from Yaounde to Bertoua for the case of Mebihi.</t>
        </r>
      </text>
    </comment>
    <comment ref="F2320" authorId="5">
      <text>
        <r>
          <rPr>
            <b/>
            <sz val="9"/>
            <rFont val="Tahoma"/>
            <family val="2"/>
          </rPr>
          <t>Ania: Transport and logistics from Yaounde to Bertoua for the case of Mebihi.</t>
        </r>
      </text>
    </comment>
    <comment ref="F2321" authorId="5">
      <text>
        <r>
          <rPr>
            <b/>
            <sz val="9"/>
            <rFont val="Tahoma"/>
            <family val="2"/>
          </rPr>
          <t>Aimé: Transport and logistics from Yaounde to Djoum for the case of NDOUM Zoo, EYENG Eyeng and others.</t>
        </r>
      </text>
    </comment>
    <comment ref="F2322" authorId="5">
      <text>
        <r>
          <rPr>
            <b/>
            <sz val="9"/>
            <rFont val="Tahoma"/>
            <family val="2"/>
          </rPr>
          <t>Aimé: Transport and logistics from Yaounde to Djoum for the case of NDOUM Zoo, EYENG Eyeng and others.</t>
        </r>
      </text>
    </comment>
    <comment ref="F2323" authorId="5">
      <text>
        <r>
          <rPr>
            <b/>
            <sz val="9"/>
            <rFont val="Tahoma"/>
            <family val="2"/>
          </rPr>
          <t>Aimé: Transport and logistics from Yaounde to Nanga Eboko for the case of Mebana Tena Paul.</t>
        </r>
      </text>
    </comment>
    <comment ref="F2324" authorId="5">
      <text>
        <r>
          <rPr>
            <b/>
            <sz val="9"/>
            <rFont val="Tahoma"/>
            <family val="2"/>
          </rPr>
          <t>Aimé: Transport and logistics from Yaounde to Nanga Eboko for the case of Mebana Tena Paul.</t>
        </r>
      </text>
    </comment>
    <comment ref="F2325" authorId="5">
      <text>
        <r>
          <rPr>
            <b/>
            <sz val="9"/>
            <rFont val="Tahoma"/>
            <family val="2"/>
          </rPr>
          <t>Aiméi: Transport and logistics from Yaounde to Djoum for the case of Nutel and others.</t>
        </r>
      </text>
    </comment>
    <comment ref="F2326" authorId="5">
      <text>
        <r>
          <rPr>
            <b/>
            <sz val="9"/>
            <rFont val="Tahoma"/>
            <family val="2"/>
          </rPr>
          <t>Aiméi: Transport and logistics from Yaounde to Djoum for the case of Nutel and others.</t>
        </r>
      </text>
    </comment>
    <comment ref="F2327" authorId="5">
      <text>
        <r>
          <rPr>
            <b/>
            <sz val="9"/>
            <rFont val="Tahoma"/>
            <family val="2"/>
          </rPr>
          <t>Aimé: Transport and logistics from Yaounde to Bafoussam for the case of Anutenet Julius.</t>
        </r>
      </text>
    </comment>
    <comment ref="F2328" authorId="5">
      <text>
        <r>
          <rPr>
            <b/>
            <sz val="9"/>
            <rFont val="Tahoma"/>
            <family val="2"/>
          </rPr>
          <t>Aimé: Transport and logistics from Yaounde to Bafoussam for the case of Anutenet Julius.</t>
        </r>
      </text>
    </comment>
    <comment ref="F2329" authorId="5">
      <text>
        <r>
          <rPr>
            <b/>
            <sz val="9"/>
            <rFont val="Tahoma"/>
            <family val="2"/>
          </rPr>
          <t>Aimé: Transport and logistics from Yaounde to Douala for the case of parrot dealer.</t>
        </r>
      </text>
    </comment>
    <comment ref="C2334" authorId="4">
      <text>
        <r>
          <rPr>
            <b/>
            <sz val="9"/>
            <rFont val="Tahoma"/>
            <family val="2"/>
          </rPr>
          <t>EKANE: Professional fees for Anyengue Joseph and other for detention of a baby chimpanzee in Bamenda</t>
        </r>
        <r>
          <rPr>
            <sz val="9"/>
            <rFont val="Tahoma"/>
            <family val="2"/>
          </rPr>
          <t xml:space="preserve">
</t>
        </r>
      </text>
    </comment>
    <comment ref="C2338" authorId="4">
      <text>
        <r>
          <rPr>
            <b/>
            <sz val="9"/>
            <rFont val="Tahoma"/>
            <family val="2"/>
          </rPr>
          <t>EKANE:Bonus for M.Tambe for good legal follow up in court thereby maintaining all the 3 Giant Pangolins scales dealers spending another two months behind bars.</t>
        </r>
      </text>
    </comment>
    <comment ref="C2339" authorId="4">
      <text>
        <r>
          <rPr>
            <b/>
            <sz val="9"/>
            <rFont val="Tahoma"/>
            <family val="2"/>
          </rPr>
          <t xml:space="preserve">EKANE:Bonus for M.Tambe for apprehension of Parrot dealer  and kept behind bars </t>
        </r>
        <r>
          <rPr>
            <sz val="9"/>
            <rFont val="Tahoma"/>
            <family val="2"/>
          </rPr>
          <t xml:space="preserve">
</t>
        </r>
      </text>
    </comment>
    <comment ref="C2340" authorId="4">
      <text>
        <r>
          <rPr>
            <b/>
            <sz val="9"/>
            <rFont val="Tahoma"/>
            <family val="2"/>
          </rPr>
          <t>EKANE:Bonus for M.Tcheugue for good legal follow up in court thereby maintaining all the 3 Giant Pangolins scales dealers spending another two months behind bars.</t>
        </r>
      </text>
    </comment>
    <comment ref="C2341" authorId="4">
      <text>
        <r>
          <rPr>
            <b/>
            <sz val="9"/>
            <rFont val="Tahoma"/>
            <family val="2"/>
          </rPr>
          <t xml:space="preserve">EKANE:Bonus for M.Tcheuguue for apprehension of parrot dealer and kept behind bars </t>
        </r>
        <r>
          <rPr>
            <sz val="9"/>
            <rFont val="Tahoma"/>
            <family val="2"/>
          </rPr>
          <t xml:space="preserve">
</t>
        </r>
      </text>
    </comment>
    <comment ref="C2342" authorId="2">
      <text>
        <r>
          <rPr>
            <b/>
            <sz val="9"/>
            <rFont val="Tahoma"/>
            <family val="2"/>
          </rPr>
          <t>Djimi:Bonus for good decision in the case of Moubarack in Djoum</t>
        </r>
        <r>
          <rPr>
            <sz val="9"/>
            <rFont val="Tahoma"/>
            <family val="2"/>
          </rPr>
          <t xml:space="preserve">
</t>
        </r>
      </text>
    </comment>
    <comment ref="C2343" authorId="4">
      <text>
        <r>
          <rPr>
            <b/>
            <sz val="9"/>
            <rFont val="Tahoma"/>
            <family val="2"/>
          </rPr>
          <t xml:space="preserve">EKANE:Bonus for M.Djimi for apprehension of parrot dealer and kept behind bars </t>
        </r>
        <r>
          <rPr>
            <sz val="9"/>
            <rFont val="Tahoma"/>
            <family val="2"/>
          </rPr>
          <t xml:space="preserve">
</t>
        </r>
      </text>
    </comment>
    <comment ref="C2351" authorId="1">
      <text>
        <r>
          <rPr>
            <b/>
            <sz val="8"/>
            <rFont val="Tahoma"/>
            <family val="0"/>
          </rPr>
          <t>Aime: Yaounde operation bonus</t>
        </r>
        <r>
          <rPr>
            <sz val="8"/>
            <rFont val="Tahoma"/>
            <family val="0"/>
          </rPr>
          <t xml:space="preserve">
</t>
        </r>
      </text>
    </comment>
    <comment ref="C2352" authorId="1">
      <text>
        <r>
          <rPr>
            <b/>
            <sz val="8"/>
            <rFont val="Tahoma"/>
            <family val="0"/>
          </rPr>
          <t>Aime: departmental  bonus</t>
        </r>
        <r>
          <rPr>
            <sz val="8"/>
            <rFont val="Tahoma"/>
            <family val="0"/>
          </rPr>
          <t xml:space="preserve">
</t>
        </r>
      </text>
    </comment>
    <comment ref="C2356" authorId="1">
      <text>
        <r>
          <rPr>
            <b/>
            <sz val="8"/>
            <rFont val="Tahoma"/>
            <family val="0"/>
          </rPr>
          <t>Ekane: Bamenda operation bonus</t>
        </r>
        <r>
          <rPr>
            <sz val="8"/>
            <rFont val="Tahoma"/>
            <family val="0"/>
          </rPr>
          <t xml:space="preserve">
</t>
        </r>
      </text>
    </comment>
    <comment ref="C2357" authorId="1">
      <text>
        <r>
          <rPr>
            <b/>
            <sz val="8"/>
            <rFont val="Tahoma"/>
            <family val="0"/>
          </rPr>
          <t>Ekane: departmental  bonus</t>
        </r>
        <r>
          <rPr>
            <sz val="8"/>
            <rFont val="Tahoma"/>
            <family val="0"/>
          </rPr>
          <t xml:space="preserve">
</t>
        </r>
      </text>
    </comment>
    <comment ref="C2359" authorId="1">
      <text>
        <r>
          <rPr>
            <b/>
            <sz val="8"/>
            <rFont val="Tahoma"/>
            <family val="0"/>
          </rPr>
          <t>Ania: Bamenda operation bonus</t>
        </r>
        <r>
          <rPr>
            <sz val="8"/>
            <rFont val="Tahoma"/>
            <family val="0"/>
          </rPr>
          <t xml:space="preserve">
</t>
        </r>
      </text>
    </comment>
    <comment ref="C2360" authorId="1">
      <text>
        <r>
          <rPr>
            <b/>
            <sz val="8"/>
            <rFont val="Tahoma"/>
            <family val="0"/>
          </rPr>
          <t>Ania: departmental  bonus</t>
        </r>
        <r>
          <rPr>
            <sz val="8"/>
            <rFont val="Tahoma"/>
            <family val="0"/>
          </rPr>
          <t xml:space="preserve">
</t>
        </r>
      </text>
    </comment>
    <comment ref="C2382" authorId="1">
      <text>
        <r>
          <rPr>
            <b/>
            <sz val="8"/>
            <rFont val="Tahoma"/>
            <family val="0"/>
          </rPr>
          <t>Eric: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2410" authorId="1">
      <text>
        <r>
          <rPr>
            <b/>
            <sz val="8"/>
            <rFont val="Tahoma"/>
            <family val="0"/>
          </rPr>
          <t>Anna: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2415" authorId="1">
      <text>
        <r>
          <rPr>
            <b/>
            <sz val="8"/>
            <rFont val="Tahoma"/>
            <family val="0"/>
          </rPr>
          <t>Anna: making more calls for the preparation of the Director's trip</t>
        </r>
        <r>
          <rPr>
            <sz val="8"/>
            <rFont val="Tahoma"/>
            <family val="0"/>
          </rPr>
          <t xml:space="preserve">
</t>
        </r>
      </text>
    </comment>
    <comment ref="C2433" authorId="6">
      <text>
        <r>
          <rPr>
            <b/>
            <sz val="8"/>
            <rFont val="Tahoma"/>
            <family val="0"/>
          </rPr>
          <t>Eric:  mineral water</t>
        </r>
        <r>
          <rPr>
            <sz val="8"/>
            <rFont val="Tahoma"/>
            <family val="0"/>
          </rPr>
          <t xml:space="preserve">
</t>
        </r>
      </text>
    </comment>
    <comment ref="C2435" authorId="6">
      <text>
        <r>
          <rPr>
            <b/>
            <sz val="8"/>
            <rFont val="Tahoma"/>
            <family val="0"/>
          </rPr>
          <t>Eric:  mineral water</t>
        </r>
        <r>
          <rPr>
            <sz val="8"/>
            <rFont val="Tahoma"/>
            <family val="0"/>
          </rPr>
          <t xml:space="preserve">
</t>
        </r>
      </text>
    </comment>
    <comment ref="C2437" authorId="6">
      <text>
        <r>
          <rPr>
            <b/>
            <sz val="8"/>
            <rFont val="Tahoma"/>
            <family val="0"/>
          </rPr>
          <t>Eric:  mineral water</t>
        </r>
        <r>
          <rPr>
            <sz val="8"/>
            <rFont val="Tahoma"/>
            <family val="0"/>
          </rPr>
          <t xml:space="preserve">
</t>
        </r>
      </text>
    </comment>
    <comment ref="C2439" authorId="6">
      <text>
        <r>
          <rPr>
            <b/>
            <sz val="8"/>
            <rFont val="Tahoma"/>
            <family val="0"/>
          </rPr>
          <t>Eric:  mineral water</t>
        </r>
        <r>
          <rPr>
            <sz val="8"/>
            <rFont val="Tahoma"/>
            <family val="0"/>
          </rPr>
          <t xml:space="preserve">
</t>
        </r>
      </text>
    </comment>
    <comment ref="C2441" authorId="6">
      <text>
        <r>
          <rPr>
            <b/>
            <sz val="8"/>
            <rFont val="Tahoma"/>
            <family val="0"/>
          </rPr>
          <t>Eric:  mineral water</t>
        </r>
        <r>
          <rPr>
            <sz val="8"/>
            <rFont val="Tahoma"/>
            <family val="0"/>
          </rPr>
          <t xml:space="preserve">
</t>
        </r>
      </text>
    </comment>
    <comment ref="C2443" authorId="6">
      <text>
        <r>
          <rPr>
            <b/>
            <sz val="8"/>
            <rFont val="Tahoma"/>
            <family val="0"/>
          </rPr>
          <t>Eric:  mineral water</t>
        </r>
        <r>
          <rPr>
            <sz val="8"/>
            <rFont val="Tahoma"/>
            <family val="0"/>
          </rPr>
          <t xml:space="preserve">
</t>
        </r>
      </text>
    </comment>
    <comment ref="C2493" authorId="7">
      <text>
        <r>
          <rPr>
            <b/>
            <sz val="9"/>
            <rFont val="Tahoma"/>
            <family val="0"/>
          </rPr>
          <t>Eric: Special taxi to Nsimalen for shooting of parrot operation</t>
        </r>
        <r>
          <rPr>
            <sz val="9"/>
            <rFont val="Tahoma"/>
            <family val="0"/>
          </rPr>
          <t xml:space="preserve">
</t>
        </r>
      </text>
    </comment>
    <comment ref="C2551" authorId="8">
      <text>
        <r>
          <rPr>
            <b/>
            <sz val="9"/>
            <rFont val="Tahoma"/>
            <family val="2"/>
          </rPr>
          <t>media: TV news features passes at 12:12 news 23/8 in the news and program of Arian TV channel.</t>
        </r>
        <r>
          <rPr>
            <sz val="9"/>
            <rFont val="Tahoma"/>
            <family val="2"/>
          </rPr>
          <t xml:space="preserve">
</t>
        </r>
      </text>
    </comment>
    <comment ref="C2598" authorId="8">
      <text>
        <r>
          <rPr>
            <b/>
            <sz val="9"/>
            <rFont val="Tahoma"/>
            <family val="2"/>
          </rPr>
          <t>Anna: Frame for Atango's certificate of recognition by LAGA.</t>
        </r>
        <r>
          <rPr>
            <sz val="9"/>
            <rFont val="Tahoma"/>
            <family val="2"/>
          </rPr>
          <t xml:space="preserve">
</t>
        </r>
      </text>
    </comment>
    <comment ref="C2599" authorId="8">
      <text>
        <r>
          <rPr>
            <b/>
            <sz val="9"/>
            <rFont val="Tahoma"/>
            <family val="2"/>
          </rPr>
          <t>Anna: Production of 300 complementary card for the Director.</t>
        </r>
        <r>
          <rPr>
            <sz val="9"/>
            <rFont val="Tahoma"/>
            <family val="2"/>
          </rPr>
          <t xml:space="preserve">
</t>
        </r>
      </text>
    </comment>
    <comment ref="C2602" authorId="8">
      <text>
        <r>
          <rPr>
            <b/>
            <sz val="9"/>
            <rFont val="Tahoma"/>
            <family val="2"/>
          </rPr>
          <t>Anna: dispatch fees for gaining gound sent to Naftali in Congo</t>
        </r>
        <r>
          <rPr>
            <sz val="9"/>
            <rFont val="Tahoma"/>
            <family val="2"/>
          </rPr>
          <t xml:space="preserve">
</t>
        </r>
      </text>
    </comment>
    <comment ref="C2588" authorId="7">
      <text>
        <r>
          <rPr>
            <b/>
            <sz val="9"/>
            <rFont val="Tahoma"/>
            <family val="2"/>
          </rPr>
          <t xml:space="preserve">Eric: Transfer of footages to cassette twice </t>
        </r>
        <r>
          <rPr>
            <sz val="9"/>
            <rFont val="Tahoma"/>
            <family val="2"/>
          </rPr>
          <t xml:space="preserve">
</t>
        </r>
      </text>
    </comment>
    <comment ref="C2603" authorId="7">
      <text>
        <r>
          <rPr>
            <b/>
            <sz val="9"/>
            <rFont val="Tahoma"/>
            <family val="2"/>
          </rPr>
          <t xml:space="preserve">Eric: photocopies of resource documents for training Garoua wildlife school, </t>
        </r>
        <r>
          <rPr>
            <sz val="9"/>
            <rFont val="Tahoma"/>
            <family val="2"/>
          </rPr>
          <t xml:space="preserve">
</t>
        </r>
      </text>
    </comment>
    <comment ref="C2604" authorId="7">
      <text>
        <r>
          <rPr>
            <b/>
            <sz val="9"/>
            <rFont val="Tahoma"/>
            <family val="2"/>
          </rPr>
          <t>Eric: binding of resource documents for Garoua wildlife school training</t>
        </r>
        <r>
          <rPr>
            <sz val="9"/>
            <rFont val="Tahoma"/>
            <family val="2"/>
          </rPr>
          <t xml:space="preserve">
</t>
        </r>
      </text>
    </comment>
    <comment ref="C2611" authorId="8">
      <text>
        <r>
          <rPr>
            <b/>
            <sz val="9"/>
            <rFont val="Tahoma"/>
            <family val="2"/>
          </rPr>
          <t xml:space="preserve">Anna: review of newspaper in the office:
x2 Cameroon tribune = 2 x 400
x2 mutation newspaper = 2 x 400
x2 le jour =2 x 400
x1 the post = 1 x 400
=7 newspaper x400
=2800
</t>
        </r>
        <r>
          <rPr>
            <sz val="9"/>
            <rFont val="Tahoma"/>
            <family val="2"/>
          </rPr>
          <t xml:space="preserve">
</t>
        </r>
      </text>
    </comment>
    <comment ref="C2612" authorId="8">
      <text>
        <r>
          <rPr>
            <b/>
            <sz val="9"/>
            <rFont val="Tahoma"/>
            <family val="2"/>
          </rPr>
          <t xml:space="preserve">Anna: Review of weekly newspapers in the office:
x 4 Cameroon tribune = 4 x 400
x 4 mutation =4x 400
x4 le jour= 4 x 400
x2 the post = 2 x 400
= 14 newspaper x400
= 5600
</t>
        </r>
        <r>
          <rPr>
            <sz val="9"/>
            <rFont val="Tahoma"/>
            <family val="2"/>
          </rPr>
          <t xml:space="preserve">
</t>
        </r>
      </text>
    </comment>
    <comment ref="C2614" authorId="8">
      <text>
        <r>
          <rPr>
            <b/>
            <sz val="9"/>
            <rFont val="Tahoma"/>
            <family val="2"/>
          </rPr>
          <t xml:space="preserve">Anna: weekly review of newspaper in the office:
x5 Cameroon tribune = 5x400
x5 le jour = 5x400
x5 mutation =5 x 400
x2 the post = 5x400
=17 newspaper x 400
=7200
</t>
        </r>
        <r>
          <rPr>
            <sz val="9"/>
            <rFont val="Tahoma"/>
            <family val="2"/>
          </rPr>
          <t xml:space="preserve">
</t>
        </r>
      </text>
    </comment>
    <comment ref="C2615" authorId="8">
      <text>
        <r>
          <rPr>
            <b/>
            <sz val="9"/>
            <rFont val="Tahoma"/>
            <family val="2"/>
          </rPr>
          <t xml:space="preserve">Anna: weekly review of newspaper in the office:
x5 Cameroon tribune = 5x400
x5 le jour = 5x400
x5 mutation =5 x 400
x2 the post = 5x400
=17 newspaper x 400
=7200
</t>
        </r>
        <r>
          <rPr>
            <sz val="9"/>
            <rFont val="Tahoma"/>
            <family val="2"/>
          </rPr>
          <t xml:space="preserve">
</t>
        </r>
      </text>
    </comment>
    <comment ref="C2650" authorId="1">
      <text>
        <r>
          <rPr>
            <b/>
            <sz val="8"/>
            <rFont val="Tahoma"/>
            <family val="0"/>
          </rPr>
          <t>Ofir: Hired taxi to Air port</t>
        </r>
        <r>
          <rPr>
            <sz val="8"/>
            <rFont val="Tahoma"/>
            <family val="0"/>
          </rPr>
          <t xml:space="preserve">
</t>
        </r>
      </text>
    </comment>
    <comment ref="C2656" authorId="1">
      <text>
        <r>
          <rPr>
            <b/>
            <sz val="8"/>
            <rFont val="Tahoma"/>
            <family val="0"/>
          </rPr>
          <t>Ofir: Hired taxi from Douala airport to hotel</t>
        </r>
        <r>
          <rPr>
            <sz val="8"/>
            <rFont val="Tahoma"/>
            <family val="0"/>
          </rPr>
          <t xml:space="preserve">
</t>
        </r>
      </text>
    </comment>
    <comment ref="C2657" authorId="1">
      <text>
        <r>
          <rPr>
            <b/>
            <sz val="8"/>
            <rFont val="Tahoma"/>
            <family val="0"/>
          </rPr>
          <t>ofir: Hired taxi from Hotel to Douala airport</t>
        </r>
        <r>
          <rPr>
            <sz val="8"/>
            <rFont val="Tahoma"/>
            <family val="0"/>
          </rPr>
          <t xml:space="preserve">
</t>
        </r>
      </text>
    </comment>
    <comment ref="C2658" authorId="1">
      <text>
        <r>
          <rPr>
            <b/>
            <sz val="8"/>
            <rFont val="Tahoma"/>
            <family val="0"/>
          </rPr>
          <t>ofir: Hired taxi from Yaounde airport to office</t>
        </r>
        <r>
          <rPr>
            <sz val="8"/>
            <rFont val="Tahoma"/>
            <family val="0"/>
          </rPr>
          <t xml:space="preserve">
</t>
        </r>
      </text>
    </comment>
    <comment ref="C2672" authorId="1">
      <text>
        <r>
          <rPr>
            <b/>
            <sz val="8"/>
            <rFont val="Tahoma"/>
            <family val="0"/>
          </rPr>
          <t>ofir: lodging in Douala stop over during return from Gabon</t>
        </r>
        <r>
          <rPr>
            <sz val="8"/>
            <rFont val="Tahoma"/>
            <family val="0"/>
          </rPr>
          <t xml:space="preserve">
</t>
        </r>
      </text>
    </comment>
    <comment ref="C2676" authorId="1">
      <text>
        <r>
          <rPr>
            <b/>
            <sz val="8"/>
            <rFont val="Tahoma"/>
            <family val="0"/>
          </rPr>
          <t>Arrey: visa fees for the Director for Gabon.</t>
        </r>
        <r>
          <rPr>
            <sz val="8"/>
            <rFont val="Tahoma"/>
            <family val="0"/>
          </rPr>
          <t xml:space="preserve">
</t>
        </r>
      </text>
    </comment>
    <comment ref="C2677" authorId="1">
      <text>
        <r>
          <rPr>
            <b/>
            <sz val="8"/>
            <rFont val="Tahoma"/>
            <family val="0"/>
          </rPr>
          <t>ofir: Airport tax leaving Cameroon</t>
        </r>
        <r>
          <rPr>
            <sz val="8"/>
            <rFont val="Tahoma"/>
            <family val="0"/>
          </rPr>
          <t xml:space="preserve">
</t>
        </r>
      </text>
    </comment>
    <comment ref="C2678" authorId="1">
      <text>
        <r>
          <rPr>
            <b/>
            <sz val="8"/>
            <rFont val="Tahoma"/>
            <family val="0"/>
          </rPr>
          <t>ofir: Airport tax from Douala to Yaounde had a stop over in Douala during return</t>
        </r>
        <r>
          <rPr>
            <sz val="8"/>
            <rFont val="Tahoma"/>
            <family val="0"/>
          </rPr>
          <t xml:space="preserve">
</t>
        </r>
      </text>
    </comment>
    <comment ref="C2679" authorId="1">
      <text>
        <r>
          <rPr>
            <b/>
            <sz val="8"/>
            <rFont val="Tahoma"/>
            <family val="0"/>
          </rPr>
          <t>Arrey: exit visa for the Director to Gabon</t>
        </r>
        <r>
          <rPr>
            <sz val="8"/>
            <rFont val="Tahoma"/>
            <family val="0"/>
          </rPr>
          <t xml:space="preserve">
</t>
        </r>
      </text>
    </comment>
    <comment ref="C2687" authorId="1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Credit was transferred from a call box.</t>
        </r>
      </text>
    </comment>
    <comment ref="C2688" authorId="1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Credit was transferred from a call box.</t>
        </r>
      </text>
    </comment>
    <comment ref="C2689" authorId="1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Credit was transferred from a call box.</t>
        </r>
      </text>
    </comment>
    <comment ref="C2690" authorId="1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Credit was transferred from a call box.</t>
        </r>
      </text>
    </comment>
    <comment ref="C2691" authorId="1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Credit was transferred from a call box.</t>
        </r>
      </text>
    </comment>
    <comment ref="C2692" authorId="1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Credit was transferred from a call box.</t>
        </r>
      </text>
    </comment>
    <comment ref="C2708" authorId="1">
      <text>
        <r>
          <rPr>
            <b/>
            <sz val="8"/>
            <rFont val="Tahoma"/>
            <family val="0"/>
          </rPr>
          <t>Arrey: Air ticket for the Director to Togo for LAGA replication.</t>
        </r>
        <r>
          <rPr>
            <sz val="8"/>
            <rFont val="Tahoma"/>
            <family val="0"/>
          </rPr>
          <t xml:space="preserve">
</t>
        </r>
      </text>
    </comment>
    <comment ref="C2712" authorId="1">
      <text>
        <r>
          <rPr>
            <b/>
            <sz val="8"/>
            <rFont val="Tahoma"/>
            <family val="0"/>
          </rPr>
          <t>ofir: hired taxi</t>
        </r>
        <r>
          <rPr>
            <sz val="8"/>
            <rFont val="Tahoma"/>
            <family val="0"/>
          </rPr>
          <t xml:space="preserve">
</t>
        </r>
      </text>
    </comment>
    <comment ref="C2713" authorId="1">
      <text>
        <r>
          <rPr>
            <b/>
            <sz val="8"/>
            <rFont val="Tahoma"/>
            <family val="0"/>
          </rPr>
          <t>ofir: taxi from Airport in Togo to hotel</t>
        </r>
        <r>
          <rPr>
            <sz val="8"/>
            <rFont val="Tahoma"/>
            <family val="0"/>
          </rPr>
          <t xml:space="preserve">
</t>
        </r>
      </text>
    </comment>
    <comment ref="C2720" authorId="1">
      <text>
        <r>
          <rPr>
            <b/>
            <sz val="8"/>
            <rFont val="Tahoma"/>
            <family val="0"/>
          </rPr>
          <t>ofir: Hired taxi from Hotel in Togo to Airport</t>
        </r>
        <r>
          <rPr>
            <sz val="8"/>
            <rFont val="Tahoma"/>
            <family val="0"/>
          </rPr>
          <t xml:space="preserve">
</t>
        </r>
      </text>
    </comment>
    <comment ref="C272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Hired taxi from nsimalen Airport to office</t>
        </r>
      </text>
    </comment>
    <comment ref="C2743" authorId="1">
      <text>
        <r>
          <rPr>
            <b/>
            <sz val="8"/>
            <rFont val="Tahoma"/>
            <family val="0"/>
          </rPr>
          <t>Fab: General coordinator</t>
        </r>
      </text>
    </comment>
    <comment ref="C2786" authorId="1">
      <text>
        <r>
          <rPr>
            <b/>
            <sz val="8"/>
            <rFont val="Tahoma"/>
            <family val="0"/>
          </rPr>
          <t>talf:</t>
        </r>
        <r>
          <rPr>
            <sz val="8"/>
            <rFont val="Tahoma"/>
            <family val="0"/>
          </rPr>
          <t xml:space="preserve">
internet bill for the month of August.</t>
        </r>
      </text>
    </comment>
    <comment ref="C2747" authorId="1">
      <text>
        <r>
          <rPr>
            <b/>
            <sz val="8"/>
            <rFont val="Tahoma"/>
            <family val="0"/>
          </rPr>
          <t>Fab: General  coordinator</t>
        </r>
        <r>
          <rPr>
            <sz val="8"/>
            <rFont val="Tahoma"/>
            <family val="0"/>
          </rPr>
          <t xml:space="preserve">
</t>
        </r>
      </text>
    </comment>
    <comment ref="C2751" authorId="1">
      <text>
        <r>
          <rPr>
            <b/>
            <sz val="8"/>
            <rFont val="Tahoma"/>
            <family val="0"/>
          </rPr>
          <t>Talf: medical examination for the accused.</t>
        </r>
        <r>
          <rPr>
            <sz val="8"/>
            <rFont val="Tahoma"/>
            <family val="0"/>
          </rPr>
          <t xml:space="preserve">
</t>
        </r>
      </text>
    </comment>
    <comment ref="C2787" authorId="1">
      <text>
        <r>
          <rPr>
            <b/>
            <sz val="8"/>
            <rFont val="Tahoma"/>
            <family val="0"/>
          </rPr>
          <t>Talf: office rent for the month of August</t>
        </r>
        <r>
          <rPr>
            <sz val="8"/>
            <rFont val="Tahoma"/>
            <family val="0"/>
          </rPr>
          <t xml:space="preserve">
</t>
        </r>
      </text>
    </comment>
    <comment ref="C2768" authorId="1">
      <text>
        <r>
          <rPr>
            <b/>
            <sz val="8"/>
            <rFont val="Tahoma"/>
            <family val="0"/>
          </rPr>
          <t>talf: Bonus to 9 elements for participating in the ivory operations.</t>
        </r>
      </text>
    </comment>
    <comment ref="C2770" authorId="1">
      <text>
        <r>
          <rPr>
            <b/>
            <sz val="8"/>
            <rFont val="Tahoma"/>
            <family val="0"/>
          </rPr>
          <t>talf: Bonus to Bakenou for participating in the ivory operations.</t>
        </r>
      </text>
    </comment>
    <comment ref="C2774" authorId="1">
      <text>
        <r>
          <rPr>
            <b/>
            <sz val="8"/>
            <rFont val="Tahoma"/>
            <family val="0"/>
          </rPr>
          <t>talf:  lawyer fees to Me KANMANPENE Ladanmin Blaise  for the case of KUMA Kokou arrested on the 3/1/2013. case at the Tribunal de Première Instance de Première Classe de Lomé (1ère Chambre Correctionnelle).</t>
        </r>
      </text>
    </comment>
    <comment ref="C2775" authorId="1">
      <text>
        <r>
          <rPr>
            <b/>
            <sz val="8"/>
            <rFont val="Tahoma"/>
            <family val="0"/>
          </rPr>
          <t>talf: Bonus to lawyer to Me KANMANPENE Ladanmin Blaise et Me Ferdinand AMAZONHOUN for the case of N’BOUKE Edouodji Emile arrested on the 6/11/2013 case at the Tribunal de Première Instance de Première Classe de Lomé (1ère Chambre Correctionnelle).</t>
        </r>
      </text>
    </comment>
    <comment ref="C2779" authorId="1">
      <text>
        <r>
          <rPr>
            <b/>
            <sz val="8"/>
            <rFont val="Tahoma"/>
            <family val="0"/>
          </rPr>
          <t>Talf: bonus compensation for bakenou for the month of August</t>
        </r>
        <r>
          <rPr>
            <sz val="8"/>
            <rFont val="Tahoma"/>
            <family val="0"/>
          </rPr>
          <t xml:space="preserve">
</t>
        </r>
      </text>
    </comment>
    <comment ref="C2780" authorId="1">
      <text>
        <r>
          <rPr>
            <b/>
            <sz val="8"/>
            <rFont val="Tahoma"/>
            <family val="0"/>
          </rPr>
          <t>talf: Bonus compensation to Odji jurist  for the month of August</t>
        </r>
        <r>
          <rPr>
            <sz val="8"/>
            <rFont val="Tahoma"/>
            <family val="0"/>
          </rPr>
          <t xml:space="preserve">
</t>
        </r>
      </text>
    </comment>
    <comment ref="B2795" authorId="1">
      <text>
        <r>
          <rPr>
            <b/>
            <sz val="8"/>
            <rFont val="Tahoma"/>
            <family val="0"/>
          </rPr>
          <t xml:space="preserve">ofir: </t>
        </r>
        <r>
          <rPr>
            <sz val="8"/>
            <rFont val="Tahoma"/>
            <family val="0"/>
          </rPr>
          <t xml:space="preserve">
1000 KS / 85.5= 11.696 x 520USD = 6,082 fca</t>
        </r>
      </text>
    </comment>
    <comment ref="B2796" authorId="1">
      <text>
        <r>
          <rPr>
            <b/>
            <sz val="8"/>
            <rFont val="Tahoma"/>
            <family val="0"/>
          </rPr>
          <t xml:space="preserve">ofir: </t>
        </r>
        <r>
          <rPr>
            <sz val="8"/>
            <rFont val="Tahoma"/>
            <family val="0"/>
          </rPr>
          <t xml:space="preserve">
1000 KS / 85.5= 11.696 x 520USD = 6,082 fca</t>
        </r>
      </text>
    </comment>
    <comment ref="B2797" authorId="1">
      <text>
        <r>
          <rPr>
            <b/>
            <sz val="8"/>
            <rFont val="Tahoma"/>
            <family val="0"/>
          </rPr>
          <t xml:space="preserve">ofir: </t>
        </r>
        <r>
          <rPr>
            <sz val="8"/>
            <rFont val="Tahoma"/>
            <family val="0"/>
          </rPr>
          <t xml:space="preserve">
1000 KS / 87= 11.5 x 520USD = 5,977 fca</t>
        </r>
      </text>
    </comment>
    <comment ref="B279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1500KS / 87 = 17.241 usd x 520= 8,966 fcfa</t>
        </r>
      </text>
    </comment>
    <comment ref="B280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20USD X 520 = 10,400</t>
        </r>
      </text>
    </comment>
    <comment ref="C280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Entry visa to Kenya from Cameroon</t>
        </r>
      </text>
    </comment>
    <comment ref="B280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50USD X 520 = 26,000 fcfa</t>
        </r>
      </text>
    </comment>
    <comment ref="C280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Entry visa to Kenya from South Africa</t>
        </r>
      </text>
    </comment>
    <comment ref="C280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Hired taxi to Airport</t>
        </r>
      </text>
    </comment>
    <comment ref="C281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Hired taxi from Airport in Kenya</t>
        </r>
      </text>
    </comment>
    <comment ref="B282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2,700 KS / 58.5= 31.47 x 520 USD= 16363.6</t>
        </r>
      </text>
    </comment>
    <comment ref="B282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2,700 KS / 58.5= 31.47 x 520 USD= 16363.6</t>
        </r>
      </text>
    </comment>
    <comment ref="B318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2000 ks / 87 = 22.99usd x 520 fcfa = 11.954 fcfa</t>
        </r>
      </text>
    </comment>
    <comment ref="B283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9.90 pula / 7.782=1.3 USDx 520 Fcfa = 662 fcfa</t>
        </r>
      </text>
    </comment>
    <comment ref="C283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sim card Botswana</t>
        </r>
      </text>
    </comment>
    <comment ref="B283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50 Pola / 7.782=6.43USD x 520FCFa = 3341</t>
        </r>
      </text>
    </comment>
    <comment ref="B283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30 pola/7.782 =3.86USDx520 fcfa 2,005 fcfa</t>
        </r>
      </text>
    </comment>
    <comment ref="B283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60 pola/7.782=7.710 USD X 520 fcfa = 4009.3 fcfa</t>
        </r>
      </text>
    </comment>
    <comment ref="B283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40pola/7.782= 5.14 UDS x 520 fcfa = 2673 fcfa</t>
        </r>
      </text>
    </comment>
    <comment ref="B283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50 pola / 7.782=6.43 usd x 520 fcfa = 3341 fcfa</t>
        </r>
      </text>
    </comment>
    <comment ref="B284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500 pola/7.782=64.25 uds x 520 fcfa =33,410 fcfa</t>
        </r>
      </text>
    </comment>
    <comment ref="B284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600 pola / 7.782= 77.101 usd x 520 fcfa = 40,0923 fcfa</t>
        </r>
      </text>
    </comment>
    <comment ref="B284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600 pola / 7.782= 77.101 usd x 520 fcfa = 40,0923 fcfa</t>
        </r>
      </text>
    </comment>
    <comment ref="B285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600 pola / 7.782= 77.101 usd x 520 fcfa = 40,0923 fcfa</t>
        </r>
      </text>
    </comment>
    <comment ref="C273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word writer for scanning when writing.</t>
        </r>
      </text>
    </comment>
    <comment ref="B287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120 USD x 509.4= 61,112 fcfa</t>
        </r>
      </text>
    </comment>
    <comment ref="C287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Bonuses from GALF Court decision Ousman Diallo 
120 dollars to  bangoura 
</t>
        </r>
      </text>
    </comment>
    <comment ref="B287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70 UDS x 509.4 Fcfa = 35,655 Fcfa</t>
        </r>
      </text>
    </comment>
    <comment ref="C287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Bonuses from GALF Court decision Ousman Diallo 
70 dollars for saidou 
</t>
        </r>
      </text>
    </comment>
    <comment ref="B287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200 USD x 509.4 fcfa = 101,870 Fcfa</t>
        </r>
      </text>
    </comment>
    <comment ref="C287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Bonuses from GALF Court decision Ousman Diallo addition from LAGA:
200 dollars for Bangoura 
</t>
        </r>
      </text>
    </comment>
    <comment ref="B287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120 USD x 509.4= 61,112 fcfa</t>
        </r>
      </text>
    </comment>
    <comment ref="C287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Bonuses from GALF Court decision Ousman Diallo addition from LAGA:
120 dollars pour saidou 
</t>
        </r>
      </text>
    </comment>
    <comment ref="B2877" authorId="1">
      <text>
        <r>
          <rPr>
            <b/>
            <sz val="8"/>
            <rFont val="Tahoma"/>
            <family val="0"/>
          </rPr>
          <t>galf: 100 UDS X 506.35 fca = 50,635 fcfa</t>
        </r>
        <r>
          <rPr>
            <sz val="8"/>
            <rFont val="Tahoma"/>
            <family val="0"/>
          </rPr>
          <t xml:space="preserve">
</t>
        </r>
      </text>
    </comment>
    <comment ref="C2877" authorId="1">
      <text>
        <r>
          <rPr>
            <b/>
            <sz val="8"/>
            <rFont val="Tahoma"/>
            <family val="0"/>
          </rPr>
          <t>Galf: Bonus from LAGA to Niouma for the arrest of Ousman Diallo</t>
        </r>
        <r>
          <rPr>
            <sz val="8"/>
            <rFont val="Tahoma"/>
            <family val="0"/>
          </rPr>
          <t xml:space="preserve">
</t>
        </r>
      </text>
    </comment>
    <comment ref="B2878" authorId="1">
      <text>
        <r>
          <rPr>
            <b/>
            <sz val="8"/>
            <rFont val="Tahoma"/>
            <family val="0"/>
          </rPr>
          <t>galf: 100 UDS X 506.35 fca = 50,635 fcfa</t>
        </r>
        <r>
          <rPr>
            <sz val="8"/>
            <rFont val="Tahoma"/>
            <family val="0"/>
          </rPr>
          <t xml:space="preserve">
</t>
        </r>
      </text>
    </comment>
    <comment ref="C2878" authorId="1">
      <text>
        <r>
          <rPr>
            <b/>
            <sz val="8"/>
            <rFont val="Tahoma"/>
            <family val="0"/>
          </rPr>
          <t>Galf:</t>
        </r>
        <r>
          <rPr>
            <sz val="8"/>
            <rFont val="Tahoma"/>
            <family val="0"/>
          </rPr>
          <t xml:space="preserve">
Bonus from LAGA to Saidou for the arrest of Ousman Diallo</t>
        </r>
      </text>
    </comment>
    <comment ref="B2879" authorId="1">
      <text>
        <r>
          <rPr>
            <b/>
            <sz val="8"/>
            <rFont val="Tahoma"/>
            <family val="0"/>
          </rPr>
          <t>galf: 150USD x 506.35=75,952 fcfa</t>
        </r>
        <r>
          <rPr>
            <sz val="8"/>
            <rFont val="Tahoma"/>
            <family val="0"/>
          </rPr>
          <t xml:space="preserve">
</t>
        </r>
      </text>
    </comment>
    <comment ref="C2879" authorId="1">
      <text>
        <r>
          <rPr>
            <b/>
            <sz val="8"/>
            <rFont val="Tahoma"/>
            <family val="0"/>
          </rPr>
          <t>Galf:</t>
        </r>
        <r>
          <rPr>
            <sz val="8"/>
            <rFont val="Tahoma"/>
            <family val="0"/>
          </rPr>
          <t xml:space="preserve">
Bonus from LAGA to Ibrahima for the  arrest of Ousman Diallo</t>
        </r>
      </text>
    </comment>
    <comment ref="C2693" authorId="1">
      <text>
        <r>
          <rPr>
            <b/>
            <sz val="8"/>
            <rFont val="Tahoma"/>
            <family val="0"/>
          </rPr>
          <t>i77: called ofir ion Togo</t>
        </r>
        <r>
          <rPr>
            <sz val="8"/>
            <rFont val="Tahoma"/>
            <family val="0"/>
          </rPr>
          <t xml:space="preserve">
</t>
        </r>
      </text>
    </comment>
    <comment ref="C2694" authorId="1">
      <text>
        <r>
          <rPr>
            <b/>
            <sz val="8"/>
            <rFont val="Tahoma"/>
            <family val="0"/>
          </rPr>
          <t>ofir: called Togo</t>
        </r>
        <r>
          <rPr>
            <sz val="8"/>
            <rFont val="Tahoma"/>
            <family val="0"/>
          </rPr>
          <t xml:space="preserve">
</t>
        </r>
      </text>
    </comment>
    <comment ref="C2695" authorId="1">
      <text>
        <r>
          <rPr>
            <b/>
            <sz val="8"/>
            <rFont val="Tahoma"/>
            <family val="0"/>
          </rPr>
          <t>ofir: Called Togo</t>
        </r>
        <r>
          <rPr>
            <sz val="8"/>
            <rFont val="Tahoma"/>
            <family val="0"/>
          </rPr>
          <t xml:space="preserve">
</t>
        </r>
      </text>
    </comment>
    <comment ref="C2696" authorId="1">
      <text>
        <r>
          <rPr>
            <b/>
            <sz val="8"/>
            <rFont val="Tahoma"/>
            <family val="0"/>
          </rPr>
          <t>ofir: called Togo.</t>
        </r>
        <r>
          <rPr>
            <sz val="8"/>
            <rFont val="Tahoma"/>
            <family val="0"/>
          </rPr>
          <t xml:space="preserve">
</t>
        </r>
      </text>
    </comment>
    <comment ref="F269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was transferred from a call box</t>
        </r>
      </text>
    </comment>
    <comment ref="C2697" authorId="1">
      <text>
        <r>
          <rPr>
            <b/>
            <sz val="8"/>
            <rFont val="Tahoma"/>
            <family val="0"/>
          </rPr>
          <t>ofir: called Togo</t>
        </r>
        <r>
          <rPr>
            <sz val="8"/>
            <rFont val="Tahoma"/>
            <family val="0"/>
          </rPr>
          <t xml:space="preserve">
</t>
        </r>
      </text>
    </comment>
    <comment ref="F269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was transferred from a call box</t>
        </r>
      </text>
    </comment>
    <comment ref="C2698" authorId="1">
      <text>
        <r>
          <rPr>
            <b/>
            <sz val="8"/>
            <rFont val="Tahoma"/>
            <family val="0"/>
          </rPr>
          <t>ofir: called Togo.</t>
        </r>
        <r>
          <rPr>
            <sz val="8"/>
            <rFont val="Tahoma"/>
            <family val="0"/>
          </rPr>
          <t xml:space="preserve">
</t>
        </r>
      </text>
    </comment>
    <comment ref="C2699" authorId="1">
      <text>
        <r>
          <rPr>
            <b/>
            <sz val="8"/>
            <rFont val="Tahoma"/>
            <family val="0"/>
          </rPr>
          <t>ofir: called Togo.</t>
        </r>
        <r>
          <rPr>
            <sz val="8"/>
            <rFont val="Tahoma"/>
            <family val="0"/>
          </rPr>
          <t xml:space="preserve">
</t>
        </r>
      </text>
    </comment>
    <comment ref="C2700" authorId="1">
      <text>
        <r>
          <rPr>
            <b/>
            <sz val="8"/>
            <rFont val="Tahoma"/>
            <family val="0"/>
          </rPr>
          <t>ofir: called Togo</t>
        </r>
        <r>
          <rPr>
            <sz val="8"/>
            <rFont val="Tahoma"/>
            <family val="0"/>
          </rPr>
          <t xml:space="preserve">
</t>
        </r>
      </text>
    </comment>
    <comment ref="C2642" authorId="1">
      <text>
        <r>
          <rPr>
            <b/>
            <sz val="8"/>
            <rFont val="Tahoma"/>
            <family val="0"/>
          </rPr>
          <t>Ofir: Called Gabon</t>
        </r>
        <r>
          <rPr>
            <sz val="8"/>
            <rFont val="Tahoma"/>
            <family val="0"/>
          </rPr>
          <t xml:space="preserve">
</t>
        </r>
      </text>
    </comment>
    <comment ref="C2643" authorId="1">
      <text>
        <r>
          <rPr>
            <b/>
            <sz val="8"/>
            <rFont val="Tahoma"/>
            <family val="0"/>
          </rPr>
          <t>Anna: called ofir in Gabon</t>
        </r>
        <r>
          <rPr>
            <sz val="8"/>
            <rFont val="Tahoma"/>
            <family val="0"/>
          </rPr>
          <t xml:space="preserve">
</t>
        </r>
      </text>
    </comment>
    <comment ref="C2644" authorId="1">
      <text>
        <r>
          <rPr>
            <b/>
            <sz val="8"/>
            <rFont val="Tahoma"/>
            <family val="0"/>
          </rPr>
          <t>arrey: called ofir in Gabon.</t>
        </r>
        <r>
          <rPr>
            <sz val="8"/>
            <rFont val="Tahoma"/>
            <family val="0"/>
          </rPr>
          <t xml:space="preserve">
</t>
        </r>
      </text>
    </comment>
    <comment ref="C2645" authorId="1">
      <text>
        <r>
          <rPr>
            <b/>
            <sz val="8"/>
            <rFont val="Tahoma"/>
            <family val="0"/>
          </rPr>
          <t>arrey: called ofir in Gabon.</t>
        </r>
        <r>
          <rPr>
            <sz val="8"/>
            <rFont val="Tahoma"/>
            <family val="0"/>
          </rPr>
          <t xml:space="preserve">
</t>
        </r>
      </text>
    </comment>
    <comment ref="C2646" authorId="1">
      <text>
        <r>
          <rPr>
            <b/>
            <sz val="8"/>
            <rFont val="Tahoma"/>
            <family val="0"/>
          </rPr>
          <t>Anna : called ofir in Gabon</t>
        </r>
        <r>
          <rPr>
            <sz val="8"/>
            <rFont val="Tahoma"/>
            <family val="0"/>
          </rPr>
          <t xml:space="preserve">
</t>
        </r>
      </text>
    </comment>
    <comment ref="C2799" authorId="1">
      <text>
        <r>
          <rPr>
            <b/>
            <sz val="8"/>
            <rFont val="Tahoma"/>
            <family val="0"/>
          </rPr>
          <t>Anna: called ofir in Kenya</t>
        </r>
        <r>
          <rPr>
            <sz val="8"/>
            <rFont val="Tahoma"/>
            <family val="0"/>
          </rPr>
          <t xml:space="preserve">
</t>
        </r>
      </text>
    </comment>
    <comment ref="C2868" authorId="1">
      <text>
        <r>
          <rPr>
            <b/>
            <sz val="8"/>
            <rFont val="Tahoma"/>
            <family val="0"/>
          </rPr>
          <t>ofir: called Guinea</t>
        </r>
        <r>
          <rPr>
            <sz val="8"/>
            <rFont val="Tahoma"/>
            <family val="0"/>
          </rPr>
          <t xml:space="preserve">
</t>
        </r>
      </text>
    </comment>
    <comment ref="C2869" authorId="1">
      <text>
        <r>
          <rPr>
            <b/>
            <sz val="8"/>
            <rFont val="Tahoma"/>
            <family val="0"/>
          </rPr>
          <t>Arrey: called Guinea</t>
        </r>
        <r>
          <rPr>
            <sz val="8"/>
            <rFont val="Tahoma"/>
            <family val="0"/>
          </rPr>
          <t xml:space="preserve">
</t>
        </r>
      </text>
    </comment>
    <comment ref="C2887" authorId="1">
      <text>
        <r>
          <rPr>
            <b/>
            <sz val="8"/>
            <rFont val="Tahoma"/>
            <family val="0"/>
          </rPr>
          <t xml:space="preserve">Hubert: Exchange of investigators from RALF </t>
        </r>
        <r>
          <rPr>
            <sz val="8"/>
            <rFont val="Tahoma"/>
            <family val="0"/>
          </rPr>
          <t xml:space="preserve">
</t>
        </r>
      </text>
    </comment>
    <comment ref="C2888" authorId="1">
      <text>
        <r>
          <rPr>
            <b/>
            <sz val="8"/>
            <rFont val="Tahoma"/>
            <family val="0"/>
          </rPr>
          <t xml:space="preserve">Hubert: Exchange of investigators from RALF </t>
        </r>
        <r>
          <rPr>
            <sz val="8"/>
            <rFont val="Tahoma"/>
            <family val="0"/>
          </rPr>
          <t xml:space="preserve">
</t>
        </r>
      </text>
    </comment>
    <comment ref="C2889" authorId="1">
      <text>
        <r>
          <rPr>
            <b/>
            <sz val="8"/>
            <rFont val="Tahoma"/>
            <family val="0"/>
          </rPr>
          <t xml:space="preserve">Hubert: Exchange of investigators from RALF </t>
        </r>
        <r>
          <rPr>
            <sz val="8"/>
            <rFont val="Tahoma"/>
            <family val="0"/>
          </rPr>
          <t xml:space="preserve">
</t>
        </r>
      </text>
    </comment>
    <comment ref="C2890" authorId="1">
      <text>
        <r>
          <rPr>
            <b/>
            <sz val="8"/>
            <rFont val="Tahoma"/>
            <family val="0"/>
          </rPr>
          <t xml:space="preserve">Hubert: Exchange of investigators from RALF </t>
        </r>
        <r>
          <rPr>
            <sz val="8"/>
            <rFont val="Tahoma"/>
            <family val="0"/>
          </rPr>
          <t xml:space="preserve">
</t>
        </r>
      </text>
    </comment>
    <comment ref="C2891" authorId="1">
      <text>
        <r>
          <rPr>
            <b/>
            <sz val="8"/>
            <rFont val="Tahoma"/>
            <family val="0"/>
          </rPr>
          <t xml:space="preserve">Hubert: Exchange of investigators from RALF </t>
        </r>
        <r>
          <rPr>
            <sz val="8"/>
            <rFont val="Tahoma"/>
            <family val="0"/>
          </rPr>
          <t xml:space="preserve">
</t>
        </r>
      </text>
    </comment>
    <comment ref="C2892" authorId="1">
      <text>
        <r>
          <rPr>
            <b/>
            <sz val="8"/>
            <rFont val="Tahoma"/>
            <family val="0"/>
          </rPr>
          <t xml:space="preserve">Hubert: Exchange of investigators from RALF </t>
        </r>
        <r>
          <rPr>
            <sz val="8"/>
            <rFont val="Tahoma"/>
            <family val="0"/>
          </rPr>
          <t xml:space="preserve">
</t>
        </r>
      </text>
    </comment>
    <comment ref="C2893" authorId="1">
      <text>
        <r>
          <rPr>
            <b/>
            <sz val="8"/>
            <rFont val="Tahoma"/>
            <family val="0"/>
          </rPr>
          <t xml:space="preserve">Hubert: Exchange of investigators from RALF </t>
        </r>
        <r>
          <rPr>
            <sz val="8"/>
            <rFont val="Tahoma"/>
            <family val="0"/>
          </rPr>
          <t xml:space="preserve">
</t>
        </r>
      </text>
    </comment>
    <comment ref="C2894" authorId="1">
      <text>
        <r>
          <rPr>
            <b/>
            <sz val="8"/>
            <rFont val="Tahoma"/>
            <family val="0"/>
          </rPr>
          <t xml:space="preserve">Hubert: Exchange of investigators from RALF </t>
        </r>
        <r>
          <rPr>
            <sz val="8"/>
            <rFont val="Tahoma"/>
            <family val="0"/>
          </rPr>
          <t xml:space="preserve">
</t>
        </r>
      </text>
    </comment>
    <comment ref="C2895" authorId="1">
      <text>
        <r>
          <rPr>
            <b/>
            <sz val="8"/>
            <rFont val="Tahoma"/>
            <family val="0"/>
          </rPr>
          <t xml:space="preserve">Hubert: Exchange of investigators from RALF </t>
        </r>
        <r>
          <rPr>
            <sz val="8"/>
            <rFont val="Tahoma"/>
            <family val="0"/>
          </rPr>
          <t xml:space="preserve">
</t>
        </r>
      </text>
    </comment>
    <comment ref="C2701" authorId="1">
      <text>
        <r>
          <rPr>
            <b/>
            <sz val="8"/>
            <rFont val="Tahoma"/>
            <family val="0"/>
          </rPr>
          <t>ofir: called Swiss</t>
        </r>
        <r>
          <rPr>
            <sz val="8"/>
            <rFont val="Tahoma"/>
            <family val="0"/>
          </rPr>
          <t xml:space="preserve">
</t>
        </r>
      </text>
    </comment>
    <comment ref="F270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was transferred from a call box due to emergency.</t>
        </r>
      </text>
    </comment>
    <comment ref="C2702" authorId="1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703" authorId="1">
      <text>
        <r>
          <rPr>
            <b/>
            <sz val="8"/>
            <rFont val="Tahoma"/>
            <family val="0"/>
          </rPr>
          <t>Emeline: called naf in Congo</t>
        </r>
        <r>
          <rPr>
            <sz val="8"/>
            <rFont val="Tahoma"/>
            <family val="0"/>
          </rPr>
          <t xml:space="preserve">
</t>
        </r>
      </text>
    </comment>
    <comment ref="C2704" authorId="1">
      <text>
        <r>
          <rPr>
            <b/>
            <sz val="8"/>
            <rFont val="Tahoma"/>
            <family val="0"/>
          </rPr>
          <t>Eme: called Congo.</t>
        </r>
        <r>
          <rPr>
            <sz val="8"/>
            <rFont val="Tahoma"/>
            <family val="0"/>
          </rPr>
          <t xml:space="preserve">
</t>
        </r>
      </text>
    </comment>
    <comment ref="C2958" authorId="1">
      <text>
        <r>
          <rPr>
            <b/>
            <sz val="8"/>
            <rFont val="Tahoma"/>
            <family val="0"/>
          </rPr>
          <t>ofir: Hired taxi to the ministry for meetings</t>
        </r>
        <r>
          <rPr>
            <sz val="8"/>
            <rFont val="Tahoma"/>
            <family val="0"/>
          </rPr>
          <t xml:space="preserve">
</t>
        </r>
      </text>
    </comment>
    <comment ref="C3002" authorId="1">
      <text>
        <r>
          <rPr>
            <b/>
            <sz val="8"/>
            <rFont val="Tahoma"/>
            <family val="0"/>
          </rPr>
          <t>emeline: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3162" authorId="1">
      <text>
        <r>
          <rPr>
            <b/>
            <sz val="8"/>
            <rFont val="Tahoma"/>
            <family val="0"/>
          </rPr>
          <t>Arrey: repairs fees to Komote Andre for the repairs of office bulbs.</t>
        </r>
        <r>
          <rPr>
            <sz val="8"/>
            <rFont val="Tahoma"/>
            <family val="0"/>
          </rPr>
          <t xml:space="preserve">
</t>
        </r>
      </text>
    </comment>
    <comment ref="C3163" authorId="1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repairs fees for office door.</t>
        </r>
      </text>
    </comment>
    <comment ref="C3164" authorId="1">
      <text>
        <r>
          <rPr>
            <b/>
            <sz val="8"/>
            <rFont val="Tahoma"/>
            <family val="0"/>
          </rPr>
          <t>Arrey: 5 days night watch 5-9/8 and one day watch on the 8/8 during the director's trip to Togo for laga replication.</t>
        </r>
        <r>
          <rPr>
            <sz val="8"/>
            <rFont val="Tahoma"/>
            <family val="0"/>
          </rPr>
          <t xml:space="preserve">
Total 6x5000=30000 fcfa</t>
        </r>
      </text>
    </comment>
    <comment ref="C3167" authorId="1">
      <text>
        <r>
          <rPr>
            <b/>
            <sz val="8"/>
            <rFont val="Tahoma"/>
            <family val="0"/>
          </rPr>
          <t>Arrey: 5 days night watch 11-16/8 and two day watch on the 11and 17-18/8 during the director's trip to Togo for laga replication.</t>
        </r>
        <r>
          <rPr>
            <sz val="8"/>
            <rFont val="Tahoma"/>
            <family val="0"/>
          </rPr>
          <t xml:space="preserve">
Total 7x5000=35000 fcfa</t>
        </r>
      </text>
    </comment>
    <comment ref="C3168" authorId="1">
      <text>
        <r>
          <rPr>
            <b/>
            <sz val="8"/>
            <rFont val="Tahoma"/>
            <family val="0"/>
          </rPr>
          <t>Arrey: passport renewal for ofir to replace the old finished passport</t>
        </r>
        <r>
          <rPr>
            <sz val="8"/>
            <rFont val="Tahoma"/>
            <family val="0"/>
          </rPr>
          <t xml:space="preserve">
</t>
        </r>
      </text>
    </comment>
    <comment ref="C3171" authorId="1">
      <text>
        <r>
          <rPr>
            <b/>
            <sz val="8"/>
            <rFont val="Tahoma"/>
            <family val="0"/>
          </rPr>
          <t>Arrey: night watch fees from 25th to 28th 3 nights and one day watch on Sunday the 25th total 4 x5000= 20000fcfa</t>
        </r>
        <r>
          <rPr>
            <sz val="8"/>
            <rFont val="Tahoma"/>
            <family val="0"/>
          </rPr>
          <t xml:space="preserve">
during the director's trip to Kenya and Botswana</t>
        </r>
      </text>
    </comment>
    <comment ref="C3172" authorId="1">
      <text>
        <r>
          <rPr>
            <b/>
            <sz val="8"/>
            <rFont val="Tahoma"/>
            <family val="0"/>
          </rPr>
          <t>Arrey: night watch from the 28th to the 31st /8 3 nights during the director's trip to Kenya and Botswana</t>
        </r>
        <r>
          <rPr>
            <sz val="8"/>
            <rFont val="Tahoma"/>
            <family val="0"/>
          </rPr>
          <t xml:space="preserve">
5000x3= 15,000 fcfa.</t>
        </r>
      </text>
    </comment>
    <comment ref="C3174" authorId="1">
      <text>
        <r>
          <rPr>
            <b/>
            <sz val="9"/>
            <rFont val="Tahoma"/>
            <family val="0"/>
          </rPr>
          <t>Unice: certify invitation letter for Hubert from RDC</t>
        </r>
        <r>
          <rPr>
            <sz val="9"/>
            <rFont val="Tahoma"/>
            <family val="0"/>
          </rPr>
          <t xml:space="preserve">
</t>
        </r>
      </text>
    </comment>
    <comment ref="C3175" authorId="1">
      <text>
        <r>
          <rPr>
            <b/>
            <sz val="9"/>
            <rFont val="Tahoma"/>
            <family val="0"/>
          </rPr>
          <t>unice: bought a usb key for the office</t>
        </r>
        <r>
          <rPr>
            <sz val="9"/>
            <rFont val="Tahoma"/>
            <family val="0"/>
          </rPr>
          <t xml:space="preserve">
</t>
        </r>
      </text>
    </comment>
    <comment ref="C3178" authorId="1">
      <text>
        <r>
          <rPr>
            <b/>
            <sz val="8"/>
            <rFont val="Tahoma"/>
            <family val="0"/>
          </rPr>
          <t>i35: Printing of CITES permit</t>
        </r>
        <r>
          <rPr>
            <sz val="8"/>
            <rFont val="Tahoma"/>
            <family val="0"/>
          </rPr>
          <t xml:space="preserve">
</t>
        </r>
      </text>
    </comment>
    <comment ref="C2422" authorId="1">
      <text>
        <r>
          <rPr>
            <b/>
            <sz val="8"/>
            <rFont val="Tahoma"/>
            <family val="0"/>
          </rPr>
          <t>Anna: Internet</t>
        </r>
        <r>
          <rPr>
            <sz val="8"/>
            <rFont val="Tahoma"/>
            <family val="0"/>
          </rPr>
          <t xml:space="preserve">
</t>
        </r>
      </text>
    </comment>
    <comment ref="F2235" authorId="5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2261" authorId="5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2262" authorId="5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C2613" authorId="8">
      <text>
        <r>
          <rPr>
            <b/>
            <sz val="9"/>
            <rFont val="Tahoma"/>
            <family val="2"/>
          </rPr>
          <t xml:space="preserve">Anna: Review of weekly newspapers in the office:
x 4 Cameroon tribune = 4 x 400
x 4 mutation =4x 400
x4 le jour= 4 x 400
x2 the post = 2 x 400
= 14 newspaper x400
= 5600
</t>
        </r>
        <r>
          <rPr>
            <sz val="9"/>
            <rFont val="Tahoma"/>
            <family val="2"/>
          </rPr>
          <t xml:space="preserve">
</t>
        </r>
      </text>
    </comment>
    <comment ref="C2840" authorId="1">
      <text>
        <r>
          <rPr>
            <b/>
            <sz val="8"/>
            <rFont val="Tahoma"/>
            <family val="0"/>
          </rPr>
          <t>arrey: Air ticket for the director from Nairobi to Gaborone and back to Nairobi.</t>
        </r>
        <r>
          <rPr>
            <sz val="8"/>
            <rFont val="Tahoma"/>
            <family val="0"/>
          </rPr>
          <t xml:space="preserve">
</t>
        </r>
      </text>
    </comment>
    <comment ref="C284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</t>
        </r>
      </text>
    </comment>
    <comment ref="B284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393 rand / 9.99= 39.5usd x 520 = 20.521 fcfa</t>
        </r>
      </text>
    </comment>
    <comment ref="B284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300 rand / 9.99=  30.03 usd x 520 = 15,616 fcfa</t>
        </r>
      </text>
    </comment>
    <comment ref="B284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495 R /9.970= 49.56 usd x 520 fcfa = 25.817 fcfa</t>
        </r>
      </text>
    </comment>
    <comment ref="B273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135USD x 520 = 70,200 fcfa </t>
        </r>
      </text>
    </comment>
    <comment ref="C2605" authorId="1">
      <text>
        <r>
          <rPr>
            <b/>
            <sz val="8"/>
            <rFont val="Tahoma"/>
            <family val="0"/>
          </rPr>
          <t>aime: Job adert through Cameroon tribune for the recruitment of legal advisers in the legal department.</t>
        </r>
        <r>
          <rPr>
            <sz val="8"/>
            <rFont val="Tahoma"/>
            <family val="0"/>
          </rPr>
          <t xml:space="preserve">
</t>
        </r>
      </text>
    </comment>
    <comment ref="C2552" authorId="8">
      <text>
        <r>
          <rPr>
            <b/>
            <sz val="9"/>
            <rFont val="Tahoma"/>
            <family val="2"/>
          </rPr>
          <t>media: TV news features passes at 16:55 news 23/8 in the news and program of Arian TV channel.</t>
        </r>
        <r>
          <rPr>
            <sz val="9"/>
            <rFont val="Tahoma"/>
            <family val="2"/>
          </rPr>
          <t xml:space="preserve">
</t>
        </r>
      </text>
    </comment>
    <comment ref="C2553" authorId="8">
      <text>
        <r>
          <rPr>
            <b/>
            <sz val="9"/>
            <rFont val="Tahoma"/>
            <family val="2"/>
          </rPr>
          <t>media: TV news features passes at 19:00 news 23/8 in the news and program of Arian TV channel.</t>
        </r>
        <r>
          <rPr>
            <sz val="9"/>
            <rFont val="Tahoma"/>
            <family val="2"/>
          </rPr>
          <t xml:space="preserve">
</t>
        </r>
      </text>
    </comment>
    <comment ref="C2554" authorId="8">
      <text>
        <r>
          <rPr>
            <b/>
            <sz val="9"/>
            <rFont val="Tahoma"/>
            <family val="2"/>
          </rPr>
          <t>media: TV news features passes at 19:00 news 24/8 in the news and program of Arian TV channel.</t>
        </r>
        <r>
          <rPr>
            <sz val="9"/>
            <rFont val="Tahoma"/>
            <family val="2"/>
          </rPr>
          <t xml:space="preserve">
</t>
        </r>
      </text>
    </comment>
    <comment ref="C2555" authorId="8">
      <text>
        <r>
          <rPr>
            <b/>
            <sz val="9"/>
            <rFont val="Tahoma"/>
            <family val="2"/>
          </rPr>
          <t>media: TV news features passes at 21:00 news 23/8 in the news and program of Arian TV channel.</t>
        </r>
        <r>
          <rPr>
            <sz val="9"/>
            <rFont val="Tahoma"/>
            <family val="2"/>
          </rPr>
          <t xml:space="preserve">
</t>
        </r>
      </text>
    </comment>
    <comment ref="C2556" authorId="8">
      <text>
        <r>
          <rPr>
            <b/>
            <sz val="9"/>
            <rFont val="Tahoma"/>
            <family val="2"/>
          </rPr>
          <t>media: TV news features passes at 06:00 news 24/8 in the news and program of Arian TV channel.</t>
        </r>
        <r>
          <rPr>
            <sz val="9"/>
            <rFont val="Tahoma"/>
            <family val="2"/>
          </rPr>
          <t xml:space="preserve">
</t>
        </r>
      </text>
    </comment>
    <comment ref="C2557" authorId="8">
      <text>
        <r>
          <rPr>
            <b/>
            <sz val="9"/>
            <rFont val="Tahoma"/>
            <family val="2"/>
          </rPr>
          <t>media: TV news features passes at 11:00 news 24/8 in the news and program of Arian TV channel.</t>
        </r>
        <r>
          <rPr>
            <sz val="9"/>
            <rFont val="Tahoma"/>
            <family val="2"/>
          </rPr>
          <t xml:space="preserve">
</t>
        </r>
      </text>
    </comment>
    <comment ref="C260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Purchase of 20 tea cups to be printed with LAGA logo for LAGA staffs and also  to be used as gifts to  LAGA collaborators including Lawyers and journalist.</t>
        </r>
      </text>
    </comment>
    <comment ref="C260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Printing of 20 tea cups  with LAGA logo for LAGA staffs and also  to be used as gifts to  LAGA collaborators including Lawyers and journalist.</t>
        </r>
      </text>
    </comment>
    <comment ref="C3180" authorId="1">
      <text>
        <r>
          <rPr>
            <b/>
            <sz val="8"/>
            <rFont val="Tahoma"/>
            <family val="0"/>
          </rPr>
          <t xml:space="preserve">i35: for sim card extraction equipment </t>
        </r>
        <r>
          <rPr>
            <sz val="8"/>
            <rFont val="Tahoma"/>
            <family val="0"/>
          </rPr>
          <t xml:space="preserve">
used for the extraction of numbers from sim cards.</t>
        </r>
      </text>
    </comment>
    <comment ref="C3263" authorId="1">
      <text>
        <r>
          <rPr>
            <b/>
            <sz val="8"/>
            <rFont val="Tahoma"/>
            <family val="0"/>
          </rPr>
          <t>Emeline: driving school fees for Emeline  
this was done as capacity building for LAGA family members.</t>
        </r>
        <r>
          <rPr>
            <sz val="8"/>
            <rFont val="Tahoma"/>
            <family val="0"/>
          </rPr>
          <t xml:space="preserve">
</t>
        </r>
      </text>
    </comment>
    <comment ref="C2769" authorId="1">
      <text>
        <r>
          <rPr>
            <b/>
            <sz val="8"/>
            <rFont val="Tahoma"/>
            <family val="0"/>
          </rPr>
          <t>talf: Bonus to 10 elements for participating in the ivory operations.</t>
        </r>
      </text>
    </comment>
    <comment ref="C2762" authorId="1">
      <text>
        <r>
          <rPr>
            <b/>
            <sz val="8"/>
            <rFont val="Tahoma"/>
            <family val="0"/>
          </rPr>
          <t>TALF: feeding for the management unit for field mission in the month of August</t>
        </r>
        <r>
          <rPr>
            <sz val="8"/>
            <rFont val="Tahoma"/>
            <family val="0"/>
          </rPr>
          <t xml:space="preserve">
</t>
        </r>
      </text>
    </comment>
    <comment ref="C2757" authorId="1">
      <text>
        <r>
          <rPr>
            <b/>
            <sz val="8"/>
            <rFont val="Tahoma"/>
            <family val="0"/>
          </rPr>
          <t>TALF: bfeeding for the operation unit for the month of august during field missions.</t>
        </r>
        <r>
          <rPr>
            <sz val="8"/>
            <rFont val="Tahoma"/>
            <family val="0"/>
          </rPr>
          <t xml:space="preserve">
</t>
        </r>
      </text>
    </comment>
    <comment ref="C292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purchase of a domain name and web site for EAGLE net work.</t>
        </r>
      </text>
    </comment>
    <comment ref="F2330" authorId="5">
      <text>
        <r>
          <rPr>
            <b/>
            <sz val="9"/>
            <rFont val="Tahoma"/>
            <family val="2"/>
          </rPr>
          <t>Aimé: Transport and logistics from Yaounde to Douala for the case of parrot dealer.</t>
        </r>
      </text>
    </comment>
  </commentList>
</comments>
</file>

<file path=xl/sharedStrings.xml><?xml version="1.0" encoding="utf-8"?>
<sst xmlns="http://schemas.openxmlformats.org/spreadsheetml/2006/main" count="12586" uniqueCount="1427">
  <si>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</si>
  <si>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</si>
  <si>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</si>
  <si>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</si>
  <si>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</si>
  <si>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</si>
  <si>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</si>
  <si>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</si>
  <si>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</si>
  <si>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</si>
  <si>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</si>
  <si>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Center</t>
  </si>
  <si>
    <t>Yaounde</t>
  </si>
  <si>
    <t>Parrots</t>
  </si>
  <si>
    <t>Phone</t>
  </si>
  <si>
    <t>Local Transport</t>
  </si>
  <si>
    <t>Mission 2</t>
  </si>
  <si>
    <t>West</t>
  </si>
  <si>
    <t>Galim</t>
  </si>
  <si>
    <t>Transport</t>
  </si>
  <si>
    <t>Lodging</t>
  </si>
  <si>
    <t>Feeding</t>
  </si>
  <si>
    <t>Mission 3</t>
  </si>
  <si>
    <t>East</t>
  </si>
  <si>
    <t>Dimako</t>
  </si>
  <si>
    <t>Mission 4</t>
  </si>
  <si>
    <t>South West</t>
  </si>
  <si>
    <t>Kumba</t>
  </si>
  <si>
    <t>Mission 5</t>
  </si>
  <si>
    <t>North West</t>
  </si>
  <si>
    <t>Chimp</t>
  </si>
  <si>
    <t>Mission 6</t>
  </si>
  <si>
    <t>South</t>
  </si>
  <si>
    <t>Ebolowa</t>
  </si>
  <si>
    <t>Mission 7</t>
  </si>
  <si>
    <t>Santchou</t>
  </si>
  <si>
    <t>Mission 8</t>
  </si>
  <si>
    <t>6-9/8/2013</t>
  </si>
  <si>
    <t>Lomie</t>
  </si>
  <si>
    <t>Mission 9</t>
  </si>
  <si>
    <t>Littoral</t>
  </si>
  <si>
    <t>Douala</t>
  </si>
  <si>
    <t>Airport</t>
  </si>
  <si>
    <t>Mission 10</t>
  </si>
  <si>
    <t>Messamena/Nkonzu</t>
  </si>
  <si>
    <t>Ivory</t>
  </si>
  <si>
    <t>Mission 11</t>
  </si>
  <si>
    <t>13-17/8/2013</t>
  </si>
  <si>
    <t>Parrot</t>
  </si>
  <si>
    <t>16/8</t>
  </si>
  <si>
    <t>Mission 12</t>
  </si>
  <si>
    <t>South-West</t>
  </si>
  <si>
    <t>Idenau</t>
  </si>
  <si>
    <t>Office</t>
  </si>
  <si>
    <t>Mission 13</t>
  </si>
  <si>
    <t>Djoum</t>
  </si>
  <si>
    <t>Mission 14</t>
  </si>
  <si>
    <t>13-14/8/2013</t>
  </si>
  <si>
    <t>Edea</t>
  </si>
  <si>
    <t>Mission 15</t>
  </si>
  <si>
    <t>Douala/Bonapupa</t>
  </si>
  <si>
    <t>Mission 16</t>
  </si>
  <si>
    <t>Buea/Muyuka/Munyengue</t>
  </si>
  <si>
    <t>Internet/Ivory</t>
  </si>
  <si>
    <t>Mission 17</t>
  </si>
  <si>
    <t>17-18/8/13</t>
  </si>
  <si>
    <t>Nsimalen</t>
  </si>
  <si>
    <t>Mission 18</t>
  </si>
  <si>
    <t>Mission 19</t>
  </si>
  <si>
    <t>Weat</t>
  </si>
  <si>
    <t>Fontem</t>
  </si>
  <si>
    <t>Mission 20</t>
  </si>
  <si>
    <t>North</t>
  </si>
  <si>
    <t>Mission 21</t>
  </si>
  <si>
    <t>Garoua/vaimba/Guider</t>
  </si>
  <si>
    <t>Mission 22</t>
  </si>
  <si>
    <t>20-26/8/13</t>
  </si>
  <si>
    <t>Garoua</t>
  </si>
  <si>
    <t>Training/Investigations</t>
  </si>
  <si>
    <t>Mission 23</t>
  </si>
  <si>
    <t>Magba</t>
  </si>
  <si>
    <t>Operations</t>
  </si>
  <si>
    <t>Mission 24</t>
  </si>
  <si>
    <t>Widiikum</t>
  </si>
  <si>
    <t>Live Primate</t>
  </si>
  <si>
    <t>Mission 25</t>
  </si>
  <si>
    <t>Mbanga</t>
  </si>
  <si>
    <t>27-31/8/2013</t>
  </si>
  <si>
    <t>Mintom/Lele</t>
  </si>
  <si>
    <t>Mission 27</t>
  </si>
  <si>
    <t>Ngoyla/Djadom</t>
  </si>
  <si>
    <t>Mission 28</t>
  </si>
  <si>
    <t>Mission 29</t>
  </si>
  <si>
    <t>Call listing</t>
  </si>
  <si>
    <t>Mission 30</t>
  </si>
  <si>
    <t>1-2/8/2013</t>
  </si>
  <si>
    <t>Bamenda</t>
  </si>
  <si>
    <t>Mission 26</t>
  </si>
  <si>
    <t>Protected Species</t>
  </si>
  <si>
    <t>1-6/8/2013</t>
  </si>
  <si>
    <t xml:space="preserve"> Airport</t>
  </si>
  <si>
    <t>12-19/8/2013</t>
  </si>
  <si>
    <t>Leopard Skins</t>
  </si>
  <si>
    <t>20-25/8/2013</t>
  </si>
  <si>
    <t>20-21/8/2013</t>
  </si>
  <si>
    <t>25-29/8/2013</t>
  </si>
  <si>
    <t>27-29/8/2013</t>
  </si>
  <si>
    <t>1-3/8/2013</t>
  </si>
  <si>
    <t>13-19/8/2013</t>
  </si>
  <si>
    <t>Lion Skins</t>
  </si>
  <si>
    <t>Personnel</t>
  </si>
  <si>
    <t>19-27/8/2013</t>
  </si>
  <si>
    <t>Legal</t>
  </si>
  <si>
    <t>Jail Visit</t>
  </si>
  <si>
    <t xml:space="preserve">Lawyers Transport and Logistics </t>
  </si>
  <si>
    <t>Media</t>
  </si>
  <si>
    <t>Bonuses scale to result</t>
  </si>
  <si>
    <t>Bafut arrest of a chimp dealer and accomplice</t>
  </si>
  <si>
    <t>Djoum dealer in human part and elephant meat sentenced</t>
  </si>
  <si>
    <t>Guinean prosecution of a trafficker for selling over 500 chimps</t>
  </si>
  <si>
    <t>ivory trafficker arrest in Gabon - Obama</t>
  </si>
  <si>
    <t>Mbandjock lion skin trafficker arrest</t>
  </si>
  <si>
    <t>Nsimalen parrot seizure and traffickers arrest</t>
  </si>
  <si>
    <t>Yaounde arrest of two leopard skins traffickers</t>
  </si>
  <si>
    <t>recording of news flashes and talk shows</t>
  </si>
  <si>
    <t>professional literature</t>
  </si>
  <si>
    <t>personnel</t>
  </si>
  <si>
    <t>Policy and External Relations</t>
  </si>
  <si>
    <t xml:space="preserve"> LAGA Replication</t>
  </si>
  <si>
    <t>Gabon</t>
  </si>
  <si>
    <t>Coordination /Support</t>
  </si>
  <si>
    <t>Phone International</t>
  </si>
  <si>
    <t>Travel arrangements</t>
  </si>
  <si>
    <t>LAGA Replication</t>
  </si>
  <si>
    <t>TOGO</t>
  </si>
  <si>
    <t>Togo</t>
  </si>
  <si>
    <t>Coordination/Support</t>
  </si>
  <si>
    <t>Detailed Financial Report with TALF Togo</t>
  </si>
  <si>
    <t>Operation Bonus</t>
  </si>
  <si>
    <t>Kenya</t>
  </si>
  <si>
    <t>Travel arrangement</t>
  </si>
  <si>
    <t>Training</t>
  </si>
  <si>
    <t>Botswana</t>
  </si>
  <si>
    <t>International Law Enforcement Academy</t>
  </si>
  <si>
    <t>Guinea</t>
  </si>
  <si>
    <t>Togo Mission</t>
  </si>
  <si>
    <t>Management</t>
  </si>
  <si>
    <t>Transfer fees</t>
  </si>
  <si>
    <t>Bank charges</t>
  </si>
  <si>
    <t>Rent + Bills</t>
  </si>
  <si>
    <t>LAGA Family</t>
  </si>
  <si>
    <t>Inter-City Transport</t>
  </si>
  <si>
    <t>Policy &amp; External Relations</t>
  </si>
  <si>
    <t>Coordination</t>
  </si>
  <si>
    <t xml:space="preserve">     </t>
  </si>
  <si>
    <t>total exp</t>
  </si>
  <si>
    <t xml:space="preserve">      TOTAL EXPENDITURE AUGUST</t>
  </si>
  <si>
    <t xml:space="preserve">LAGA  -  FINANCIAL REPORT      -   AUGUST  -    2013   </t>
  </si>
  <si>
    <t>30 inv, 8 Regions</t>
  </si>
  <si>
    <t>5 Operations against 10 subjects</t>
  </si>
  <si>
    <t>follow up 34 cases 46 locked subjects</t>
  </si>
  <si>
    <t xml:space="preserve">35 Media pieces </t>
  </si>
  <si>
    <t>Bafut</t>
  </si>
  <si>
    <t>6-12/8/2013</t>
  </si>
  <si>
    <t>12-26/8/2013</t>
  </si>
  <si>
    <t>13-17/8/13</t>
  </si>
  <si>
    <t>20-26/8/2013</t>
  </si>
  <si>
    <t>28-30/8/2013</t>
  </si>
  <si>
    <t>Salary of Media Officer is supplemented by Bonuses scaled to the results he provides</t>
  </si>
  <si>
    <t>lawyer fees</t>
  </si>
  <si>
    <t>Special criminal court opens Legal proceedings on wildlife matter</t>
  </si>
  <si>
    <t>Editing cost</t>
  </si>
  <si>
    <t>Lawyer bonus</t>
  </si>
  <si>
    <t>1-5/8/2013</t>
  </si>
  <si>
    <t>7-9/8/2013</t>
  </si>
  <si>
    <t>Santchouchou</t>
  </si>
  <si>
    <t>Hippo Teeth</t>
  </si>
  <si>
    <t>28-31/8/2013</t>
  </si>
  <si>
    <t>29/8/2013</t>
  </si>
  <si>
    <t>1-31/8/2013</t>
  </si>
  <si>
    <t>Inter-city Transport</t>
  </si>
  <si>
    <t>Staff legal + coordinator</t>
  </si>
  <si>
    <t>Medical examination</t>
  </si>
  <si>
    <t>Replication + PAAWA</t>
  </si>
  <si>
    <t>Word Scanner</t>
  </si>
  <si>
    <t>Training RALF Coordinator</t>
  </si>
  <si>
    <t>CAR</t>
  </si>
  <si>
    <t>Driving school Emeline</t>
  </si>
  <si>
    <t>Lawyer fees</t>
  </si>
  <si>
    <t>CAR Training RALF Coordinator/Togo Mission/Guinea/Gabon/Botswana/Kenya</t>
  </si>
  <si>
    <t xml:space="preserve"> bills+Rent</t>
  </si>
  <si>
    <t>Web site</t>
  </si>
  <si>
    <t xml:space="preserve">      TOTAL EXPENDITURE </t>
  </si>
  <si>
    <t>AmountCFA</t>
  </si>
  <si>
    <t>Donor</t>
  </si>
  <si>
    <t>Amount USD</t>
  </si>
  <si>
    <t>FWS</t>
  </si>
  <si>
    <t>Used</t>
  </si>
  <si>
    <t>June</t>
  </si>
  <si>
    <t>FWS-Replication</t>
  </si>
  <si>
    <t>BornFree UK</t>
  </si>
  <si>
    <t>Rufford</t>
  </si>
  <si>
    <t>IFAW</t>
  </si>
  <si>
    <t>J M FNN</t>
  </si>
  <si>
    <t>ProWildlife</t>
  </si>
  <si>
    <t>ARCUS Foundation</t>
  </si>
  <si>
    <t>Conde Nast Award</t>
  </si>
  <si>
    <t>NEU Foundation</t>
  </si>
  <si>
    <t>TOTAL</t>
  </si>
  <si>
    <t>US FWS</t>
  </si>
  <si>
    <t>bf 2012</t>
  </si>
  <si>
    <t xml:space="preserve">Used January </t>
  </si>
  <si>
    <t>Used February</t>
  </si>
  <si>
    <t>Used March</t>
  </si>
  <si>
    <t>Used April</t>
  </si>
  <si>
    <t>Used May</t>
  </si>
  <si>
    <t>Used June</t>
  </si>
  <si>
    <t>Used July</t>
  </si>
  <si>
    <t>US FWS-Replication</t>
  </si>
  <si>
    <t>BornFree Foundation</t>
  </si>
  <si>
    <t>BF 2012</t>
  </si>
  <si>
    <t>Donated January</t>
  </si>
  <si>
    <t>Used January</t>
  </si>
  <si>
    <t>used February</t>
  </si>
  <si>
    <t>Used march</t>
  </si>
  <si>
    <t>Conde Nast</t>
  </si>
  <si>
    <t xml:space="preserve">Used AC </t>
  </si>
  <si>
    <t>Donated June</t>
  </si>
  <si>
    <t>$1=495CFA</t>
  </si>
  <si>
    <t>Used August</t>
  </si>
  <si>
    <t>Passing to September 2013</t>
  </si>
  <si>
    <t>Passing to September  2013</t>
  </si>
  <si>
    <t>IPPL</t>
  </si>
  <si>
    <t>Donated August</t>
  </si>
  <si>
    <t xml:space="preserve">             </t>
  </si>
  <si>
    <t>Money Transferred to the Bank</t>
  </si>
  <si>
    <t>Bank commission+tax</t>
  </si>
  <si>
    <t>Transaction to the account</t>
  </si>
  <si>
    <t>USFWS</t>
  </si>
  <si>
    <t>Bank Ex Rate=484.67</t>
  </si>
  <si>
    <t>Real Ex Rate =495</t>
  </si>
  <si>
    <t>USFWS-REPLICATION</t>
  </si>
  <si>
    <t>Mission 1</t>
  </si>
  <si>
    <t>1/8/2013</t>
  </si>
  <si>
    <t>i43</t>
  </si>
  <si>
    <t>1-Phone-15</t>
  </si>
  <si>
    <t>1/8</t>
  </si>
  <si>
    <t>1-i43-r</t>
  </si>
  <si>
    <t xml:space="preserve">Hired taxi </t>
  </si>
  <si>
    <t>Undercover</t>
  </si>
  <si>
    <t>External assistance</t>
  </si>
  <si>
    <t>1-i43-1</t>
  </si>
  <si>
    <t>Bonus</t>
  </si>
  <si>
    <t>Bafoussam-Mbouda</t>
  </si>
  <si>
    <t>Traveling Expenses</t>
  </si>
  <si>
    <t>2-i91-r</t>
  </si>
  <si>
    <t>i91</t>
  </si>
  <si>
    <t>Mbouda-Galim</t>
  </si>
  <si>
    <t>Galim-Mbouda</t>
  </si>
  <si>
    <t>2/8</t>
  </si>
  <si>
    <t>Mbouda-Bafoussam</t>
  </si>
  <si>
    <t>Galim-Ptolunoua</t>
  </si>
  <si>
    <t>Ptolunoua-Galim</t>
  </si>
  <si>
    <t>Drinks with informer</t>
  </si>
  <si>
    <t>Trust Building</t>
  </si>
  <si>
    <t>i8</t>
  </si>
  <si>
    <t>3-Phone-3</t>
  </si>
  <si>
    <t>i32</t>
  </si>
  <si>
    <t>3-Phone-7</t>
  </si>
  <si>
    <t>3-Phone-12</t>
  </si>
  <si>
    <t>3-Phone-24</t>
  </si>
  <si>
    <t>3-Phone-41</t>
  </si>
  <si>
    <t>3/8</t>
  </si>
  <si>
    <t>3-Phone-61</t>
  </si>
  <si>
    <t>5/8</t>
  </si>
  <si>
    <t>Yaounde-Dimako</t>
  </si>
  <si>
    <t>investigations</t>
  </si>
  <si>
    <t>3-i8-1</t>
  </si>
  <si>
    <t>Dimako-Bonambo</t>
  </si>
  <si>
    <t>3-i8-r</t>
  </si>
  <si>
    <t>Bonambo-Dimako</t>
  </si>
  <si>
    <t>Dimako-Yaounde</t>
  </si>
  <si>
    <t>4/8</t>
  </si>
  <si>
    <t>Investigation</t>
  </si>
  <si>
    <t>Drinks with informers</t>
  </si>
  <si>
    <t>i45</t>
  </si>
  <si>
    <t>4-Phone-16</t>
  </si>
  <si>
    <t>4-Phone-39</t>
  </si>
  <si>
    <t>4-Phone-47</t>
  </si>
  <si>
    <t>4-Phone-58</t>
  </si>
  <si>
    <t>Yaounde-Douala</t>
  </si>
  <si>
    <t>4-i45-1</t>
  </si>
  <si>
    <t>Douala-Kumba</t>
  </si>
  <si>
    <t>4-i45-r</t>
  </si>
  <si>
    <t>Kumba-Mbonge</t>
  </si>
  <si>
    <t>Mbonge-Kumba</t>
  </si>
  <si>
    <t>Kumba-Yaounde</t>
  </si>
  <si>
    <t>4-i45-2</t>
  </si>
  <si>
    <t>6/8</t>
  </si>
  <si>
    <t>4-i45-3</t>
  </si>
  <si>
    <t>4-i45-4</t>
  </si>
  <si>
    <t>i77</t>
  </si>
  <si>
    <t>5-Phone-12-12a</t>
  </si>
  <si>
    <t>5-i37-r</t>
  </si>
  <si>
    <t>i37</t>
  </si>
  <si>
    <t>i35</t>
  </si>
  <si>
    <t>6-Phone-4</t>
  </si>
  <si>
    <t>6-Phone-25</t>
  </si>
  <si>
    <t>6-Phone-40</t>
  </si>
  <si>
    <t>6-Phone-48</t>
  </si>
  <si>
    <t>6-Phone-57</t>
  </si>
  <si>
    <t>6-Phone-68</t>
  </si>
  <si>
    <t>Yaounde-Ebolowa</t>
  </si>
  <si>
    <t>6-i35-1</t>
  </si>
  <si>
    <t>Ebolowa-Akom2</t>
  </si>
  <si>
    <t>6-i35-r</t>
  </si>
  <si>
    <t>Akom2-Ebolowa</t>
  </si>
  <si>
    <t>Ebolowa-Ngomezap</t>
  </si>
  <si>
    <t>Ngomezap-Ebolowa</t>
  </si>
  <si>
    <t>Ebolowa-Meyo-Eli</t>
  </si>
  <si>
    <t>Meyo-Eli-Ebolowa</t>
  </si>
  <si>
    <t>Ebolowa-Yaounde</t>
  </si>
  <si>
    <t>6-i35-2</t>
  </si>
  <si>
    <t xml:space="preserve"> Traveling Expenses</t>
  </si>
  <si>
    <t>6-i35-3</t>
  </si>
  <si>
    <t>i25</t>
  </si>
  <si>
    <t>7-Phone-77</t>
  </si>
  <si>
    <t>7-Phone-86</t>
  </si>
  <si>
    <t>7/8</t>
  </si>
  <si>
    <t>7-Phone-99</t>
  </si>
  <si>
    <t>8/8</t>
  </si>
  <si>
    <t>Douala-Santchouchou</t>
  </si>
  <si>
    <t>7-i25-1</t>
  </si>
  <si>
    <t>Santchouchou-Douala</t>
  </si>
  <si>
    <t>7-i25-r</t>
  </si>
  <si>
    <t>9/8</t>
  </si>
  <si>
    <t>7-i25-2</t>
  </si>
  <si>
    <t>8-Phone-67</t>
  </si>
  <si>
    <t>8-Phone-78</t>
  </si>
  <si>
    <t>8-Phone-83</t>
  </si>
  <si>
    <t>8-Phone-92</t>
  </si>
  <si>
    <t>8-Phone-102</t>
  </si>
  <si>
    <t>8-Phone-105</t>
  </si>
  <si>
    <t>8-Phone-111</t>
  </si>
  <si>
    <t>8-Phone-119</t>
  </si>
  <si>
    <t>8-Phone-121</t>
  </si>
  <si>
    <t>10/8</t>
  </si>
  <si>
    <t>8-Phone-147</t>
  </si>
  <si>
    <t>12/8</t>
  </si>
  <si>
    <t>Yaounde-Lomie</t>
  </si>
  <si>
    <t>8-i8-2</t>
  </si>
  <si>
    <t>Lomie-Messock</t>
  </si>
  <si>
    <t>8-i8-r</t>
  </si>
  <si>
    <t>Messock-Lomie</t>
  </si>
  <si>
    <t>Lomie-Nzolabot II</t>
  </si>
  <si>
    <t>Nzolabot II-Lomie</t>
  </si>
  <si>
    <t>Lomie-Yaounde</t>
  </si>
  <si>
    <t>8-i8-3</t>
  </si>
  <si>
    <t>I8</t>
  </si>
  <si>
    <t>8-i8-4</t>
  </si>
  <si>
    <t>i26</t>
  </si>
  <si>
    <t>9-Phone-89</t>
  </si>
  <si>
    <t>9-Phone-100-100a</t>
  </si>
  <si>
    <t>9-Phone-107-107a</t>
  </si>
  <si>
    <t>9-i26-1</t>
  </si>
  <si>
    <t>Douala-Yaounde</t>
  </si>
  <si>
    <t>9-i26-2</t>
  </si>
  <si>
    <t>9-i26-r</t>
  </si>
  <si>
    <t>9-i26-3</t>
  </si>
  <si>
    <t>Drink with Informer</t>
  </si>
  <si>
    <t>10-Phone-84</t>
  </si>
  <si>
    <t>10-Phone-103</t>
  </si>
  <si>
    <t>10-Phone-110</t>
  </si>
  <si>
    <t>10-Phone-122</t>
  </si>
  <si>
    <t>10-Phone-131</t>
  </si>
  <si>
    <t>0-Phone-141</t>
  </si>
  <si>
    <t>Yaounde-Messamena</t>
  </si>
  <si>
    <t>10-i35-4</t>
  </si>
  <si>
    <t>Messamena-Nkonzu</t>
  </si>
  <si>
    <t>10-i35-r</t>
  </si>
  <si>
    <t>Nkonzu-Messamena</t>
  </si>
  <si>
    <t>Messamena-Esienbot</t>
  </si>
  <si>
    <t>Esienbot-Messamena</t>
  </si>
  <si>
    <t>Messamena-Apam</t>
  </si>
  <si>
    <t>Apam-Messamena</t>
  </si>
  <si>
    <t>Messamena-Yaounde</t>
  </si>
  <si>
    <t>10-i35-5</t>
  </si>
  <si>
    <t>10-i35-6</t>
  </si>
  <si>
    <t>11-Phone-158</t>
  </si>
  <si>
    <t>13/8</t>
  </si>
  <si>
    <t>11-Phone-169</t>
  </si>
  <si>
    <t>14/8</t>
  </si>
  <si>
    <t>11-Phone-178</t>
  </si>
  <si>
    <t>15/8</t>
  </si>
  <si>
    <t>11-i25-3</t>
  </si>
  <si>
    <t>Yaounde-Mbalmayo</t>
  </si>
  <si>
    <t>11-i25-r</t>
  </si>
  <si>
    <t>Mbalmayo-Yaounde</t>
  </si>
  <si>
    <t>11-i25-4</t>
  </si>
  <si>
    <t>17/8</t>
  </si>
  <si>
    <t>11-i25-5</t>
  </si>
  <si>
    <t>12-Phone-146</t>
  </si>
  <si>
    <t>12-Phone-149</t>
  </si>
  <si>
    <t>12-Phone-170</t>
  </si>
  <si>
    <t>12-Phone-179</t>
  </si>
  <si>
    <t>12-Phone-199</t>
  </si>
  <si>
    <t>12-Phone-217</t>
  </si>
  <si>
    <t>19/8</t>
  </si>
  <si>
    <t>12-Phone-263</t>
  </si>
  <si>
    <t>22/8</t>
  </si>
  <si>
    <t>12-Phone-315</t>
  </si>
  <si>
    <t>26/8</t>
  </si>
  <si>
    <t>Yaounde-Limbe</t>
  </si>
  <si>
    <t>12-i8-r</t>
  </si>
  <si>
    <t>Limbe-Idenau</t>
  </si>
  <si>
    <t>Idenau-Munyenge</t>
  </si>
  <si>
    <t>Munyenge-Idenau</t>
  </si>
  <si>
    <t>Idenau-Koto</t>
  </si>
  <si>
    <t>Koto-Idenau</t>
  </si>
  <si>
    <t>Idenau-Limbe</t>
  </si>
  <si>
    <t>Limbe-Buea</t>
  </si>
  <si>
    <t>Buea-Bamenda</t>
  </si>
  <si>
    <t>13-Phone-151</t>
  </si>
  <si>
    <t>13-Phone-167</t>
  </si>
  <si>
    <t>13-Phone-185</t>
  </si>
  <si>
    <t>Yaounde-Sang</t>
  </si>
  <si>
    <t>13-i45-5</t>
  </si>
  <si>
    <t>Sang-Djoum</t>
  </si>
  <si>
    <t>13-i45-6</t>
  </si>
  <si>
    <t>Djoum-Avebe</t>
  </si>
  <si>
    <t>13-i45-r</t>
  </si>
  <si>
    <t>Avebe-Djoum</t>
  </si>
  <si>
    <t>djoum-Minko'o</t>
  </si>
  <si>
    <t>Minko'o-Djoum</t>
  </si>
  <si>
    <t>Djoum-Sang</t>
  </si>
  <si>
    <t>13-i45-7</t>
  </si>
  <si>
    <t>Sang-Yaounde</t>
  </si>
  <si>
    <t>13-i45-8</t>
  </si>
  <si>
    <t>13-i45-9</t>
  </si>
  <si>
    <t>Car Repairs</t>
  </si>
  <si>
    <t>Others</t>
  </si>
  <si>
    <t>i67</t>
  </si>
  <si>
    <t>14-Phone-161</t>
  </si>
  <si>
    <t>14-Phone-164</t>
  </si>
  <si>
    <t>Yaounde-Edea</t>
  </si>
  <si>
    <t>14-i67-1</t>
  </si>
  <si>
    <t>Edea-Yaounde</t>
  </si>
  <si>
    <t>14-i67-r</t>
  </si>
  <si>
    <t>14-i67-2</t>
  </si>
  <si>
    <t>Drinks with Informer</t>
  </si>
  <si>
    <t>15-Phone-145</t>
  </si>
  <si>
    <t>15-Phone-148</t>
  </si>
  <si>
    <t>15-Phone-171</t>
  </si>
  <si>
    <t>15-Phone-175</t>
  </si>
  <si>
    <t>15-Phone-181</t>
  </si>
  <si>
    <t>15-Phone-188-188a</t>
  </si>
  <si>
    <t>15-Phone-193</t>
  </si>
  <si>
    <t>15-Phone-222</t>
  </si>
  <si>
    <t>15-i35-7</t>
  </si>
  <si>
    <t>13//8</t>
  </si>
  <si>
    <t>Douala-Bonapupa</t>
  </si>
  <si>
    <t>15-i35-r</t>
  </si>
  <si>
    <t>Bonapupa-Douala</t>
  </si>
  <si>
    <t>Douala-Dibombari</t>
  </si>
  <si>
    <t>Dibombari-Douala</t>
  </si>
  <si>
    <t>15-i35-8</t>
  </si>
  <si>
    <t>15-i35-9</t>
  </si>
  <si>
    <t>phone</t>
  </si>
  <si>
    <t>budget</t>
  </si>
  <si>
    <t>internet</t>
  </si>
  <si>
    <t>16-Phone-150-150a</t>
  </si>
  <si>
    <t>16-Phone-166</t>
  </si>
  <si>
    <t>16-Phone-186-186a</t>
  </si>
  <si>
    <t>16-Phone-194-194b</t>
  </si>
  <si>
    <t>x4 Hrs Internet</t>
  </si>
  <si>
    <t>Communication</t>
  </si>
  <si>
    <t>16-i26-r</t>
  </si>
  <si>
    <t>x8 Hrs Internet</t>
  </si>
  <si>
    <t>16-i26-4</t>
  </si>
  <si>
    <t>Yaounde-Buea</t>
  </si>
  <si>
    <t>16-i26-5</t>
  </si>
  <si>
    <t>Buea-Muyuka</t>
  </si>
  <si>
    <t>Muyuka-Munyengue</t>
  </si>
  <si>
    <t>Munyengue-Muyuka</t>
  </si>
  <si>
    <t>Muyuka-Buea</t>
  </si>
  <si>
    <t>Buea-Yaounde</t>
  </si>
  <si>
    <t>16-i26-6</t>
  </si>
  <si>
    <t>16-i26-7</t>
  </si>
  <si>
    <t>16-i26-8</t>
  </si>
  <si>
    <t>17-Phone-210-210a</t>
  </si>
  <si>
    <t>Yaounde-Nsimalen</t>
  </si>
  <si>
    <t>17-i26-r</t>
  </si>
  <si>
    <t>Nsimalen-Yaounde</t>
  </si>
  <si>
    <t>18/8</t>
  </si>
  <si>
    <t>18-Phone-241</t>
  </si>
  <si>
    <t>20/8</t>
  </si>
  <si>
    <t>18-Phone-253</t>
  </si>
  <si>
    <t>21/8</t>
  </si>
  <si>
    <t>18-Phone-265</t>
  </si>
  <si>
    <t>18-Phone-287</t>
  </si>
  <si>
    <t>23/8</t>
  </si>
  <si>
    <t>18-Phone-303</t>
  </si>
  <si>
    <t>24/8</t>
  </si>
  <si>
    <t>18-Phone-305</t>
  </si>
  <si>
    <t>25/8</t>
  </si>
  <si>
    <t>Douala-Santchou</t>
  </si>
  <si>
    <t>18-i25-6</t>
  </si>
  <si>
    <t>Santchou-Megotte</t>
  </si>
  <si>
    <t>18-i25-r</t>
  </si>
  <si>
    <t>Megotte-Santchou</t>
  </si>
  <si>
    <t>Santchou-Gwala</t>
  </si>
  <si>
    <t>Gwala-Santchou</t>
  </si>
  <si>
    <t>Santchou-Neden</t>
  </si>
  <si>
    <t>Neden-Santchou</t>
  </si>
  <si>
    <t>Santchou-Douala</t>
  </si>
  <si>
    <t>18-i25-7</t>
  </si>
  <si>
    <t>19-Phone-234a</t>
  </si>
  <si>
    <t>19-Phone-252</t>
  </si>
  <si>
    <t>Bafoussam-Dsch</t>
  </si>
  <si>
    <t>19-i91-r</t>
  </si>
  <si>
    <t>Dsch-Fontem</t>
  </si>
  <si>
    <t>Fontem-Takwa</t>
  </si>
  <si>
    <t>Takwa-Fontem</t>
  </si>
  <si>
    <t>Fontem-Dsch</t>
  </si>
  <si>
    <t>Dsch-Bafoussam</t>
  </si>
  <si>
    <t>20-Phone-231</t>
  </si>
  <si>
    <t>20-Phone-250</t>
  </si>
  <si>
    <t>20-Phone-262</t>
  </si>
  <si>
    <t>20-Phone-282</t>
  </si>
  <si>
    <t>20-Phone-292</t>
  </si>
  <si>
    <t>20-Phone-319</t>
  </si>
  <si>
    <t>Yaounde-Ndere</t>
  </si>
  <si>
    <t>20-i45-10</t>
  </si>
  <si>
    <t>Ndere-Garoua</t>
  </si>
  <si>
    <t>20-i45-11</t>
  </si>
  <si>
    <t>Garoua-Guider</t>
  </si>
  <si>
    <t>20-i45-r</t>
  </si>
  <si>
    <t>Guider-Garoua</t>
  </si>
  <si>
    <t>garoua-Vaimba</t>
  </si>
  <si>
    <t>Vaimba-Garoua</t>
  </si>
  <si>
    <t>Garoua-Pitoa</t>
  </si>
  <si>
    <t>Pitoa-Garoua</t>
  </si>
  <si>
    <t>Garoua-Ndere</t>
  </si>
  <si>
    <t>20-i45-12</t>
  </si>
  <si>
    <t>Ndere-Yaounde</t>
  </si>
  <si>
    <t>20-i45-13</t>
  </si>
  <si>
    <t>20-i45-14</t>
  </si>
  <si>
    <t>21-Phone-229-229a</t>
  </si>
  <si>
    <t>21-Phone-234</t>
  </si>
  <si>
    <t>21-Phone-242</t>
  </si>
  <si>
    <t>21-Phone-248</t>
  </si>
  <si>
    <t>21-Phone-266</t>
  </si>
  <si>
    <t>21Phone-278</t>
  </si>
  <si>
    <t>21-Phone-288-288a</t>
  </si>
  <si>
    <t>21-Phone-293</t>
  </si>
  <si>
    <t>21-Phone-314</t>
  </si>
  <si>
    <t>21-Phone-326</t>
  </si>
  <si>
    <t>27/8</t>
  </si>
  <si>
    <t>Yaounde-Ngdere</t>
  </si>
  <si>
    <t>21-i35-10</t>
  </si>
  <si>
    <t>Ngdere-Garoua</t>
  </si>
  <si>
    <t>21-i35-11</t>
  </si>
  <si>
    <t>21-i35-r</t>
  </si>
  <si>
    <t>Garoua-Vaimba</t>
  </si>
  <si>
    <t>Garoua-Ngdere</t>
  </si>
  <si>
    <t>21-i35-12</t>
  </si>
  <si>
    <t>Ngdere-Yaounde</t>
  </si>
  <si>
    <t>21-i35-13</t>
  </si>
  <si>
    <t>21-i35-14</t>
  </si>
  <si>
    <t>22-Phone-239-239a</t>
  </si>
  <si>
    <t>22-Phone-256</t>
  </si>
  <si>
    <t>22-Phone-264-264a</t>
  </si>
  <si>
    <t>22-Phone-279-279a</t>
  </si>
  <si>
    <t>22-Phone-298</t>
  </si>
  <si>
    <t>22-Phone-308-308a</t>
  </si>
  <si>
    <t>22-Phone-321</t>
  </si>
  <si>
    <t>22-i26-r</t>
  </si>
  <si>
    <t>Yaounde-N'dere</t>
  </si>
  <si>
    <t>22-i26-9</t>
  </si>
  <si>
    <t>N'dere-Garoua</t>
  </si>
  <si>
    <t>22-i26-10</t>
  </si>
  <si>
    <t>Garoua-Ngong</t>
  </si>
  <si>
    <t>Ngong-Garoua</t>
  </si>
  <si>
    <t>Garoua-Iloa</t>
  </si>
  <si>
    <t>Iloa-Garoua</t>
  </si>
  <si>
    <t>Garoua-N'dere</t>
  </si>
  <si>
    <t>22-i26-11</t>
  </si>
  <si>
    <t>N'dere-Yaounde</t>
  </si>
  <si>
    <t>22-i26-12</t>
  </si>
  <si>
    <t>22-i26-13</t>
  </si>
  <si>
    <t>23-Phone-306a</t>
  </si>
  <si>
    <t>23-Phone-318</t>
  </si>
  <si>
    <t>23-Phone-363-363a</t>
  </si>
  <si>
    <t>29/8</t>
  </si>
  <si>
    <t>Bafoussam-Magba</t>
  </si>
  <si>
    <t>23-i77-9</t>
  </si>
  <si>
    <t>Mag - Bankim</t>
  </si>
  <si>
    <t>23-i77-r</t>
  </si>
  <si>
    <t>Bankim-Mag</t>
  </si>
  <si>
    <t>Mag - Bafoussam</t>
  </si>
  <si>
    <t>23-i77-10</t>
  </si>
  <si>
    <t>23-i77-3</t>
  </si>
  <si>
    <t>24-Phone-347</t>
  </si>
  <si>
    <t>28/8</t>
  </si>
  <si>
    <t>24-Phone-365</t>
  </si>
  <si>
    <t>24-Phone-367</t>
  </si>
  <si>
    <t>30/8</t>
  </si>
  <si>
    <t xml:space="preserve"> </t>
  </si>
  <si>
    <t>Bamenda - Widikum</t>
  </si>
  <si>
    <t>24-i37-1</t>
  </si>
  <si>
    <t>Widikum-Bamenda</t>
  </si>
  <si>
    <t>24-i37-2</t>
  </si>
  <si>
    <t>24-i37-r</t>
  </si>
  <si>
    <t>24-i37-3</t>
  </si>
  <si>
    <t>25-Phone-337</t>
  </si>
  <si>
    <t>25-Phone-359</t>
  </si>
  <si>
    <t>Douala-Mbanga</t>
  </si>
  <si>
    <t>25-i25-r</t>
  </si>
  <si>
    <t>Mbaga-Douala</t>
  </si>
  <si>
    <t>26-Phone-339</t>
  </si>
  <si>
    <t>26-Phone-351</t>
  </si>
  <si>
    <t>26-Phone-370</t>
  </si>
  <si>
    <t>26-Phone-382</t>
  </si>
  <si>
    <t>31/8</t>
  </si>
  <si>
    <t>Yaounde-Sgma</t>
  </si>
  <si>
    <t>26-i35-15</t>
  </si>
  <si>
    <t>Sgma-Djoum</t>
  </si>
  <si>
    <t>26-i35-16</t>
  </si>
  <si>
    <t>Djoum-Mintom</t>
  </si>
  <si>
    <t>26-i35-r</t>
  </si>
  <si>
    <t>Mintom-Zoebefam</t>
  </si>
  <si>
    <t>Zoebefam-Mintom</t>
  </si>
  <si>
    <t>Mintom-Lele</t>
  </si>
  <si>
    <t>Lele-Minton</t>
  </si>
  <si>
    <t>Minton-Djoum</t>
  </si>
  <si>
    <t>Djoum-Sgma</t>
  </si>
  <si>
    <t>26-i35-17</t>
  </si>
  <si>
    <t>Sgma-Yaounde</t>
  </si>
  <si>
    <t>26-i35-18</t>
  </si>
  <si>
    <t>26-i35-19</t>
  </si>
  <si>
    <t>27-Phone-330</t>
  </si>
  <si>
    <t>27-Phone-338</t>
  </si>
  <si>
    <t>27-Phone-358</t>
  </si>
  <si>
    <t>27-Phone-372</t>
  </si>
  <si>
    <t>27-Phone-385</t>
  </si>
  <si>
    <t>27-i8-6</t>
  </si>
  <si>
    <t>Lomie-Ngoyla</t>
  </si>
  <si>
    <t>27-i8-r</t>
  </si>
  <si>
    <t>Ngoyla-Djadom</t>
  </si>
  <si>
    <t>Djadom-Ngoyla</t>
  </si>
  <si>
    <t>Ngoyla-Lomie</t>
  </si>
  <si>
    <t>Lomie-Abong-Mbang</t>
  </si>
  <si>
    <t>Abong-Mbang-Yaounde</t>
  </si>
  <si>
    <t>27-i8-7</t>
  </si>
  <si>
    <t>27-i8-8</t>
  </si>
  <si>
    <t>27-i8-9</t>
  </si>
  <si>
    <t>28-Phone-346</t>
  </si>
  <si>
    <t>28-Phone-350-350a</t>
  </si>
  <si>
    <t>28-Phone-373-373a</t>
  </si>
  <si>
    <t>28-Phone-386</t>
  </si>
  <si>
    <t>28-i26-14</t>
  </si>
  <si>
    <t>28-i26-15</t>
  </si>
  <si>
    <t>28-i26-r</t>
  </si>
  <si>
    <t>28-i26-16</t>
  </si>
  <si>
    <t>29-Phone-364</t>
  </si>
  <si>
    <t>29-i45-15</t>
  </si>
  <si>
    <t>30-Phone-10-10a</t>
  </si>
  <si>
    <t>30-Phone-35</t>
  </si>
  <si>
    <t>30-Phone-46</t>
  </si>
  <si>
    <t>30-Phone-52</t>
  </si>
  <si>
    <t>30-Phone-75</t>
  </si>
  <si>
    <t>30-Phone-129</t>
  </si>
  <si>
    <t>30-Phone-132</t>
  </si>
  <si>
    <t>30-Phone-143-143a</t>
  </si>
  <si>
    <t>30-Phone-215-215a</t>
  </si>
  <si>
    <t>30-Phone-244a</t>
  </si>
  <si>
    <t>30-Phone-332-332a</t>
  </si>
  <si>
    <t>30-i26-r</t>
  </si>
  <si>
    <t>bank file</t>
  </si>
  <si>
    <t>CNPS</t>
  </si>
  <si>
    <t>Tax</t>
  </si>
  <si>
    <t>5-Phone-22-22b</t>
  </si>
  <si>
    <t>5-Phone-26</t>
  </si>
  <si>
    <t>5-Phone-30-30a</t>
  </si>
  <si>
    <t>5-Phone-31</t>
  </si>
  <si>
    <t>5-Phone-44</t>
  </si>
  <si>
    <t>Bafoussam - Bamenda</t>
  </si>
  <si>
    <t>5-i77-r</t>
  </si>
  <si>
    <t>Bamenda- Bafoussamut</t>
  </si>
  <si>
    <t>Bamenda-Bafut-Bamenda</t>
  </si>
  <si>
    <t>eka-4</t>
  </si>
  <si>
    <t>ekane</t>
  </si>
  <si>
    <t>Bamenda- Bafoussam</t>
  </si>
  <si>
    <t>Hired car Bamenda-Yaounde- Bamenda</t>
  </si>
  <si>
    <t>5-i77-2</t>
  </si>
  <si>
    <t>Hired taxi</t>
  </si>
  <si>
    <t>5-i77-1</t>
  </si>
  <si>
    <t>5-i77-3</t>
  </si>
  <si>
    <t>Police</t>
  </si>
  <si>
    <t>5-i77-4</t>
  </si>
  <si>
    <t>5-i77-5</t>
  </si>
  <si>
    <t>5-i77-6</t>
  </si>
  <si>
    <t>5-i77-7</t>
  </si>
  <si>
    <t>5-i77-8</t>
  </si>
  <si>
    <t>MINFOF</t>
  </si>
  <si>
    <t>eka-5</t>
  </si>
  <si>
    <t>eka-6</t>
  </si>
  <si>
    <t>11-Phone-197-197a</t>
  </si>
  <si>
    <t>11-Phone-202</t>
  </si>
  <si>
    <t>Serge</t>
  </si>
  <si>
    <t>11-Phone-202a</t>
  </si>
  <si>
    <t>11-Phone-206</t>
  </si>
  <si>
    <t>11-Phone-208</t>
  </si>
  <si>
    <t>11-Phone-213</t>
  </si>
  <si>
    <t>11-Phone-214-214a</t>
  </si>
  <si>
    <t>11-Phone-224</t>
  </si>
  <si>
    <t>Hired Car</t>
  </si>
  <si>
    <t>11-i26-17</t>
  </si>
  <si>
    <t>11-ania-r</t>
  </si>
  <si>
    <t>ania</t>
  </si>
  <si>
    <t>11-ania-22</t>
  </si>
  <si>
    <t>30-i26-18</t>
  </si>
  <si>
    <t>30-i26-19</t>
  </si>
  <si>
    <t>30-i26-20</t>
  </si>
  <si>
    <t>30-i26-21</t>
  </si>
  <si>
    <t>30-i26-22</t>
  </si>
  <si>
    <t>30-i26-23</t>
  </si>
  <si>
    <t>30-ania-17</t>
  </si>
  <si>
    <t>30-ania-18</t>
  </si>
  <si>
    <t>30-ania-19</t>
  </si>
  <si>
    <t>30-ania-20</t>
  </si>
  <si>
    <t>ania-23</t>
  </si>
  <si>
    <t>ania-27</t>
  </si>
  <si>
    <t>ania-28</t>
  </si>
  <si>
    <t>ania-30</t>
  </si>
  <si>
    <t>ania-31</t>
  </si>
  <si>
    <t>eka-9</t>
  </si>
  <si>
    <t xml:space="preserve">Legal </t>
  </si>
  <si>
    <t>Aime</t>
  </si>
  <si>
    <t>Phone-1</t>
  </si>
  <si>
    <t>Phone-23</t>
  </si>
  <si>
    <t>Phone-38</t>
  </si>
  <si>
    <t>Phone-54</t>
  </si>
  <si>
    <t>Phone-71</t>
  </si>
  <si>
    <t>Phone-80</t>
  </si>
  <si>
    <t>Phone-97</t>
  </si>
  <si>
    <t>Phone-109</t>
  </si>
  <si>
    <t>Phone-126</t>
  </si>
  <si>
    <t>Phone-135</t>
  </si>
  <si>
    <t>11/8</t>
  </si>
  <si>
    <t>Phone-142</t>
  </si>
  <si>
    <t>Phone-153</t>
  </si>
  <si>
    <t>Phone-163</t>
  </si>
  <si>
    <t>Phone-189</t>
  </si>
  <si>
    <t>Phone-195-195a</t>
  </si>
  <si>
    <t>Phone-209</t>
  </si>
  <si>
    <t>Phone-220</t>
  </si>
  <si>
    <t>Phone-233</t>
  </si>
  <si>
    <t>Phone-245</t>
  </si>
  <si>
    <t>Phone-268</t>
  </si>
  <si>
    <t>Phone-276</t>
  </si>
  <si>
    <t>Phone-295</t>
  </si>
  <si>
    <t>Phone-310</t>
  </si>
  <si>
    <t>Phone-325</t>
  </si>
  <si>
    <t>Phone-342</t>
  </si>
  <si>
    <t>Phone-352</t>
  </si>
  <si>
    <t>Phone-369</t>
  </si>
  <si>
    <t>Phone-383</t>
  </si>
  <si>
    <t>aim-r</t>
  </si>
  <si>
    <t>aimé</t>
  </si>
  <si>
    <t>Ekane</t>
  </si>
  <si>
    <t>Phone-2</t>
  </si>
  <si>
    <t>Phone-19-19a</t>
  </si>
  <si>
    <t>Phone-42-42a</t>
  </si>
  <si>
    <t>Phone-48</t>
  </si>
  <si>
    <t>Phone-55</t>
  </si>
  <si>
    <t>Phone-70</t>
  </si>
  <si>
    <t>Phone-81</t>
  </si>
  <si>
    <t>Phone-101</t>
  </si>
  <si>
    <t>Phone-112</t>
  </si>
  <si>
    <t>Phone-124</t>
  </si>
  <si>
    <t>Phone-138</t>
  </si>
  <si>
    <t>Phone-154</t>
  </si>
  <si>
    <t>Phone-160</t>
  </si>
  <si>
    <t>Phone-173</t>
  </si>
  <si>
    <t>Phone-177</t>
  </si>
  <si>
    <t>Phone-221</t>
  </si>
  <si>
    <t>Phone-238</t>
  </si>
  <si>
    <t>Phone-251-251a</t>
  </si>
  <si>
    <t>Phone-269</t>
  </si>
  <si>
    <t>Phone-281</t>
  </si>
  <si>
    <t>Phone-296</t>
  </si>
  <si>
    <t>Phone-311</t>
  </si>
  <si>
    <t>Phone-328</t>
  </si>
  <si>
    <t>Phone-341</t>
  </si>
  <si>
    <t>Phone-355</t>
  </si>
  <si>
    <t>Phone-375</t>
  </si>
  <si>
    <t>Phone-389</t>
  </si>
  <si>
    <t>Phone-9</t>
  </si>
  <si>
    <t>Phone-21</t>
  </si>
  <si>
    <t>Phone-37</t>
  </si>
  <si>
    <t>Phone-59</t>
  </si>
  <si>
    <t>Phone-69</t>
  </si>
  <si>
    <t>Phone-79</t>
  </si>
  <si>
    <t>Phone-96</t>
  </si>
  <si>
    <t>Phone-113</t>
  </si>
  <si>
    <t>Phone-125</t>
  </si>
  <si>
    <t>Phone-135a</t>
  </si>
  <si>
    <t>Phone-155</t>
  </si>
  <si>
    <t>Phone-172</t>
  </si>
  <si>
    <t>Phone-196-196a</t>
  </si>
  <si>
    <t>Phone-207</t>
  </si>
  <si>
    <t>Phone-219-219a</t>
  </si>
  <si>
    <t>Phone-235</t>
  </si>
  <si>
    <t>Phone-249-249a</t>
  </si>
  <si>
    <t>Phone-267</t>
  </si>
  <si>
    <t>Phone-274</t>
  </si>
  <si>
    <t>Phone-290</t>
  </si>
  <si>
    <t>Phone-309</t>
  </si>
  <si>
    <t>Phone-327</t>
  </si>
  <si>
    <t>Phone-340</t>
  </si>
  <si>
    <t>Phone-354</t>
  </si>
  <si>
    <t>Phone-374</t>
  </si>
  <si>
    <t>Phone-387</t>
  </si>
  <si>
    <t>Me. Djimi</t>
  </si>
  <si>
    <t>Phone-183</t>
  </si>
  <si>
    <t>Phone-228</t>
  </si>
  <si>
    <t>Phone-244</t>
  </si>
  <si>
    <t>Phone-254</t>
  </si>
  <si>
    <t>Me. Tambe</t>
  </si>
  <si>
    <t>Phone-90</t>
  </si>
  <si>
    <t>Phone-182</t>
  </si>
  <si>
    <t>m. Tambe</t>
  </si>
  <si>
    <t>Phone-227</t>
  </si>
  <si>
    <t>Phone-258</t>
  </si>
  <si>
    <t>Yaounde-Sangmelima</t>
  </si>
  <si>
    <t>aim-4</t>
  </si>
  <si>
    <t>Sangmelima-Djoum</t>
  </si>
  <si>
    <t>aim-5</t>
  </si>
  <si>
    <t>Djoum-Sangmelima</t>
  </si>
  <si>
    <t>aim-7</t>
  </si>
  <si>
    <t>Sangmelima-Yaounde</t>
  </si>
  <si>
    <t>aim-9</t>
  </si>
  <si>
    <t>Yaounde-Nanga Eboko</t>
  </si>
  <si>
    <t>aim-12</t>
  </si>
  <si>
    <t>Bandjock-Nanga-Bandjock</t>
  </si>
  <si>
    <t>aim-13</t>
  </si>
  <si>
    <t>Nanga Eboko-Yaounde</t>
  </si>
  <si>
    <t>aim-15</t>
  </si>
  <si>
    <t>aim-16</t>
  </si>
  <si>
    <t>aim-18</t>
  </si>
  <si>
    <t>aim-19</t>
  </si>
  <si>
    <t>aim-21</t>
  </si>
  <si>
    <t>Yaounde-Bafoussam</t>
  </si>
  <si>
    <t>aim-23</t>
  </si>
  <si>
    <t>Bafoussam-Yaounde</t>
  </si>
  <si>
    <t>aim-27</t>
  </si>
  <si>
    <t>aim-28</t>
  </si>
  <si>
    <t>aim-29</t>
  </si>
  <si>
    <t>aim-32</t>
  </si>
  <si>
    <t>aim-33</t>
  </si>
  <si>
    <t>Yaounde-Kribi</t>
  </si>
  <si>
    <t>aim-34</t>
  </si>
  <si>
    <t>Kribi-Douala</t>
  </si>
  <si>
    <t>aim-36</t>
  </si>
  <si>
    <t>aim-38</t>
  </si>
  <si>
    <t>Yaounde-Mfou</t>
  </si>
  <si>
    <t>Mfou-Yaounde</t>
  </si>
  <si>
    <t>yaounde-bertoua</t>
  </si>
  <si>
    <t>ania-2</t>
  </si>
  <si>
    <t>bertoua-yaounde</t>
  </si>
  <si>
    <t>ania-4</t>
  </si>
  <si>
    <t>yaounde-kribi</t>
  </si>
  <si>
    <t>ania-r</t>
  </si>
  <si>
    <t>kribi-yaounde</t>
  </si>
  <si>
    <t>ania-6</t>
  </si>
  <si>
    <t>ania-9</t>
  </si>
  <si>
    <t>bertoua-yokadouma</t>
  </si>
  <si>
    <t>ania-11</t>
  </si>
  <si>
    <t>yokadouma-bertoua</t>
  </si>
  <si>
    <t>ania-14</t>
  </si>
  <si>
    <t>ania-16</t>
  </si>
  <si>
    <t>Yaounde-Mfou-Yaounde</t>
  </si>
  <si>
    <t>ania-26</t>
  </si>
  <si>
    <t>ania-29</t>
  </si>
  <si>
    <t>yaounde-bamenda</t>
  </si>
  <si>
    <t>ania-33</t>
  </si>
  <si>
    <t>bamenda-yaounde</t>
  </si>
  <si>
    <t>ania-35</t>
  </si>
  <si>
    <t>ania-36</t>
  </si>
  <si>
    <t>Bamenda-Bafoussam</t>
  </si>
  <si>
    <t>ania-38</t>
  </si>
  <si>
    <t>eka-1</t>
  </si>
  <si>
    <t>Bafoussam-Bamenda</t>
  </si>
  <si>
    <t>eka-2</t>
  </si>
  <si>
    <t>Yaounde-Bamenda</t>
  </si>
  <si>
    <t>eka-7</t>
  </si>
  <si>
    <t>Bamenda-Limbe</t>
  </si>
  <si>
    <t>eka-11</t>
  </si>
  <si>
    <t>Mundemba-Kumba</t>
  </si>
  <si>
    <t>eka-r</t>
  </si>
  <si>
    <t>Kumba-Limbe</t>
  </si>
  <si>
    <t>Limbe-Douala</t>
  </si>
  <si>
    <t>eka-15</t>
  </si>
  <si>
    <t>Limbe-Kumba</t>
  </si>
  <si>
    <t>Kumba-Mundemba</t>
  </si>
  <si>
    <t>Yaounde-Kumba</t>
  </si>
  <si>
    <t>eka-16</t>
  </si>
  <si>
    <t>Kumba-Mamfe</t>
  </si>
  <si>
    <t>eka-18</t>
  </si>
  <si>
    <t>Mamfe-Kumba</t>
  </si>
  <si>
    <t>eka-21</t>
  </si>
  <si>
    <t>eka-23</t>
  </si>
  <si>
    <t>eka-24</t>
  </si>
  <si>
    <t>Douala-Limbe</t>
  </si>
  <si>
    <t>Buea-Douala</t>
  </si>
  <si>
    <t>eka-30</t>
  </si>
  <si>
    <t>Yaoundé-Kumba</t>
  </si>
  <si>
    <t>eka-37</t>
  </si>
  <si>
    <t>eka-39</t>
  </si>
  <si>
    <t>eka-42</t>
  </si>
  <si>
    <t>eka-44</t>
  </si>
  <si>
    <t>aim-6</t>
  </si>
  <si>
    <t>aim-8</t>
  </si>
  <si>
    <t>aim-14</t>
  </si>
  <si>
    <t>aim-17</t>
  </si>
  <si>
    <t>aim-20</t>
  </si>
  <si>
    <t>aim-24</t>
  </si>
  <si>
    <t>aim-30</t>
  </si>
  <si>
    <t>aim-35</t>
  </si>
  <si>
    <t>aim-37</t>
  </si>
  <si>
    <t>ania-3</t>
  </si>
  <si>
    <t>ania-5</t>
  </si>
  <si>
    <t>ania-10</t>
  </si>
  <si>
    <t>ania-12</t>
  </si>
  <si>
    <t>ania-13</t>
  </si>
  <si>
    <t>ania-15</t>
  </si>
  <si>
    <t>ania-34</t>
  </si>
  <si>
    <t>ania-37</t>
  </si>
  <si>
    <t>eka-3</t>
  </si>
  <si>
    <t>eka-8</t>
  </si>
  <si>
    <t>eka-12</t>
  </si>
  <si>
    <t>eka-14</t>
  </si>
  <si>
    <t>eka-17</t>
  </si>
  <si>
    <t>eka-19</t>
  </si>
  <si>
    <t>eka-22</t>
  </si>
  <si>
    <t>eka-25</t>
  </si>
  <si>
    <t>eka-26</t>
  </si>
  <si>
    <t>eka-28</t>
  </si>
  <si>
    <t>eka-38</t>
  </si>
  <si>
    <t>eka-40</t>
  </si>
  <si>
    <t>eka-43</t>
  </si>
  <si>
    <t>X 126 photocopies</t>
  </si>
  <si>
    <t>aim-2</t>
  </si>
  <si>
    <t>postage</t>
  </si>
  <si>
    <t>aim-3a</t>
  </si>
  <si>
    <t>x 12 print</t>
  </si>
  <si>
    <t>aimé-21a</t>
  </si>
  <si>
    <t>x72 photocopies</t>
  </si>
  <si>
    <t>X 6 printing</t>
  </si>
  <si>
    <t>aim-25</t>
  </si>
  <si>
    <t>X 155 photocopies</t>
  </si>
  <si>
    <t>X 15 photos</t>
  </si>
  <si>
    <t>aim-26</t>
  </si>
  <si>
    <t>x120 photocopy</t>
  </si>
  <si>
    <t>ania-7</t>
  </si>
  <si>
    <t>x 10 picture</t>
  </si>
  <si>
    <t>ania-21</t>
  </si>
  <si>
    <t>ania-24</t>
  </si>
  <si>
    <t>x 252 photocopies</t>
  </si>
  <si>
    <t>ania-24a</t>
  </si>
  <si>
    <t>ania-25</t>
  </si>
  <si>
    <t>x 40 photocopy</t>
  </si>
  <si>
    <t>ania-32</t>
  </si>
  <si>
    <t>X 1 water bottle</t>
  </si>
  <si>
    <t>X 11 Print</t>
  </si>
  <si>
    <t>eka-10</t>
  </si>
  <si>
    <t>X 132 Photocopies</t>
  </si>
  <si>
    <t>X 70 Photocopies</t>
  </si>
  <si>
    <t>eka-27</t>
  </si>
  <si>
    <t>X 460 Photocopies</t>
  </si>
  <si>
    <t>eka-34</t>
  </si>
  <si>
    <t>X 44 Binding</t>
  </si>
  <si>
    <t>eka-29</t>
  </si>
  <si>
    <t>Yaounde-Bertoua</t>
  </si>
  <si>
    <t>dji-1</t>
  </si>
  <si>
    <t>Bertoua-Yaounde</t>
  </si>
  <si>
    <t>dji-2</t>
  </si>
  <si>
    <t>dji-3</t>
  </si>
  <si>
    <t>dji-4</t>
  </si>
  <si>
    <t>dji-5</t>
  </si>
  <si>
    <t>dji-8</t>
  </si>
  <si>
    <t>Bertoua-Yokadouma</t>
  </si>
  <si>
    <t>teb-1</t>
  </si>
  <si>
    <t>Yokadouma-Bertoua</t>
  </si>
  <si>
    <t>tcheu-1</t>
  </si>
  <si>
    <t>tam-1</t>
  </si>
  <si>
    <t>kumba to mamfe</t>
  </si>
  <si>
    <t>tam-2</t>
  </si>
  <si>
    <t>Mamfe to Kumba</t>
  </si>
  <si>
    <t>tam-3</t>
  </si>
  <si>
    <t>tam-6</t>
  </si>
  <si>
    <t>Mamfe - Kumba</t>
  </si>
  <si>
    <t>27/</t>
  </si>
  <si>
    <t>M.Tum</t>
  </si>
  <si>
    <t>eka-33</t>
  </si>
  <si>
    <t>tam-4</t>
  </si>
  <si>
    <t>tam-5</t>
  </si>
  <si>
    <t>dji-6</t>
  </si>
  <si>
    <t>djimi</t>
  </si>
  <si>
    <t>dji-7</t>
  </si>
  <si>
    <t>Nya Aime</t>
  </si>
  <si>
    <t>6/6</t>
  </si>
  <si>
    <t>Ania Serge</t>
  </si>
  <si>
    <t>Eric</t>
  </si>
  <si>
    <t>Phone-12</t>
  </si>
  <si>
    <t>Phone-28</t>
  </si>
  <si>
    <t>Phone-34</t>
  </si>
  <si>
    <t>Phone-62-62d</t>
  </si>
  <si>
    <t>Phone-74</t>
  </si>
  <si>
    <t>Phone-88</t>
  </si>
  <si>
    <t>Phone-95</t>
  </si>
  <si>
    <t>Phone-114-114a</t>
  </si>
  <si>
    <t>Phone-120</t>
  </si>
  <si>
    <t>Phone-144</t>
  </si>
  <si>
    <t>Phone-159</t>
  </si>
  <si>
    <t>Phone-166</t>
  </si>
  <si>
    <t>Phone-192</t>
  </si>
  <si>
    <t>Phone-204</t>
  </si>
  <si>
    <t>Phone-226-226d</t>
  </si>
  <si>
    <t>Phone-232-232a</t>
  </si>
  <si>
    <t>Phone-255</t>
  </si>
  <si>
    <t>Phone-261</t>
  </si>
  <si>
    <t>Phone-284</t>
  </si>
  <si>
    <t>Phone-297</t>
  </si>
  <si>
    <t>eri-8</t>
  </si>
  <si>
    <t>Phone-307-307a</t>
  </si>
  <si>
    <t>Phone-333-333a</t>
  </si>
  <si>
    <t>Phone-345</t>
  </si>
  <si>
    <t>Phone-361</t>
  </si>
  <si>
    <t>Phone-378</t>
  </si>
  <si>
    <t>Phone-390</t>
  </si>
  <si>
    <t>Anna</t>
  </si>
  <si>
    <t>Phone-8</t>
  </si>
  <si>
    <t>Phone-20</t>
  </si>
  <si>
    <t>Phone-33</t>
  </si>
  <si>
    <t>Phone-49</t>
  </si>
  <si>
    <t>Phone-53</t>
  </si>
  <si>
    <t>Phone-72</t>
  </si>
  <si>
    <t>Phone-98</t>
  </si>
  <si>
    <t>Phone-115</t>
  </si>
  <si>
    <t>Phone-127</t>
  </si>
  <si>
    <t>Phone-136</t>
  </si>
  <si>
    <t>Phone-139</t>
  </si>
  <si>
    <t>Phone-152</t>
  </si>
  <si>
    <t>Phone-184</t>
  </si>
  <si>
    <t>Phone-200</t>
  </si>
  <si>
    <t>Phone-204a</t>
  </si>
  <si>
    <t>Phone-216</t>
  </si>
  <si>
    <t>Phone-243</t>
  </si>
  <si>
    <t>Phone-270</t>
  </si>
  <si>
    <t>Phone-277</t>
  </si>
  <si>
    <t>Phone-291</t>
  </si>
  <si>
    <t>Phone-313</t>
  </si>
  <si>
    <t>Phone-329</t>
  </si>
  <si>
    <t>Phone-348</t>
  </si>
  <si>
    <t>Phone-357</t>
  </si>
  <si>
    <t>Phone-366</t>
  </si>
  <si>
    <t>Phone-380</t>
  </si>
  <si>
    <t>ann-r</t>
  </si>
  <si>
    <t>Yaounde - Ngaoundere</t>
  </si>
  <si>
    <t>eri-3</t>
  </si>
  <si>
    <t>Ngaoundere - Garoua</t>
  </si>
  <si>
    <t>eri-4</t>
  </si>
  <si>
    <t>Garoua - Ngaoundere</t>
  </si>
  <si>
    <t>eri-6</t>
  </si>
  <si>
    <t>Ngaoundere - Yaounde</t>
  </si>
  <si>
    <t>eri-7</t>
  </si>
  <si>
    <t>eri-r</t>
  </si>
  <si>
    <t>eri-5</t>
  </si>
  <si>
    <t>31/10</t>
  </si>
  <si>
    <t>radio news flsh F</t>
  </si>
  <si>
    <t>radio news flash E</t>
  </si>
  <si>
    <t>timescape newspaper E</t>
  </si>
  <si>
    <t>mutation newspaper F</t>
  </si>
  <si>
    <t>radio talk show E</t>
  </si>
  <si>
    <t>hotnews newspaper F</t>
  </si>
  <si>
    <t>hotnews newspaper E</t>
  </si>
  <si>
    <t>popoli newspaper F</t>
  </si>
  <si>
    <t>the horizon newspaper E</t>
  </si>
  <si>
    <t>Repere newspaper F</t>
  </si>
  <si>
    <t>eden newspaper E</t>
  </si>
  <si>
    <t>horizon newspaper E</t>
  </si>
  <si>
    <t>the spokesman newspaper E</t>
  </si>
  <si>
    <t>radio news flash F</t>
  </si>
  <si>
    <t>TV news feature F</t>
  </si>
  <si>
    <t>TV news feature E</t>
  </si>
  <si>
    <t>la nouvelle expression newspaper F</t>
  </si>
  <si>
    <t>Nsimalen parrot seizure and traffickers arrest court case opens</t>
  </si>
  <si>
    <t>the Median newspaper E</t>
  </si>
  <si>
    <t>the spokesman newspaper F</t>
  </si>
  <si>
    <t>cd production</t>
  </si>
  <si>
    <t>Transfer of footages to Mini DV cassette</t>
  </si>
  <si>
    <t>eri-1</t>
  </si>
  <si>
    <t>August recording</t>
  </si>
  <si>
    <t>frame</t>
  </si>
  <si>
    <t>x 300 Biz cards</t>
  </si>
  <si>
    <t>X20 tea cups</t>
  </si>
  <si>
    <t>X20 Printing tea cups</t>
  </si>
  <si>
    <t>Postage fees</t>
  </si>
  <si>
    <t xml:space="preserve">x 1075 photocopies  </t>
  </si>
  <si>
    <t>eri-2</t>
  </si>
  <si>
    <t xml:space="preserve">x35 binding </t>
  </si>
  <si>
    <t>Job advert</t>
  </si>
  <si>
    <t>aim-1</t>
  </si>
  <si>
    <t>x7 newspaper</t>
  </si>
  <si>
    <t>x14 newspaper</t>
  </si>
  <si>
    <t>x18 newspaper</t>
  </si>
  <si>
    <t>Policy and External relations</t>
  </si>
  <si>
    <t>Ofir-r</t>
  </si>
  <si>
    <t>Ofir</t>
  </si>
  <si>
    <t xml:space="preserve">Phone International </t>
  </si>
  <si>
    <t>Policy and external relations</t>
  </si>
  <si>
    <t>Phone-65-65a</t>
  </si>
  <si>
    <t>Phone-91</t>
  </si>
  <si>
    <t>Phone-92</t>
  </si>
  <si>
    <t>Phone-116-116a</t>
  </si>
  <si>
    <t>Phone-117</t>
  </si>
  <si>
    <t>9/7</t>
  </si>
  <si>
    <t>Ofir-1</t>
  </si>
  <si>
    <t>Visa Gabon</t>
  </si>
  <si>
    <t>Arrey-2</t>
  </si>
  <si>
    <t>Arrey</t>
  </si>
  <si>
    <t>Airport Tax</t>
  </si>
  <si>
    <t>Ofir-2</t>
  </si>
  <si>
    <t>Ofir-3</t>
  </si>
  <si>
    <t>Exit visa</t>
  </si>
  <si>
    <t>Arrey-11</t>
  </si>
  <si>
    <t>Phone-176-176b</t>
  </si>
  <si>
    <t>Phone-212</t>
  </si>
  <si>
    <t>Phone-230-230b</t>
  </si>
  <si>
    <t>Phone-r</t>
  </si>
  <si>
    <t>Phone-273-273f</t>
  </si>
  <si>
    <t>Phone-289-289d</t>
  </si>
  <si>
    <t>Phone-302</t>
  </si>
  <si>
    <t>Swiss</t>
  </si>
  <si>
    <t>Congo</t>
  </si>
  <si>
    <t>Phone-45-45a</t>
  </si>
  <si>
    <t>Phone-174</t>
  </si>
  <si>
    <t>Phone-203</t>
  </si>
  <si>
    <t>Air ticket Douala-Lomie Yaounde</t>
  </si>
  <si>
    <t>Arrey-6</t>
  </si>
  <si>
    <t>S. Africa</t>
  </si>
  <si>
    <t>Ofir-16</t>
  </si>
  <si>
    <t>talf-r</t>
  </si>
  <si>
    <t>1-31/8</t>
  </si>
  <si>
    <t>TALF</t>
  </si>
  <si>
    <t>Doctor's  fees</t>
  </si>
  <si>
    <t>Photocopy/Printing</t>
  </si>
  <si>
    <t>30/6</t>
  </si>
  <si>
    <t>30/7</t>
  </si>
  <si>
    <t>staff coordinator</t>
  </si>
  <si>
    <t>30/5</t>
  </si>
  <si>
    <t>Staff jurist</t>
  </si>
  <si>
    <t>Electricity bill</t>
  </si>
  <si>
    <t>Internet bill</t>
  </si>
  <si>
    <t>Rent</t>
  </si>
  <si>
    <t>Ofir-21</t>
  </si>
  <si>
    <t>Ofir-19-20</t>
  </si>
  <si>
    <t>Phone-391</t>
  </si>
  <si>
    <t>Kenya visa</t>
  </si>
  <si>
    <t>Ofir-5</t>
  </si>
  <si>
    <t>Ofir-18</t>
  </si>
  <si>
    <t>Ofir-4</t>
  </si>
  <si>
    <t>Ofir-17</t>
  </si>
  <si>
    <t>Ofir-6</t>
  </si>
  <si>
    <t>Ofir-7-7a</t>
  </si>
  <si>
    <t>Ofir-8-8a</t>
  </si>
  <si>
    <t>29/9</t>
  </si>
  <si>
    <t>Ofir-9</t>
  </si>
  <si>
    <t>Ofir-10</t>
  </si>
  <si>
    <t>air ticket nairobi-Gaberone-Nairobi</t>
  </si>
  <si>
    <t>Arrey-12</t>
  </si>
  <si>
    <t>Entry Visa Botswana</t>
  </si>
  <si>
    <t>Ofir-11</t>
  </si>
  <si>
    <t>Ofir-14</t>
  </si>
  <si>
    <t>Penalty flight change</t>
  </si>
  <si>
    <t>Ofir-14a</t>
  </si>
  <si>
    <t>Ofir-15</t>
  </si>
  <si>
    <t>Ofir-12</t>
  </si>
  <si>
    <t>Ofir-13</t>
  </si>
  <si>
    <t>Phone-14</t>
  </si>
  <si>
    <t>Phone-301</t>
  </si>
  <si>
    <t>Phone-334</t>
  </si>
  <si>
    <t>Bonus legal adviser</t>
  </si>
  <si>
    <t>Arrey-20</t>
  </si>
  <si>
    <t>Bonus coordinator</t>
  </si>
  <si>
    <t>GALF-r</t>
  </si>
  <si>
    <t>Galf</t>
  </si>
  <si>
    <t>Bonus investigator</t>
  </si>
  <si>
    <t>Phone-270a</t>
  </si>
  <si>
    <t>Phone-275</t>
  </si>
  <si>
    <t>Phone-300</t>
  </si>
  <si>
    <t>Phone-320</t>
  </si>
  <si>
    <t>Phone-323</t>
  </si>
  <si>
    <t>Phone-336</t>
  </si>
  <si>
    <t>Phone-349</t>
  </si>
  <si>
    <t>Phone-368</t>
  </si>
  <si>
    <t>Phone-379</t>
  </si>
  <si>
    <t>Yde-Mfou</t>
  </si>
  <si>
    <t>i48-r</t>
  </si>
  <si>
    <t>i48</t>
  </si>
  <si>
    <t>Mfou-Yde</t>
  </si>
  <si>
    <t>hub-r</t>
  </si>
  <si>
    <t>Hub</t>
  </si>
  <si>
    <t>EAGLE</t>
  </si>
  <si>
    <t>ofir-r</t>
  </si>
  <si>
    <t>ofir</t>
  </si>
  <si>
    <t>Phone-13</t>
  </si>
  <si>
    <t>Phone-27</t>
  </si>
  <si>
    <t>Phone-43</t>
  </si>
  <si>
    <t>Phone-50</t>
  </si>
  <si>
    <t>Phone-63</t>
  </si>
  <si>
    <t>Phone-118-118a</t>
  </si>
  <si>
    <t>Phone-130</t>
  </si>
  <si>
    <t>Phone-134-134a</t>
  </si>
  <si>
    <t>Phone-205-205a</t>
  </si>
  <si>
    <t>Phone-214b</t>
  </si>
  <si>
    <t>Phone-225</t>
  </si>
  <si>
    <t>Phone-240</t>
  </si>
  <si>
    <t>Phone-257</t>
  </si>
  <si>
    <t>Phone-260</t>
  </si>
  <si>
    <t>Phone-286-286b</t>
  </si>
  <si>
    <t>Phone-299</t>
  </si>
  <si>
    <t>Phone-304</t>
  </si>
  <si>
    <t>x2 Hrs hired taxi</t>
  </si>
  <si>
    <t>Bank file</t>
  </si>
  <si>
    <t>Emeline</t>
  </si>
  <si>
    <t>Phone-5</t>
  </si>
  <si>
    <t>Phone-18</t>
  </si>
  <si>
    <t>Phone-36</t>
  </si>
  <si>
    <t>Phone-56</t>
  </si>
  <si>
    <t>Phone-73</t>
  </si>
  <si>
    <t>Phone-85</t>
  </si>
  <si>
    <t>Phone-94</t>
  </si>
  <si>
    <t>Phone-106</t>
  </si>
  <si>
    <t>Phone-128</t>
  </si>
  <si>
    <t>Phone-137</t>
  </si>
  <si>
    <t>Phone-156</t>
  </si>
  <si>
    <t>Phone-168</t>
  </si>
  <si>
    <t>Phone-180</t>
  </si>
  <si>
    <t>Phone-198</t>
  </si>
  <si>
    <t>Phone-223</t>
  </si>
  <si>
    <t>Phone-237</t>
  </si>
  <si>
    <t>Phone-246</t>
  </si>
  <si>
    <t>Phone-272</t>
  </si>
  <si>
    <t>Phone-283</t>
  </si>
  <si>
    <t>Phone-294</t>
  </si>
  <si>
    <t>Phone-312</t>
  </si>
  <si>
    <t>Phone-331</t>
  </si>
  <si>
    <t>Phone-344</t>
  </si>
  <si>
    <t>Phone-356</t>
  </si>
  <si>
    <t>Phone-362</t>
  </si>
  <si>
    <t>Phone-371</t>
  </si>
  <si>
    <t>Phone-384</t>
  </si>
  <si>
    <t>Phone-11-11d</t>
  </si>
  <si>
    <t>Phone-29</t>
  </si>
  <si>
    <t>Phone-51-51b</t>
  </si>
  <si>
    <t>Phone-64</t>
  </si>
  <si>
    <t>Phone-76</t>
  </si>
  <si>
    <t>Phone-87</t>
  </si>
  <si>
    <t>Phone-93</t>
  </si>
  <si>
    <t>Phone-108</t>
  </si>
  <si>
    <t>Phone-133</t>
  </si>
  <si>
    <t>Phone-165-165a</t>
  </si>
  <si>
    <t>Phone-187</t>
  </si>
  <si>
    <t>Phone-191</t>
  </si>
  <si>
    <t>Phone-211-211b</t>
  </si>
  <si>
    <t>Phone-259-259</t>
  </si>
  <si>
    <t>Phone-306</t>
  </si>
  <si>
    <t>Phone-317-307b</t>
  </si>
  <si>
    <t>Phone-322-322b</t>
  </si>
  <si>
    <t>Phone-335-335b</t>
  </si>
  <si>
    <t>Phone-360</t>
  </si>
  <si>
    <t>Phone-377</t>
  </si>
  <si>
    <t>Phone-388</t>
  </si>
  <si>
    <t>Unice</t>
  </si>
  <si>
    <t>Phone-6</t>
  </si>
  <si>
    <t>Phone-17</t>
  </si>
  <si>
    <t>Phone-32</t>
  </si>
  <si>
    <t>Phone-60</t>
  </si>
  <si>
    <t>Phone-66</t>
  </si>
  <si>
    <t>Phone-82</t>
  </si>
  <si>
    <t>Phone-104</t>
  </si>
  <si>
    <t>Phone-123</t>
  </si>
  <si>
    <t>Phone-140</t>
  </si>
  <si>
    <t>Phone-157</t>
  </si>
  <si>
    <t>Phone-162</t>
  </si>
  <si>
    <t>Phone-201</t>
  </si>
  <si>
    <t>Phone-218</t>
  </si>
  <si>
    <t>Phone-236</t>
  </si>
  <si>
    <t>Phone-247</t>
  </si>
  <si>
    <t>Phone-271</t>
  </si>
  <si>
    <t>Phone-280</t>
  </si>
  <si>
    <t>Phone-316</t>
  </si>
  <si>
    <t>Phone-324</t>
  </si>
  <si>
    <t>Phone-343</t>
  </si>
  <si>
    <t>Phone-353</t>
  </si>
  <si>
    <t>Phone-376</t>
  </si>
  <si>
    <t>Phone-381</t>
  </si>
  <si>
    <t>Eme-r</t>
  </si>
  <si>
    <t>x2 hrs taxi</t>
  </si>
  <si>
    <t>x1 hrs taxi</t>
  </si>
  <si>
    <t>Arrey-r</t>
  </si>
  <si>
    <t>Uni-r</t>
  </si>
  <si>
    <t>Office cleaner</t>
  </si>
  <si>
    <t>Eme-1</t>
  </si>
  <si>
    <t>Eme-2</t>
  </si>
  <si>
    <t>Eme-3</t>
  </si>
  <si>
    <t>Eme-4</t>
  </si>
  <si>
    <t>liquid soap</t>
  </si>
  <si>
    <t>Eme-5</t>
  </si>
  <si>
    <t>la Croix</t>
  </si>
  <si>
    <t>Ajax</t>
  </si>
  <si>
    <t>garbage bags</t>
  </si>
  <si>
    <t>sponge</t>
  </si>
  <si>
    <t>air refresher</t>
  </si>
  <si>
    <t>Eme-6</t>
  </si>
  <si>
    <t>X2l Pax</t>
  </si>
  <si>
    <t>Arrey-3</t>
  </si>
  <si>
    <t>Croix</t>
  </si>
  <si>
    <t>Repairs fees</t>
  </si>
  <si>
    <t>Arrey-4</t>
  </si>
  <si>
    <t>Arrey-5</t>
  </si>
  <si>
    <t>x6 night watch</t>
  </si>
  <si>
    <t>Arrey-7</t>
  </si>
  <si>
    <t>x10 bulbs 75watts</t>
  </si>
  <si>
    <t>Arrey-8</t>
  </si>
  <si>
    <t>x5 bulbs 40 watts</t>
  </si>
  <si>
    <t>x7 night watch</t>
  </si>
  <si>
    <t>Arrey-9</t>
  </si>
  <si>
    <t>Passport renewal</t>
  </si>
  <si>
    <t>Arrey-10</t>
  </si>
  <si>
    <t>Ink</t>
  </si>
  <si>
    <t>Arrey-13</t>
  </si>
  <si>
    <t>Arrey-15</t>
  </si>
  <si>
    <t>x4 night watch</t>
  </si>
  <si>
    <t>Arrey-18</t>
  </si>
  <si>
    <t>x3 night watch</t>
  </si>
  <si>
    <t>Arrey-19</t>
  </si>
  <si>
    <t xml:space="preserve">x11 toilet tissue </t>
  </si>
  <si>
    <t>Uni-18a</t>
  </si>
  <si>
    <t>Certification</t>
  </si>
  <si>
    <t>Uni-20</t>
  </si>
  <si>
    <t>x 1 USB Key</t>
  </si>
  <si>
    <t>Uni-37a</t>
  </si>
  <si>
    <t>Photo of size 10by 15</t>
  </si>
  <si>
    <t>i35-20</t>
  </si>
  <si>
    <t>Postage</t>
  </si>
  <si>
    <t>i35-21</t>
  </si>
  <si>
    <t>x10 Printing</t>
  </si>
  <si>
    <t>i35-22</t>
  </si>
  <si>
    <t>printing of Cites permits</t>
  </si>
  <si>
    <t>i35-23</t>
  </si>
  <si>
    <t>Lithium battery</t>
  </si>
  <si>
    <t>i35-24</t>
  </si>
  <si>
    <t>Telephone</t>
  </si>
  <si>
    <t>i35-25</t>
  </si>
  <si>
    <t>x200 Photocopy</t>
  </si>
  <si>
    <t>i8-5</t>
  </si>
  <si>
    <t>USB Key</t>
  </si>
  <si>
    <t>Western union</t>
  </si>
  <si>
    <t>Arrey-1</t>
  </si>
  <si>
    <t>Express union</t>
  </si>
  <si>
    <t>Arrey-14</t>
  </si>
  <si>
    <t>Arrey-16</t>
  </si>
  <si>
    <t>Uni-1</t>
  </si>
  <si>
    <t>Uni-2</t>
  </si>
  <si>
    <t>1/7</t>
  </si>
  <si>
    <t>Uni-3</t>
  </si>
  <si>
    <t>Uni-4</t>
  </si>
  <si>
    <t>Uni-5</t>
  </si>
  <si>
    <t>Uni-6</t>
  </si>
  <si>
    <t>Uni-7</t>
  </si>
  <si>
    <t>Uni-8</t>
  </si>
  <si>
    <t>Uni-9</t>
  </si>
  <si>
    <t>Uni-10</t>
  </si>
  <si>
    <t>Uni-11</t>
  </si>
  <si>
    <t>Uni-12</t>
  </si>
  <si>
    <t>Uni-13</t>
  </si>
  <si>
    <t>Uni-14</t>
  </si>
  <si>
    <t>Uni-15</t>
  </si>
  <si>
    <t>Uni-16</t>
  </si>
  <si>
    <t>Uni-17</t>
  </si>
  <si>
    <t>Uni-18</t>
  </si>
  <si>
    <t>Uni-19</t>
  </si>
  <si>
    <t>Uni-21</t>
  </si>
  <si>
    <t>Uni-22</t>
  </si>
  <si>
    <t>Uni-22a</t>
  </si>
  <si>
    <t>Uni-22b</t>
  </si>
  <si>
    <t>Uni-23</t>
  </si>
  <si>
    <t>Uni-24</t>
  </si>
  <si>
    <t>Uni-25</t>
  </si>
  <si>
    <t>Uni-26</t>
  </si>
  <si>
    <t>Uni-27</t>
  </si>
  <si>
    <t>Uni-28</t>
  </si>
  <si>
    <t>Uni-29</t>
  </si>
  <si>
    <t>Uni-30</t>
  </si>
  <si>
    <t>Uni-31</t>
  </si>
  <si>
    <t>Uni-32</t>
  </si>
  <si>
    <t>Uni-33</t>
  </si>
  <si>
    <t>Uni-34</t>
  </si>
  <si>
    <t>Uni-35</t>
  </si>
  <si>
    <t>Uni-36</t>
  </si>
  <si>
    <t>Uni-37</t>
  </si>
  <si>
    <t>Uni-38</t>
  </si>
  <si>
    <t>Uni-39</t>
  </si>
  <si>
    <t>UNICS</t>
  </si>
  <si>
    <t>Afriland</t>
  </si>
  <si>
    <t>SNEC-Water</t>
  </si>
  <si>
    <t>Hr-snec 2013 .8</t>
  </si>
  <si>
    <t>Sonel-Electricity</t>
  </si>
  <si>
    <t>Hr-sonel 2013 .8</t>
  </si>
  <si>
    <t>Gabon bonus</t>
  </si>
  <si>
    <t>Togo bonus</t>
  </si>
  <si>
    <t>Driving lessons</t>
  </si>
  <si>
    <t>Eme-7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</si>
</sst>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\t&quot;£&quot;#,##0_);\(\t&quot;£&quot;#,##0\)"/>
    <numFmt numFmtId="177" formatCode="\t&quot;£&quot;#,##0_);[Red]\(\t&quot;£&quot;#,##0\)"/>
    <numFmt numFmtId="178" formatCode="\t&quot;£&quot;#,##0.00_);\(\t&quot;£&quot;#,##0.00\)"/>
    <numFmt numFmtId="179" formatCode="\t&quot;£&quot;#,##0.00_);[Red]\(\t&quot;£&quot;#,##0.00\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[$$-409]#,##0;[Red][$$-409]#,##0"/>
    <numFmt numFmtId="202" formatCode="[$£-809]#,##0"/>
    <numFmt numFmtId="203" formatCode="&quot;$&quot;#,##0"/>
    <numFmt numFmtId="204" formatCode="#,##0.00;[Red]#,##0.00"/>
    <numFmt numFmtId="205" formatCode="#,##0.000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0"/>
      <color indexed="4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2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5"/>
      <name val="Arial"/>
      <family val="2"/>
    </font>
    <font>
      <sz val="10"/>
      <color indexed="11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sz val="10"/>
      <color indexed="46"/>
      <name val="Arial"/>
      <family val="2"/>
    </font>
    <font>
      <sz val="9"/>
      <color indexed="46"/>
      <name val="Arial"/>
      <family val="2"/>
    </font>
    <font>
      <b/>
      <sz val="10"/>
      <color indexed="46"/>
      <name val="Arial"/>
      <family val="2"/>
    </font>
    <font>
      <b/>
      <sz val="10"/>
      <color indexed="15"/>
      <name val="Arial"/>
      <family val="2"/>
    </font>
    <font>
      <sz val="9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1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51"/>
      <name val="Arial"/>
      <family val="2"/>
    </font>
    <font>
      <sz val="9"/>
      <color indexed="53"/>
      <name val="Arial"/>
      <family val="2"/>
    </font>
    <font>
      <sz val="9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22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3" fillId="17" borderId="0" applyNumberFormat="0" applyBorder="0" applyAlignment="0" applyProtection="0"/>
    <xf numFmtId="0" fontId="34" fillId="9" borderId="1" applyNumberFormat="0" applyAlignment="0" applyProtection="0"/>
    <xf numFmtId="0" fontId="35" fillId="14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" borderId="1" applyNumberFormat="0" applyAlignment="0" applyProtection="0"/>
    <xf numFmtId="0" fontId="42" fillId="0" borderId="6" applyNumberFormat="0" applyFill="0" applyAlignment="0" applyProtection="0"/>
    <xf numFmtId="0" fontId="4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44" fillId="9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9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9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9" borderId="0" xfId="0" applyNumberFormat="1" applyFill="1" applyAlignment="1">
      <alignment horizontal="center"/>
    </xf>
    <xf numFmtId="3" fontId="0" fillId="9" borderId="0" xfId="0" applyNumberFormat="1" applyFill="1" applyAlignment="1">
      <alignment horizontal="center"/>
    </xf>
    <xf numFmtId="198" fontId="0" fillId="9" borderId="0" xfId="0" applyNumberFormat="1" applyFill="1" applyAlignment="1">
      <alignment/>
    </xf>
    <xf numFmtId="198" fontId="8" fillId="9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8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9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200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49" fontId="1" fillId="9" borderId="0" xfId="0" applyNumberFormat="1" applyFont="1" applyFill="1" applyAlignment="1">
      <alignment/>
    </xf>
    <xf numFmtId="3" fontId="1" fillId="9" borderId="0" xfId="0" applyNumberFormat="1" applyFont="1" applyFill="1" applyAlignment="1">
      <alignment/>
    </xf>
    <xf numFmtId="49" fontId="1" fillId="9" borderId="0" xfId="0" applyNumberFormat="1" applyFont="1" applyFill="1" applyAlignment="1">
      <alignment horizontal="center"/>
    </xf>
    <xf numFmtId="200" fontId="1" fillId="9" borderId="0" xfId="0" applyNumberFormat="1" applyFont="1" applyFill="1" applyAlignment="1">
      <alignment/>
    </xf>
    <xf numFmtId="0" fontId="1" fillId="9" borderId="0" xfId="0" applyFont="1" applyFill="1" applyAlignment="1">
      <alignment/>
    </xf>
    <xf numFmtId="3" fontId="0" fillId="9" borderId="0" xfId="0" applyNumberFormat="1" applyFill="1" applyAlignment="1">
      <alignment/>
    </xf>
    <xf numFmtId="49" fontId="0" fillId="9" borderId="0" xfId="0" applyNumberFormat="1" applyFont="1" applyFill="1" applyAlignment="1">
      <alignment/>
    </xf>
    <xf numFmtId="200" fontId="0" fillId="9" borderId="0" xfId="0" applyNumberFormat="1" applyFill="1" applyAlignment="1">
      <alignment/>
    </xf>
    <xf numFmtId="0" fontId="0" fillId="9" borderId="0" xfId="0" applyFill="1" applyAlignment="1">
      <alignment/>
    </xf>
    <xf numFmtId="3" fontId="0" fillId="0" borderId="0" xfId="0" applyNumberFormat="1" applyFont="1" applyFill="1" applyAlignment="1">
      <alignment/>
    </xf>
    <xf numFmtId="49" fontId="1" fillId="9" borderId="0" xfId="0" applyNumberFormat="1" applyFont="1" applyFill="1" applyAlignment="1">
      <alignment horizontal="left"/>
    </xf>
    <xf numFmtId="0" fontId="0" fillId="9" borderId="0" xfId="0" applyFill="1" applyBorder="1" applyAlignment="1">
      <alignment/>
    </xf>
    <xf numFmtId="200" fontId="0" fillId="0" borderId="0" xfId="0" applyNumberFormat="1" applyFill="1" applyAlignment="1">
      <alignment/>
    </xf>
    <xf numFmtId="1" fontId="0" fillId="9" borderId="0" xfId="0" applyNumberForma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0" fillId="9" borderId="0" xfId="0" applyNumberFormat="1" applyFont="1" applyFill="1" applyAlignment="1">
      <alignment/>
    </xf>
    <xf numFmtId="49" fontId="0" fillId="9" borderId="0" xfId="0" applyNumberFormat="1" applyFont="1" applyFill="1" applyAlignment="1">
      <alignment horizontal="center"/>
    </xf>
    <xf numFmtId="0" fontId="0" fillId="9" borderId="0" xfId="0" applyFont="1" applyFill="1" applyAlignment="1">
      <alignment/>
    </xf>
    <xf numFmtId="49" fontId="0" fillId="9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9" borderId="0" xfId="0" applyNumberFormat="1" applyFont="1" applyFill="1" applyAlignment="1">
      <alignment horizontal="left"/>
    </xf>
    <xf numFmtId="49" fontId="0" fillId="9" borderId="0" xfId="0" applyNumberFormat="1" applyFont="1" applyFill="1" applyAlignment="1">
      <alignment/>
    </xf>
    <xf numFmtId="49" fontId="0" fillId="9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200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20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00" fontId="0" fillId="9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9" borderId="0" xfId="0" applyNumberFormat="1" applyFont="1" applyFill="1" applyAlignment="1">
      <alignment/>
    </xf>
    <xf numFmtId="49" fontId="0" fillId="9" borderId="0" xfId="57" applyNumberFormat="1" applyFont="1" applyFill="1">
      <alignment/>
      <protection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1" fillId="9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20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00" fontId="0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0" fillId="9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01" fontId="0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200" fontId="0" fillId="0" borderId="11" xfId="0" applyNumberFormat="1" applyBorder="1" applyAlignment="1">
      <alignment/>
    </xf>
    <xf numFmtId="49" fontId="1" fillId="0" borderId="0" xfId="0" applyNumberFormat="1" applyFont="1" applyFill="1" applyAlignment="1">
      <alignment/>
    </xf>
    <xf numFmtId="3" fontId="48" fillId="0" borderId="0" xfId="0" applyNumberFormat="1" applyFont="1" applyAlignment="1">
      <alignment/>
    </xf>
    <xf numFmtId="3" fontId="48" fillId="9" borderId="0" xfId="0" applyNumberFormat="1" applyFont="1" applyFill="1" applyAlignment="1">
      <alignment/>
    </xf>
    <xf numFmtId="3" fontId="49" fillId="0" borderId="11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3" fontId="50" fillId="0" borderId="0" xfId="0" applyNumberFormat="1" applyFont="1" applyAlignment="1">
      <alignment/>
    </xf>
    <xf numFmtId="3" fontId="50" fillId="9" borderId="0" xfId="0" applyNumberFormat="1" applyFont="1" applyFill="1" applyAlignment="1">
      <alignment/>
    </xf>
    <xf numFmtId="3" fontId="50" fillId="0" borderId="0" xfId="0" applyNumberFormat="1" applyFont="1" applyFill="1" applyAlignment="1">
      <alignment/>
    </xf>
    <xf numFmtId="3" fontId="51" fillId="0" borderId="0" xfId="0" applyNumberFormat="1" applyFont="1" applyAlignment="1">
      <alignment/>
    </xf>
    <xf numFmtId="3" fontId="51" fillId="9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9" borderId="0" xfId="0" applyNumberFormat="1" applyFont="1" applyFill="1" applyAlignment="1">
      <alignment/>
    </xf>
    <xf numFmtId="0" fontId="50" fillId="0" borderId="0" xfId="0" applyFont="1" applyFill="1" applyBorder="1" applyAlignment="1">
      <alignment/>
    </xf>
    <xf numFmtId="3" fontId="52" fillId="0" borderId="11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200" fontId="14" fillId="0" borderId="11" xfId="0" applyNumberFormat="1" applyFont="1" applyBorder="1" applyAlignment="1">
      <alignment/>
    </xf>
    <xf numFmtId="0" fontId="15" fillId="0" borderId="0" xfId="0" applyFont="1" applyFill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3" fontId="0" fillId="0" borderId="12" xfId="0" applyNumberFormat="1" applyBorder="1" applyAlignment="1">
      <alignment/>
    </xf>
    <xf numFmtId="200" fontId="0" fillId="0" borderId="12" xfId="0" applyNumberFormat="1" applyBorder="1" applyAlignment="1">
      <alignment/>
    </xf>
    <xf numFmtId="200" fontId="0" fillId="0" borderId="0" xfId="0" applyNumberFormat="1" applyBorder="1" applyAlignment="1">
      <alignment/>
    </xf>
    <xf numFmtId="49" fontId="16" fillId="0" borderId="0" xfId="0" applyNumberFormat="1" applyFont="1" applyFill="1" applyAlignment="1">
      <alignment/>
    </xf>
    <xf numFmtId="3" fontId="17" fillId="0" borderId="12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/>
    </xf>
    <xf numFmtId="49" fontId="16" fillId="0" borderId="12" xfId="0" applyNumberFormat="1" applyFont="1" applyBorder="1" applyAlignment="1">
      <alignment horizontal="left"/>
    </xf>
    <xf numFmtId="49" fontId="15" fillId="0" borderId="0" xfId="0" applyNumberFormat="1" applyFont="1" applyFill="1" applyAlignment="1">
      <alignment/>
    </xf>
    <xf numFmtId="3" fontId="15" fillId="0" borderId="12" xfId="0" applyNumberFormat="1" applyFont="1" applyFill="1" applyBorder="1" applyAlignment="1">
      <alignment/>
    </xf>
    <xf numFmtId="49" fontId="15" fillId="0" borderId="12" xfId="0" applyNumberFormat="1" applyFont="1" applyFill="1" applyBorder="1" applyAlignment="1">
      <alignment/>
    </xf>
    <xf numFmtId="49" fontId="15" fillId="0" borderId="12" xfId="0" applyNumberFormat="1" applyFont="1" applyBorder="1" applyAlignment="1">
      <alignment horizontal="left"/>
    </xf>
    <xf numFmtId="3" fontId="15" fillId="0" borderId="12" xfId="0" applyNumberFormat="1" applyFont="1" applyBorder="1" applyAlignment="1">
      <alignment/>
    </xf>
    <xf numFmtId="200" fontId="15" fillId="0" borderId="12" xfId="0" applyNumberFormat="1" applyFont="1" applyBorder="1" applyAlignment="1">
      <alignment/>
    </xf>
    <xf numFmtId="200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9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12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 horizontal="left"/>
    </xf>
    <xf numFmtId="3" fontId="11" fillId="0" borderId="12" xfId="0" applyNumberFormat="1" applyFont="1" applyBorder="1" applyAlignment="1">
      <alignment/>
    </xf>
    <xf numFmtId="200" fontId="11" fillId="0" borderId="12" xfId="0" applyNumberFormat="1" applyFont="1" applyBorder="1" applyAlignment="1">
      <alignment/>
    </xf>
    <xf numFmtId="200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10" fillId="0" borderId="12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 horizontal="left"/>
    </xf>
    <xf numFmtId="3" fontId="10" fillId="0" borderId="12" xfId="0" applyNumberFormat="1" applyFont="1" applyBorder="1" applyAlignment="1">
      <alignment/>
    </xf>
    <xf numFmtId="200" fontId="10" fillId="0" borderId="12" xfId="0" applyNumberFormat="1" applyFont="1" applyBorder="1" applyAlignment="1">
      <alignment/>
    </xf>
    <xf numFmtId="200" fontId="1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3" fontId="18" fillId="0" borderId="12" xfId="0" applyNumberFormat="1" applyFont="1" applyFill="1" applyBorder="1" applyAlignment="1">
      <alignment/>
    </xf>
    <xf numFmtId="49" fontId="18" fillId="0" borderId="12" xfId="0" applyNumberFormat="1" applyFont="1" applyFill="1" applyBorder="1" applyAlignment="1">
      <alignment/>
    </xf>
    <xf numFmtId="49" fontId="18" fillId="0" borderId="12" xfId="0" applyNumberFormat="1" applyFont="1" applyFill="1" applyBorder="1" applyAlignment="1">
      <alignment horizontal="left"/>
    </xf>
    <xf numFmtId="200" fontId="18" fillId="0" borderId="12" xfId="0" applyNumberFormat="1" applyFont="1" applyBorder="1" applyAlignment="1">
      <alignment/>
    </xf>
    <xf numFmtId="200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48" fillId="0" borderId="0" xfId="0" applyNumberFormat="1" applyFont="1" applyFill="1" applyAlignment="1">
      <alignment/>
    </xf>
    <xf numFmtId="3" fontId="48" fillId="0" borderId="12" xfId="0" applyNumberFormat="1" applyFont="1" applyFill="1" applyBorder="1" applyAlignment="1">
      <alignment/>
    </xf>
    <xf numFmtId="0" fontId="48" fillId="0" borderId="13" xfId="0" applyFont="1" applyFill="1" applyBorder="1" applyAlignment="1">
      <alignment horizontal="left"/>
    </xf>
    <xf numFmtId="49" fontId="48" fillId="0" borderId="12" xfId="0" applyNumberFormat="1" applyFont="1" applyFill="1" applyBorder="1" applyAlignment="1">
      <alignment/>
    </xf>
    <xf numFmtId="49" fontId="48" fillId="0" borderId="12" xfId="0" applyNumberFormat="1" applyFont="1" applyFill="1" applyBorder="1" applyAlignment="1">
      <alignment horizontal="left"/>
    </xf>
    <xf numFmtId="3" fontId="48" fillId="0" borderId="12" xfId="0" applyNumberFormat="1" applyFont="1" applyBorder="1" applyAlignment="1">
      <alignment/>
    </xf>
    <xf numFmtId="200" fontId="48" fillId="0" borderId="12" xfId="0" applyNumberFormat="1" applyFont="1" applyBorder="1" applyAlignment="1">
      <alignment/>
    </xf>
    <xf numFmtId="200" fontId="48" fillId="0" borderId="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3" fontId="19" fillId="0" borderId="12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 horizontal="left"/>
    </xf>
    <xf numFmtId="3" fontId="19" fillId="0" borderId="12" xfId="0" applyNumberFormat="1" applyFont="1" applyBorder="1" applyAlignment="1">
      <alignment/>
    </xf>
    <xf numFmtId="200" fontId="19" fillId="0" borderId="12" xfId="0" applyNumberFormat="1" applyFont="1" applyBorder="1" applyAlignment="1">
      <alignment/>
    </xf>
    <xf numFmtId="200" fontId="19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200" fontId="3" fillId="0" borderId="12" xfId="0" applyNumberFormat="1" applyFont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49" fontId="20" fillId="0" borderId="12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21" fillId="0" borderId="12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49" fontId="21" fillId="0" borderId="12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3" fontId="21" fillId="0" borderId="12" xfId="0" applyNumberFormat="1" applyFont="1" applyBorder="1" applyAlignment="1">
      <alignment/>
    </xf>
    <xf numFmtId="200" fontId="21" fillId="0" borderId="12" xfId="0" applyNumberFormat="1" applyFont="1" applyBorder="1" applyAlignment="1">
      <alignment/>
    </xf>
    <xf numFmtId="200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0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/>
    </xf>
    <xf numFmtId="200" fontId="1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49" fontId="17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Fill="1" applyAlignment="1">
      <alignment horizontal="left"/>
    </xf>
    <xf numFmtId="200" fontId="24" fillId="0" borderId="0" xfId="0" applyNumberFormat="1" applyFont="1" applyFill="1" applyAlignment="1">
      <alignment/>
    </xf>
    <xf numFmtId="200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3" fontId="25" fillId="9" borderId="0" xfId="0" applyNumberFormat="1" applyFont="1" applyFill="1" applyAlignment="1">
      <alignment/>
    </xf>
    <xf numFmtId="49" fontId="17" fillId="9" borderId="0" xfId="0" applyNumberFormat="1" applyFont="1" applyFill="1" applyAlignment="1">
      <alignment/>
    </xf>
    <xf numFmtId="49" fontId="3" fillId="9" borderId="0" xfId="0" applyNumberFormat="1" applyFont="1" applyFill="1" applyAlignment="1">
      <alignment/>
    </xf>
    <xf numFmtId="49" fontId="3" fillId="9" borderId="0" xfId="0" applyNumberFormat="1" applyFont="1" applyFill="1" applyAlignment="1">
      <alignment horizontal="left"/>
    </xf>
    <xf numFmtId="3" fontId="23" fillId="9" borderId="0" xfId="0" applyNumberFormat="1" applyFont="1" applyFill="1" applyAlignment="1">
      <alignment/>
    </xf>
    <xf numFmtId="200" fontId="24" fillId="9" borderId="0" xfId="0" applyNumberFormat="1" applyFont="1" applyFill="1" applyAlignment="1">
      <alignment/>
    </xf>
    <xf numFmtId="200" fontId="14" fillId="9" borderId="0" xfId="0" applyNumberFormat="1" applyFont="1" applyFill="1" applyAlignment="1">
      <alignment/>
    </xf>
    <xf numFmtId="0" fontId="11" fillId="9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200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49" fontId="15" fillId="9" borderId="0" xfId="0" applyNumberFormat="1" applyFont="1" applyFill="1" applyAlignment="1">
      <alignment/>
    </xf>
    <xf numFmtId="3" fontId="24" fillId="9" borderId="0" xfId="0" applyNumberFormat="1" applyFont="1" applyFill="1" applyAlignment="1">
      <alignment/>
    </xf>
    <xf numFmtId="49" fontId="15" fillId="9" borderId="0" xfId="0" applyNumberFormat="1" applyFont="1" applyFill="1" applyAlignment="1">
      <alignment horizontal="left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198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1" fillId="9" borderId="0" xfId="0" applyNumberFormat="1" applyFont="1" applyFill="1" applyAlignment="1">
      <alignment/>
    </xf>
    <xf numFmtId="3" fontId="11" fillId="9" borderId="0" xfId="0" applyNumberFormat="1" applyFont="1" applyFill="1" applyAlignment="1">
      <alignment/>
    </xf>
    <xf numFmtId="49" fontId="11" fillId="9" borderId="0" xfId="0" applyNumberFormat="1" applyFont="1" applyFill="1" applyAlignment="1">
      <alignment horizontal="left"/>
    </xf>
    <xf numFmtId="49" fontId="11" fillId="9" borderId="0" xfId="0" applyNumberFormat="1" applyFont="1" applyFill="1" applyAlignment="1">
      <alignment horizontal="center"/>
    </xf>
    <xf numFmtId="198" fontId="11" fillId="9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98" fontId="3" fillId="0" borderId="0" xfId="0" applyNumberFormat="1" applyFont="1" applyAlignment="1">
      <alignment/>
    </xf>
    <xf numFmtId="3" fontId="3" fillId="9" borderId="0" xfId="0" applyNumberFormat="1" applyFont="1" applyFill="1" applyAlignment="1">
      <alignment/>
    </xf>
    <xf numFmtId="49" fontId="3" fillId="9" borderId="0" xfId="0" applyNumberFormat="1" applyFont="1" applyFill="1" applyAlignment="1">
      <alignment horizontal="center"/>
    </xf>
    <xf numFmtId="198" fontId="3" fillId="9" borderId="0" xfId="0" applyNumberFormat="1" applyFont="1" applyFill="1" applyAlignment="1">
      <alignment/>
    </xf>
    <xf numFmtId="0" fontId="3" fillId="9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 horizontal="left"/>
    </xf>
    <xf numFmtId="3" fontId="26" fillId="0" borderId="0" xfId="0" applyNumberFormat="1" applyFont="1" applyFill="1" applyAlignment="1">
      <alignment/>
    </xf>
    <xf numFmtId="202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49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198" fontId="18" fillId="0" borderId="0" xfId="0" applyNumberFormat="1" applyFont="1" applyAlignment="1">
      <alignment/>
    </xf>
    <xf numFmtId="49" fontId="18" fillId="9" borderId="0" xfId="0" applyNumberFormat="1" applyFont="1" applyFill="1" applyAlignment="1">
      <alignment/>
    </xf>
    <xf numFmtId="3" fontId="18" fillId="9" borderId="0" xfId="0" applyNumberFormat="1" applyFont="1" applyFill="1" applyAlignment="1">
      <alignment/>
    </xf>
    <xf numFmtId="49" fontId="18" fillId="9" borderId="0" xfId="0" applyNumberFormat="1" applyFont="1" applyFill="1" applyAlignment="1">
      <alignment horizontal="left"/>
    </xf>
    <xf numFmtId="49" fontId="18" fillId="9" borderId="0" xfId="0" applyNumberFormat="1" applyFont="1" applyFill="1" applyAlignment="1">
      <alignment horizontal="center"/>
    </xf>
    <xf numFmtId="198" fontId="18" fillId="9" borderId="0" xfId="0" applyNumberFormat="1" applyFont="1" applyFill="1" applyAlignment="1">
      <alignment/>
    </xf>
    <xf numFmtId="0" fontId="18" fillId="9" borderId="0" xfId="0" applyFont="1" applyFill="1" applyAlignment="1">
      <alignment/>
    </xf>
    <xf numFmtId="49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198" fontId="10" fillId="0" borderId="0" xfId="0" applyNumberFormat="1" applyFont="1" applyAlignment="1">
      <alignment/>
    </xf>
    <xf numFmtId="49" fontId="10" fillId="9" borderId="0" xfId="0" applyNumberFormat="1" applyFont="1" applyFill="1" applyAlignment="1">
      <alignment/>
    </xf>
    <xf numFmtId="49" fontId="10" fillId="9" borderId="0" xfId="0" applyNumberFormat="1" applyFont="1" applyFill="1" applyAlignment="1">
      <alignment horizontal="left"/>
    </xf>
    <xf numFmtId="49" fontId="10" fillId="9" borderId="0" xfId="0" applyNumberFormat="1" applyFont="1" applyFill="1" applyAlignment="1">
      <alignment horizontal="center"/>
    </xf>
    <xf numFmtId="198" fontId="10" fillId="9" borderId="0" xfId="0" applyNumberFormat="1" applyFont="1" applyFill="1" applyAlignment="1">
      <alignment/>
    </xf>
    <xf numFmtId="0" fontId="10" fillId="9" borderId="0" xfId="0" applyFont="1" applyFill="1" applyAlignment="1">
      <alignment/>
    </xf>
    <xf numFmtId="49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49" fontId="19" fillId="9" borderId="0" xfId="0" applyNumberFormat="1" applyFont="1" applyFill="1" applyAlignment="1">
      <alignment/>
    </xf>
    <xf numFmtId="3" fontId="19" fillId="9" borderId="0" xfId="0" applyNumberFormat="1" applyFont="1" applyFill="1" applyAlignment="1">
      <alignment/>
    </xf>
    <xf numFmtId="49" fontId="19" fillId="9" borderId="0" xfId="0" applyNumberFormat="1" applyFont="1" applyFill="1" applyAlignment="1">
      <alignment horizontal="left"/>
    </xf>
    <xf numFmtId="49" fontId="19" fillId="9" borderId="0" xfId="0" applyNumberFormat="1" applyFont="1" applyFill="1" applyAlignment="1">
      <alignment horizontal="center"/>
    </xf>
    <xf numFmtId="198" fontId="19" fillId="9" borderId="0" xfId="0" applyNumberFormat="1" applyFont="1" applyFill="1" applyAlignment="1">
      <alignment/>
    </xf>
    <xf numFmtId="0" fontId="19" fillId="9" borderId="0" xfId="0" applyFont="1" applyFill="1" applyAlignment="1">
      <alignment/>
    </xf>
    <xf numFmtId="49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center"/>
    </xf>
    <xf numFmtId="198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198" fontId="20" fillId="0" borderId="0" xfId="0" applyNumberFormat="1" applyFont="1" applyAlignment="1">
      <alignment/>
    </xf>
    <xf numFmtId="3" fontId="20" fillId="9" borderId="0" xfId="0" applyNumberFormat="1" applyFont="1" applyFill="1" applyAlignment="1">
      <alignment/>
    </xf>
    <xf numFmtId="49" fontId="20" fillId="9" borderId="0" xfId="0" applyNumberFormat="1" applyFont="1" applyFill="1" applyAlignment="1">
      <alignment/>
    </xf>
    <xf numFmtId="49" fontId="20" fillId="9" borderId="0" xfId="0" applyNumberFormat="1" applyFont="1" applyFill="1" applyAlignment="1">
      <alignment horizontal="left"/>
    </xf>
    <xf numFmtId="49" fontId="20" fillId="9" borderId="0" xfId="0" applyNumberFormat="1" applyFont="1" applyFill="1" applyAlignment="1">
      <alignment horizontal="center"/>
    </xf>
    <xf numFmtId="198" fontId="20" fillId="9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19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198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49" fontId="21" fillId="9" borderId="0" xfId="0" applyNumberFormat="1" applyFont="1" applyFill="1" applyAlignment="1">
      <alignment/>
    </xf>
    <xf numFmtId="3" fontId="21" fillId="9" borderId="0" xfId="0" applyNumberFormat="1" applyFont="1" applyFill="1" applyAlignment="1">
      <alignment/>
    </xf>
    <xf numFmtId="49" fontId="21" fillId="9" borderId="0" xfId="0" applyNumberFormat="1" applyFont="1" applyFill="1" applyAlignment="1">
      <alignment horizontal="left"/>
    </xf>
    <xf numFmtId="49" fontId="21" fillId="9" borderId="0" xfId="0" applyNumberFormat="1" applyFont="1" applyFill="1" applyAlignment="1">
      <alignment horizontal="center"/>
    </xf>
    <xf numFmtId="198" fontId="21" fillId="9" borderId="0" xfId="0" applyNumberFormat="1" applyFont="1" applyFill="1" applyAlignment="1">
      <alignment/>
    </xf>
    <xf numFmtId="0" fontId="21" fillId="9" borderId="0" xfId="0" applyFont="1" applyFill="1" applyAlignment="1">
      <alignment/>
    </xf>
    <xf numFmtId="0" fontId="21" fillId="9" borderId="0" xfId="0" applyFont="1" applyFill="1" applyBorder="1" applyAlignment="1">
      <alignment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center"/>
    </xf>
    <xf numFmtId="198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left"/>
    </xf>
    <xf numFmtId="198" fontId="48" fillId="0" borderId="0" xfId="0" applyNumberFormat="1" applyFont="1" applyAlignment="1">
      <alignment/>
    </xf>
    <xf numFmtId="0" fontId="48" fillId="0" borderId="0" xfId="0" applyFont="1" applyFill="1" applyBorder="1" applyAlignment="1">
      <alignment/>
    </xf>
    <xf numFmtId="49" fontId="48" fillId="9" borderId="0" xfId="0" applyNumberFormat="1" applyFont="1" applyFill="1" applyAlignment="1">
      <alignment/>
    </xf>
    <xf numFmtId="49" fontId="48" fillId="9" borderId="0" xfId="0" applyNumberFormat="1" applyFont="1" applyFill="1" applyAlignment="1">
      <alignment horizontal="left"/>
    </xf>
    <xf numFmtId="49" fontId="48" fillId="9" borderId="0" xfId="0" applyNumberFormat="1" applyFont="1" applyFill="1" applyAlignment="1">
      <alignment horizontal="center"/>
    </xf>
    <xf numFmtId="198" fontId="48" fillId="9" borderId="0" xfId="0" applyNumberFormat="1" applyFont="1" applyFill="1" applyAlignment="1">
      <alignment/>
    </xf>
    <xf numFmtId="0" fontId="48" fillId="9" borderId="0" xfId="0" applyFont="1" applyFill="1" applyAlignment="1">
      <alignment/>
    </xf>
    <xf numFmtId="0" fontId="48" fillId="9" borderId="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3" fontId="53" fillId="0" borderId="11" xfId="0" applyNumberFormat="1" applyFont="1" applyBorder="1" applyAlignment="1">
      <alignment/>
    </xf>
    <xf numFmtId="3" fontId="53" fillId="9" borderId="0" xfId="0" applyNumberFormat="1" applyFont="1" applyFill="1" applyAlignment="1">
      <alignment/>
    </xf>
    <xf numFmtId="3" fontId="3" fillId="0" borderId="0" xfId="0" applyNumberFormat="1" applyFont="1" applyAlignment="1" quotePrefix="1">
      <alignment/>
    </xf>
    <xf numFmtId="3" fontId="53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6" fillId="9" borderId="0" xfId="0" applyNumberFormat="1" applyFont="1" applyFill="1" applyAlignment="1">
      <alignment/>
    </xf>
    <xf numFmtId="3" fontId="54" fillId="9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3" fontId="55" fillId="0" borderId="0" xfId="0" applyNumberFormat="1" applyFont="1" applyAlignment="1">
      <alignment/>
    </xf>
    <xf numFmtId="3" fontId="55" fillId="9" borderId="0" xfId="0" applyNumberFormat="1" applyFont="1" applyFill="1" applyAlignment="1">
      <alignment/>
    </xf>
    <xf numFmtId="3" fontId="54" fillId="0" borderId="0" xfId="0" applyNumberFormat="1" applyFont="1" applyFill="1" applyAlignment="1">
      <alignment/>
    </xf>
    <xf numFmtId="3" fontId="55" fillId="9" borderId="0" xfId="0" applyNumberFormat="1" applyFont="1" applyFill="1" applyAlignment="1">
      <alignment horizontal="right"/>
    </xf>
    <xf numFmtId="3" fontId="56" fillId="9" borderId="0" xfId="0" applyNumberFormat="1" applyFont="1" applyFill="1" applyAlignment="1">
      <alignment/>
    </xf>
    <xf numFmtId="3" fontId="0" fillId="0" borderId="0" xfId="0" applyNumberFormat="1" applyFont="1" applyAlignment="1" quotePrefix="1">
      <alignment/>
    </xf>
    <xf numFmtId="0" fontId="0" fillId="0" borderId="13" xfId="0" applyFont="1" applyFill="1" applyBorder="1" applyAlignment="1">
      <alignment horizontal="left"/>
    </xf>
    <xf numFmtId="198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98" fontId="0" fillId="9" borderId="0" xfId="0" applyNumberFormat="1" applyFont="1" applyFill="1" applyAlignment="1">
      <alignment/>
    </xf>
    <xf numFmtId="0" fontId="0" fillId="9" borderId="0" xfId="0" applyFont="1" applyFill="1" applyBorder="1" applyAlignment="1">
      <alignment/>
    </xf>
    <xf numFmtId="49" fontId="29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205" fontId="21" fillId="0" borderId="0" xfId="0" applyNumberFormat="1" applyFont="1" applyFill="1" applyAlignment="1">
      <alignment/>
    </xf>
    <xf numFmtId="202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 horizontal="center"/>
    </xf>
    <xf numFmtId="200" fontId="21" fillId="0" borderId="0" xfId="0" applyNumberFormat="1" applyFont="1" applyAlignment="1">
      <alignment/>
    </xf>
    <xf numFmtId="49" fontId="55" fillId="0" borderId="0" xfId="0" applyNumberFormat="1" applyFont="1" applyFill="1" applyAlignment="1">
      <alignment/>
    </xf>
    <xf numFmtId="3" fontId="55" fillId="0" borderId="0" xfId="0" applyNumberFormat="1" applyFont="1" applyFill="1" applyAlignment="1" quotePrefix="1">
      <alignment/>
    </xf>
    <xf numFmtId="49" fontId="55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left"/>
    </xf>
    <xf numFmtId="200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Border="1" applyAlignment="1">
      <alignment/>
    </xf>
    <xf numFmtId="49" fontId="54" fillId="0" borderId="0" xfId="0" applyNumberFormat="1" applyFont="1" applyFill="1" applyAlignment="1">
      <alignment/>
    </xf>
    <xf numFmtId="198" fontId="55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/>
    </xf>
    <xf numFmtId="3" fontId="57" fillId="0" borderId="0" xfId="0" applyNumberFormat="1" applyFont="1" applyFill="1" applyAlignment="1">
      <alignment/>
    </xf>
    <xf numFmtId="203" fontId="55" fillId="0" borderId="0" xfId="0" applyNumberFormat="1" applyFont="1" applyFill="1" applyAlignment="1">
      <alignment/>
    </xf>
    <xf numFmtId="204" fontId="55" fillId="0" borderId="0" xfId="0" applyNumberFormat="1" applyFont="1" applyFill="1" applyBorder="1" applyAlignment="1">
      <alignment/>
    </xf>
    <xf numFmtId="205" fontId="55" fillId="0" borderId="0" xfId="0" applyNumberFormat="1" applyFont="1" applyFill="1" applyAlignment="1">
      <alignment/>
    </xf>
    <xf numFmtId="49" fontId="50" fillId="0" borderId="0" xfId="0" applyNumberFormat="1" applyFont="1" applyFill="1" applyAlignment="1">
      <alignment/>
    </xf>
    <xf numFmtId="3" fontId="50" fillId="0" borderId="0" xfId="0" applyNumberFormat="1" applyFont="1" applyFill="1" applyAlignment="1" quotePrefix="1">
      <alignment/>
    </xf>
    <xf numFmtId="49" fontId="50" fillId="0" borderId="0" xfId="0" applyNumberFormat="1" applyFont="1" applyFill="1" applyAlignment="1">
      <alignment horizontal="center"/>
    </xf>
    <xf numFmtId="49" fontId="50" fillId="0" borderId="0" xfId="0" applyNumberFormat="1" applyFont="1" applyFill="1" applyAlignment="1">
      <alignment horizontal="left"/>
    </xf>
    <xf numFmtId="200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Border="1" applyAlignment="1">
      <alignment/>
    </xf>
    <xf numFmtId="49" fontId="49" fillId="0" borderId="0" xfId="0" applyNumberFormat="1" applyFont="1" applyFill="1" applyAlignment="1">
      <alignment/>
    </xf>
    <xf numFmtId="198" fontId="50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203" fontId="50" fillId="0" borderId="0" xfId="0" applyNumberFormat="1" applyFont="1" applyFill="1" applyAlignment="1">
      <alignment/>
    </xf>
    <xf numFmtId="204" fontId="50" fillId="0" borderId="0" xfId="0" applyNumberFormat="1" applyFont="1" applyFill="1" applyBorder="1" applyAlignment="1">
      <alignment/>
    </xf>
    <xf numFmtId="205" fontId="5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9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1" fontId="0" fillId="0" borderId="0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1" fontId="0" fillId="9" borderId="0" xfId="0" applyNumberFormat="1" applyFill="1" applyAlignment="1">
      <alignment/>
    </xf>
    <xf numFmtId="49" fontId="59" fillId="9" borderId="0" xfId="0" applyNumberFormat="1" applyFont="1" applyFill="1" applyAlignment="1">
      <alignment horizontal="center"/>
    </xf>
    <xf numFmtId="3" fontId="3" fillId="0" borderId="0" xfId="0" applyNumberFormat="1" applyFont="1" applyAlignment="1" quotePrefix="1">
      <alignment/>
    </xf>
    <xf numFmtId="49" fontId="8" fillId="9" borderId="0" xfId="0" applyNumberFormat="1" applyFont="1" applyFill="1" applyAlignment="1">
      <alignment/>
    </xf>
    <xf numFmtId="49" fontId="0" fillId="9" borderId="0" xfId="0" applyNumberFormat="1" applyFont="1" applyFill="1" applyAlignment="1">
      <alignment/>
    </xf>
    <xf numFmtId="0" fontId="8" fillId="9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 quotePrefix="1">
      <alignment/>
    </xf>
    <xf numFmtId="3" fontId="3" fillId="0" borderId="0" xfId="0" applyNumberFormat="1" applyFont="1" applyBorder="1" applyAlignment="1" quotePrefix="1">
      <alignment/>
    </xf>
    <xf numFmtId="49" fontId="0" fillId="0" borderId="14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198" fontId="0" fillId="0" borderId="14" xfId="0" applyNumberFormat="1" applyBorder="1" applyAlignment="1">
      <alignment/>
    </xf>
    <xf numFmtId="3" fontId="3" fillId="0" borderId="15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4" fillId="9" borderId="0" xfId="0" applyNumberFormat="1" applyFont="1" applyFill="1" applyAlignment="1">
      <alignment/>
    </xf>
    <xf numFmtId="49" fontId="4" fillId="9" borderId="0" xfId="0" applyNumberFormat="1" applyFont="1" applyFill="1" applyAlignment="1">
      <alignment horizontal="center"/>
    </xf>
    <xf numFmtId="3" fontId="4" fillId="9" borderId="0" xfId="0" applyNumberFormat="1" applyFont="1" applyFill="1" applyAlignment="1">
      <alignment/>
    </xf>
    <xf numFmtId="200" fontId="4" fillId="9" borderId="0" xfId="0" applyNumberFormat="1" applyFont="1" applyFill="1" applyAlignment="1">
      <alignment/>
    </xf>
    <xf numFmtId="0" fontId="4" fillId="9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3" fillId="9" borderId="0" xfId="0" applyNumberFormat="1" applyFont="1" applyFill="1" applyAlignment="1" quotePrefix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200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60" fillId="0" borderId="0" xfId="0" applyNumberFormat="1" applyFont="1" applyFill="1" applyAlignment="1">
      <alignment/>
    </xf>
    <xf numFmtId="3" fontId="48" fillId="0" borderId="0" xfId="0" applyNumberFormat="1" applyFont="1" applyFill="1" applyAlignment="1">
      <alignment/>
    </xf>
    <xf numFmtId="1" fontId="48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200" fontId="0" fillId="0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 quotePrefix="1">
      <alignment/>
    </xf>
    <xf numFmtId="3" fontId="20" fillId="9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" fontId="50" fillId="0" borderId="0" xfId="0" applyNumberFormat="1" applyFont="1" applyAlignment="1">
      <alignment/>
    </xf>
    <xf numFmtId="3" fontId="50" fillId="0" borderId="0" xfId="0" applyNumberFormat="1" applyFont="1" applyAlignment="1" quotePrefix="1">
      <alignment/>
    </xf>
    <xf numFmtId="1" fontId="3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16" fillId="9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3" fontId="51" fillId="0" borderId="0" xfId="0" applyNumberFormat="1" applyFont="1" applyFill="1" applyAlignment="1">
      <alignment/>
    </xf>
    <xf numFmtId="3" fontId="51" fillId="0" borderId="0" xfId="0" applyNumberFormat="1" applyFont="1" applyFill="1" applyBorder="1" applyAlignment="1" quotePrefix="1">
      <alignment/>
    </xf>
    <xf numFmtId="49" fontId="0" fillId="0" borderId="0" xfId="0" applyNumberFormat="1" applyFont="1" applyFill="1" applyAlignment="1">
      <alignment/>
    </xf>
    <xf numFmtId="3" fontId="51" fillId="0" borderId="0" xfId="0" applyNumberFormat="1" applyFont="1" applyFill="1" applyBorder="1" applyAlignment="1">
      <alignment/>
    </xf>
    <xf numFmtId="3" fontId="55" fillId="0" borderId="0" xfId="0" applyNumberFormat="1" applyFont="1" applyFill="1" applyAlignment="1">
      <alignment horizontal="right"/>
    </xf>
    <xf numFmtId="0" fontId="0" fillId="18" borderId="0" xfId="0" applyFill="1" applyAlignment="1">
      <alignment/>
    </xf>
    <xf numFmtId="0" fontId="0" fillId="0" borderId="0" xfId="0" applyFont="1" applyFill="1" applyAlignment="1">
      <alignment horizontal="center"/>
    </xf>
    <xf numFmtId="3" fontId="50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0" fillId="9" borderId="0" xfId="0" applyNumberFormat="1" applyFont="1" applyFill="1" applyAlignment="1">
      <alignment/>
    </xf>
    <xf numFmtId="200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0" fontId="0" fillId="9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3"/>
  <sheetViews>
    <sheetView tabSelected="1" zoomScale="96" zoomScaleNormal="96" zoomScalePageLayoutView="0" workbookViewId="0" topLeftCell="A1">
      <pane ySplit="5" topLeftCell="BM1020" activePane="bottomLeft" state="frozen"/>
      <selection pane="topLeft" activeCell="A1" sqref="A1"/>
      <selection pane="bottomLeft" activeCell="J1020" sqref="J1020"/>
    </sheetView>
  </sheetViews>
  <sheetFormatPr defaultColWidth="0" defaultRowHeight="12.75" zeroHeight="1"/>
  <cols>
    <col min="1" max="1" width="5.140625" style="1" customWidth="1"/>
    <col min="2" max="2" width="11.71093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9" customWidth="1"/>
    <col min="7" max="7" width="6.8515625" style="29" customWidth="1"/>
    <col min="8" max="8" width="12.8515625" style="6" customWidth="1"/>
    <col min="9" max="9" width="10.14062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</cols>
  <sheetData>
    <row r="1" spans="1:9" ht="15.75" customHeight="1">
      <c r="A1" s="19"/>
      <c r="B1" s="10"/>
      <c r="C1" s="11"/>
      <c r="D1" s="11"/>
      <c r="E1" s="12"/>
      <c r="F1" s="11"/>
      <c r="G1" s="11"/>
      <c r="H1" s="10"/>
      <c r="I1" s="4"/>
    </row>
    <row r="2" spans="1:9" ht="17.25" customHeight="1">
      <c r="A2" s="13"/>
      <c r="B2" s="490" t="s">
        <v>157</v>
      </c>
      <c r="C2" s="490"/>
      <c r="D2" s="490"/>
      <c r="E2" s="490"/>
      <c r="F2" s="490"/>
      <c r="G2" s="490"/>
      <c r="H2" s="490"/>
      <c r="I2" s="23"/>
    </row>
    <row r="3" spans="1:9" s="17" customFormat="1" ht="18" customHeight="1">
      <c r="A3" s="14"/>
      <c r="B3" s="15"/>
      <c r="C3" s="15"/>
      <c r="D3" s="15"/>
      <c r="E3" s="15"/>
      <c r="F3" s="15"/>
      <c r="G3" s="15"/>
      <c r="H3" s="15"/>
      <c r="I3" s="16"/>
    </row>
    <row r="4" spans="1:9" ht="15" customHeight="1">
      <c r="A4" s="13"/>
      <c r="B4" s="21" t="s">
        <v>0</v>
      </c>
      <c r="C4" s="20" t="s">
        <v>6</v>
      </c>
      <c r="D4" s="20" t="s">
        <v>1</v>
      </c>
      <c r="E4" s="20" t="s">
        <v>7</v>
      </c>
      <c r="F4" s="20" t="s">
        <v>2</v>
      </c>
      <c r="G4" s="18" t="s">
        <v>4</v>
      </c>
      <c r="H4" s="21" t="s">
        <v>3</v>
      </c>
      <c r="I4" s="22" t="s">
        <v>5</v>
      </c>
    </row>
    <row r="5" spans="1:13" ht="18.75" customHeight="1">
      <c r="A5" s="25"/>
      <c r="B5" s="364" t="s">
        <v>228</v>
      </c>
      <c r="C5" s="25"/>
      <c r="D5" s="25"/>
      <c r="E5" s="25"/>
      <c r="F5" s="30"/>
      <c r="G5" s="28"/>
      <c r="H5" s="26">
        <v>0</v>
      </c>
      <c r="I5" s="27">
        <v>495</v>
      </c>
      <c r="K5" t="s">
        <v>8</v>
      </c>
      <c r="L5" t="s">
        <v>9</v>
      </c>
      <c r="M5" s="2">
        <v>495</v>
      </c>
    </row>
    <row r="6" spans="2:13" ht="12.75">
      <c r="B6" s="31"/>
      <c r="C6" s="14"/>
      <c r="D6" s="14"/>
      <c r="E6" s="14"/>
      <c r="F6" s="32"/>
      <c r="H6" s="6">
        <v>0</v>
      </c>
      <c r="I6" s="24">
        <v>0</v>
      </c>
      <c r="M6" s="2">
        <v>495</v>
      </c>
    </row>
    <row r="7" spans="4:13" ht="12.75">
      <c r="D7" s="14"/>
      <c r="H7" s="6">
        <v>0</v>
      </c>
      <c r="I7" s="24">
        <v>0</v>
      </c>
      <c r="M7" s="2">
        <v>495</v>
      </c>
    </row>
    <row r="8" spans="1:13" s="17" customFormat="1" ht="12.75">
      <c r="A8" s="107"/>
      <c r="B8" s="108">
        <v>2688095</v>
      </c>
      <c r="C8" s="109"/>
      <c r="D8" s="110" t="s">
        <v>10</v>
      </c>
      <c r="E8" s="111" t="s">
        <v>158</v>
      </c>
      <c r="F8" s="112"/>
      <c r="G8" s="113"/>
      <c r="H8" s="114">
        <v>2688095</v>
      </c>
      <c r="I8" s="115">
        <v>5430.49494949495</v>
      </c>
      <c r="J8" s="38"/>
      <c r="K8" s="116"/>
      <c r="L8" s="38"/>
      <c r="M8" s="2">
        <v>495</v>
      </c>
    </row>
    <row r="9" spans="1:13" s="17" customFormat="1" ht="12.75">
      <c r="A9" s="107"/>
      <c r="B9" s="108">
        <v>1011000</v>
      </c>
      <c r="C9" s="109"/>
      <c r="D9" s="110" t="s">
        <v>81</v>
      </c>
      <c r="E9" s="111" t="s">
        <v>159</v>
      </c>
      <c r="F9" s="112"/>
      <c r="G9" s="113"/>
      <c r="H9" s="114">
        <v>1011000</v>
      </c>
      <c r="I9" s="115">
        <v>2042.4242424242425</v>
      </c>
      <c r="J9" s="38"/>
      <c r="K9" s="116"/>
      <c r="L9" s="38"/>
      <c r="M9" s="2">
        <v>495</v>
      </c>
    </row>
    <row r="10" spans="1:13" s="17" customFormat="1" ht="12.75">
      <c r="A10" s="107"/>
      <c r="B10" s="108">
        <v>3087107.5</v>
      </c>
      <c r="C10" s="109"/>
      <c r="D10" s="110" t="s">
        <v>112</v>
      </c>
      <c r="E10" s="111" t="s">
        <v>160</v>
      </c>
      <c r="F10" s="112"/>
      <c r="G10" s="113"/>
      <c r="H10" s="114">
        <v>3087107.5</v>
      </c>
      <c r="I10" s="115">
        <v>6236.580808080808</v>
      </c>
      <c r="J10" s="38"/>
      <c r="K10" s="116"/>
      <c r="L10" s="38"/>
      <c r="M10" s="2">
        <v>495</v>
      </c>
    </row>
    <row r="11" spans="1:13" s="17" customFormat="1" ht="12.75">
      <c r="A11" s="107"/>
      <c r="B11" s="108">
        <v>1806267</v>
      </c>
      <c r="C11" s="109"/>
      <c r="D11" s="110" t="s">
        <v>115</v>
      </c>
      <c r="E11" s="111" t="s">
        <v>161</v>
      </c>
      <c r="F11" s="112"/>
      <c r="G11" s="113"/>
      <c r="H11" s="114">
        <v>1806267</v>
      </c>
      <c r="I11" s="115">
        <v>3649.0242424242424</v>
      </c>
      <c r="J11" s="38"/>
      <c r="K11" s="117"/>
      <c r="L11" s="38"/>
      <c r="M11" s="2">
        <v>495</v>
      </c>
    </row>
    <row r="12" spans="1:13" s="17" customFormat="1" ht="12.75">
      <c r="A12" s="107"/>
      <c r="B12" s="108">
        <v>4200669.5</v>
      </c>
      <c r="C12" s="109"/>
      <c r="D12" s="118" t="s">
        <v>152</v>
      </c>
      <c r="E12" s="111" t="s">
        <v>189</v>
      </c>
      <c r="F12" s="112"/>
      <c r="G12" s="113"/>
      <c r="H12" s="114">
        <v>4200669.5</v>
      </c>
      <c r="I12" s="115">
        <v>8486.201010101011</v>
      </c>
      <c r="J12" s="38"/>
      <c r="K12" s="116"/>
      <c r="L12" s="38"/>
      <c r="M12" s="2">
        <v>495</v>
      </c>
    </row>
    <row r="13" spans="1:13" s="17" customFormat="1" ht="12.75">
      <c r="A13" s="107"/>
      <c r="B13" s="108">
        <v>908900</v>
      </c>
      <c r="C13" s="109"/>
      <c r="D13" s="110" t="s">
        <v>146</v>
      </c>
      <c r="E13" s="109" t="s">
        <v>153</v>
      </c>
      <c r="F13" s="112"/>
      <c r="G13" s="113" t="s">
        <v>154</v>
      </c>
      <c r="H13" s="114">
        <v>908900</v>
      </c>
      <c r="I13" s="115">
        <v>1836.1616161616162</v>
      </c>
      <c r="J13" s="38"/>
      <c r="K13" s="116"/>
      <c r="L13" s="38"/>
      <c r="M13" s="2">
        <v>495</v>
      </c>
    </row>
    <row r="14" spans="1:13" s="17" customFormat="1" ht="12.75">
      <c r="A14" s="107"/>
      <c r="B14" s="108">
        <v>1881134</v>
      </c>
      <c r="C14" s="109"/>
      <c r="D14" s="110" t="s">
        <v>53</v>
      </c>
      <c r="E14" s="109"/>
      <c r="F14" s="112"/>
      <c r="G14" s="113"/>
      <c r="H14" s="114">
        <v>1881134</v>
      </c>
      <c r="I14" s="115">
        <v>3800.270707070707</v>
      </c>
      <c r="J14" s="38"/>
      <c r="K14" s="116"/>
      <c r="L14" s="38"/>
      <c r="M14" s="2">
        <v>495</v>
      </c>
    </row>
    <row r="15" spans="1:13" s="17" customFormat="1" ht="12.75">
      <c r="A15" s="107"/>
      <c r="B15" s="108">
        <v>100000</v>
      </c>
      <c r="C15" s="109"/>
      <c r="D15" s="110" t="s">
        <v>150</v>
      </c>
      <c r="E15" s="109"/>
      <c r="F15" s="112"/>
      <c r="G15" s="113"/>
      <c r="H15" s="114">
        <v>100000</v>
      </c>
      <c r="I15" s="115">
        <v>202.02020202020202</v>
      </c>
      <c r="J15" s="38"/>
      <c r="K15" s="116"/>
      <c r="L15" s="38"/>
      <c r="M15" s="2">
        <v>495</v>
      </c>
    </row>
    <row r="16" spans="1:13" s="17" customFormat="1" ht="12.75">
      <c r="A16" s="107"/>
      <c r="B16" s="108">
        <v>15683173</v>
      </c>
      <c r="C16" s="119" t="s">
        <v>156</v>
      </c>
      <c r="D16" s="120"/>
      <c r="E16" s="109"/>
      <c r="F16" s="112"/>
      <c r="G16" s="113"/>
      <c r="H16" s="114">
        <v>0</v>
      </c>
      <c r="I16" s="115">
        <v>31683.17777777778</v>
      </c>
      <c r="J16" s="38"/>
      <c r="K16" s="116"/>
      <c r="L16" s="38"/>
      <c r="M16" s="2">
        <v>495</v>
      </c>
    </row>
    <row r="17" spans="1:13" s="17" customFormat="1" ht="12.75">
      <c r="A17" s="14"/>
      <c r="B17" s="34"/>
      <c r="C17" s="14"/>
      <c r="D17" s="32"/>
      <c r="E17" s="14"/>
      <c r="F17" s="74"/>
      <c r="G17" s="121"/>
      <c r="H17" s="31"/>
      <c r="I17" s="64"/>
      <c r="K17" s="122"/>
      <c r="M17" s="2">
        <v>495</v>
      </c>
    </row>
    <row r="18" spans="1:13" s="50" customFormat="1" ht="13.5" thickBot="1">
      <c r="A18" s="41"/>
      <c r="B18" s="123">
        <v>15683173</v>
      </c>
      <c r="C18" s="124" t="s">
        <v>155</v>
      </c>
      <c r="D18" s="125"/>
      <c r="E18" s="126"/>
      <c r="F18" s="46"/>
      <c r="G18" s="127"/>
      <c r="H18" s="128"/>
      <c r="I18" s="129"/>
      <c r="K18" s="51"/>
      <c r="M18" s="2">
        <v>495</v>
      </c>
    </row>
    <row r="19" spans="2:13" ht="12.75">
      <c r="B19" s="31"/>
      <c r="D19" s="14"/>
      <c r="G19" s="33"/>
      <c r="H19" s="6">
        <v>0</v>
      </c>
      <c r="I19" s="24">
        <v>0</v>
      </c>
      <c r="M19" s="2">
        <v>495</v>
      </c>
    </row>
    <row r="20" spans="2:13" ht="12.75">
      <c r="B20" s="34"/>
      <c r="C20" s="35"/>
      <c r="D20" s="14"/>
      <c r="E20" s="35"/>
      <c r="G20" s="33"/>
      <c r="H20" s="6">
        <v>0</v>
      </c>
      <c r="I20" s="24">
        <v>0</v>
      </c>
      <c r="M20" s="2">
        <v>495</v>
      </c>
    </row>
    <row r="21" spans="1:13" s="50" customFormat="1" ht="13.5" thickBot="1">
      <c r="A21" s="41"/>
      <c r="B21" s="365">
        <v>2688095</v>
      </c>
      <c r="C21" s="43"/>
      <c r="D21" s="44" t="s">
        <v>10</v>
      </c>
      <c r="E21" s="45"/>
      <c r="F21" s="46"/>
      <c r="G21" s="47"/>
      <c r="H21" s="48"/>
      <c r="I21" s="49">
        <v>5430.49494949495</v>
      </c>
      <c r="K21" s="51"/>
      <c r="M21" s="2">
        <v>495</v>
      </c>
    </row>
    <row r="22" spans="2:13" ht="12.75">
      <c r="B22" s="141"/>
      <c r="C22" s="35"/>
      <c r="D22" s="14"/>
      <c r="E22" s="14"/>
      <c r="G22" s="32"/>
      <c r="H22" s="6">
        <v>0</v>
      </c>
      <c r="I22" s="24">
        <v>0</v>
      </c>
      <c r="M22" s="2">
        <v>495</v>
      </c>
    </row>
    <row r="23" spans="1:13" s="56" customFormat="1" ht="12.75">
      <c r="A23" s="52"/>
      <c r="B23" s="366">
        <v>16700</v>
      </c>
      <c r="C23" s="52" t="s">
        <v>16</v>
      </c>
      <c r="D23" s="52" t="s">
        <v>95</v>
      </c>
      <c r="E23" s="52" t="s">
        <v>17</v>
      </c>
      <c r="F23" s="54" t="s">
        <v>18</v>
      </c>
      <c r="G23" s="54" t="s">
        <v>45</v>
      </c>
      <c r="H23" s="53"/>
      <c r="I23" s="55">
        <v>33.73737373737374</v>
      </c>
      <c r="M23" s="2">
        <v>495</v>
      </c>
    </row>
    <row r="24" spans="2:13" ht="12.75">
      <c r="B24" s="140"/>
      <c r="D24" s="14"/>
      <c r="H24" s="6">
        <v>0</v>
      </c>
      <c r="I24" s="24">
        <v>0</v>
      </c>
      <c r="M24" s="2">
        <v>495</v>
      </c>
    </row>
    <row r="25" spans="1:256" s="56" customFormat="1" ht="12.75">
      <c r="A25" s="52"/>
      <c r="B25" s="366">
        <v>43800</v>
      </c>
      <c r="C25" s="52" t="s">
        <v>22</v>
      </c>
      <c r="D25" s="52" t="s">
        <v>173</v>
      </c>
      <c r="E25" s="52" t="s">
        <v>23</v>
      </c>
      <c r="F25" s="54" t="s">
        <v>24</v>
      </c>
      <c r="G25" s="62" t="s">
        <v>98</v>
      </c>
      <c r="H25" s="53"/>
      <c r="I25" s="55">
        <v>88.48484848484848</v>
      </c>
      <c r="M25" s="2">
        <v>495</v>
      </c>
      <c r="IV25" s="52">
        <v>44383.48484848485</v>
      </c>
    </row>
    <row r="26" spans="2:13" ht="12.75">
      <c r="B26" s="140"/>
      <c r="D26" s="14"/>
      <c r="H26" s="6">
        <v>0</v>
      </c>
      <c r="I26" s="24">
        <v>0</v>
      </c>
      <c r="M26" s="2">
        <v>495</v>
      </c>
    </row>
    <row r="27" spans="1:13" s="56" customFormat="1" ht="12.75">
      <c r="A27" s="52"/>
      <c r="B27" s="366">
        <v>72400</v>
      </c>
      <c r="C27" s="52" t="s">
        <v>25</v>
      </c>
      <c r="D27" s="52" t="s">
        <v>99</v>
      </c>
      <c r="E27" s="52" t="s">
        <v>26</v>
      </c>
      <c r="F27" s="54" t="s">
        <v>27</v>
      </c>
      <c r="G27" s="54" t="s">
        <v>45</v>
      </c>
      <c r="H27" s="53"/>
      <c r="I27" s="55">
        <v>146.26262626262627</v>
      </c>
      <c r="M27" s="2">
        <v>495</v>
      </c>
    </row>
    <row r="28" spans="2:13" ht="12.75">
      <c r="B28" s="140"/>
      <c r="H28" s="6">
        <v>0</v>
      </c>
      <c r="I28" s="24">
        <v>0</v>
      </c>
      <c r="M28" s="2">
        <v>495</v>
      </c>
    </row>
    <row r="29" spans="1:13" s="56" customFormat="1" ht="12.75">
      <c r="A29" s="52"/>
      <c r="B29" s="366">
        <v>9300</v>
      </c>
      <c r="C29" s="52" t="s">
        <v>28</v>
      </c>
      <c r="D29" s="52" t="s">
        <v>95</v>
      </c>
      <c r="E29" s="52" t="s">
        <v>29</v>
      </c>
      <c r="F29" s="62" t="s">
        <v>162</v>
      </c>
      <c r="G29" s="54" t="s">
        <v>30</v>
      </c>
      <c r="H29" s="53"/>
      <c r="I29" s="55">
        <v>18.78787878787879</v>
      </c>
      <c r="M29" s="2">
        <v>495</v>
      </c>
    </row>
    <row r="30" spans="2:13" ht="12.75">
      <c r="B30" s="140"/>
      <c r="H30" s="6">
        <v>0</v>
      </c>
      <c r="I30" s="24">
        <v>0</v>
      </c>
      <c r="M30" s="2">
        <v>495</v>
      </c>
    </row>
    <row r="31" spans="1:13" s="56" customFormat="1" ht="12.75">
      <c r="A31" s="52"/>
      <c r="B31" s="366">
        <v>55800</v>
      </c>
      <c r="C31" s="52" t="s">
        <v>31</v>
      </c>
      <c r="D31" s="52" t="s">
        <v>99</v>
      </c>
      <c r="E31" s="52" t="s">
        <v>32</v>
      </c>
      <c r="F31" s="54" t="s">
        <v>33</v>
      </c>
      <c r="G31" s="54" t="s">
        <v>45</v>
      </c>
      <c r="H31" s="53"/>
      <c r="I31" s="55">
        <v>112.72727272727273</v>
      </c>
      <c r="M31" s="2">
        <v>495</v>
      </c>
    </row>
    <row r="32" spans="2:13" ht="12.75">
      <c r="B32" s="140"/>
      <c r="H32" s="6">
        <v>0</v>
      </c>
      <c r="I32" s="24">
        <v>0</v>
      </c>
      <c r="M32" s="2">
        <v>495</v>
      </c>
    </row>
    <row r="33" spans="1:13" s="56" customFormat="1" ht="12.75">
      <c r="A33" s="52"/>
      <c r="B33" s="366">
        <v>37000</v>
      </c>
      <c r="C33" s="52" t="s">
        <v>34</v>
      </c>
      <c r="D33" s="52" t="s">
        <v>37</v>
      </c>
      <c r="E33" s="52" t="s">
        <v>17</v>
      </c>
      <c r="F33" s="62" t="s">
        <v>175</v>
      </c>
      <c r="G33" s="62" t="s">
        <v>102</v>
      </c>
      <c r="H33" s="53"/>
      <c r="I33" s="55">
        <v>74.74747474747475</v>
      </c>
      <c r="M33" s="2">
        <v>495</v>
      </c>
    </row>
    <row r="34" spans="2:13" ht="12.75">
      <c r="B34" s="140"/>
      <c r="H34" s="6">
        <v>0</v>
      </c>
      <c r="I34" s="24">
        <v>0</v>
      </c>
      <c r="M34" s="2">
        <v>495</v>
      </c>
    </row>
    <row r="35" spans="1:256" s="56" customFormat="1" ht="12.75">
      <c r="A35" s="52"/>
      <c r="B35" s="366">
        <v>80300</v>
      </c>
      <c r="C35" s="52" t="s">
        <v>36</v>
      </c>
      <c r="D35" s="52" t="s">
        <v>163</v>
      </c>
      <c r="E35" s="52" t="s">
        <v>23</v>
      </c>
      <c r="F35" s="54" t="s">
        <v>38</v>
      </c>
      <c r="G35" s="62" t="s">
        <v>98</v>
      </c>
      <c r="H35" s="53"/>
      <c r="I35" s="55">
        <v>162.22222222222223</v>
      </c>
      <c r="M35" s="2">
        <v>495</v>
      </c>
      <c r="IV35" s="52">
        <v>80957.22222222222</v>
      </c>
    </row>
    <row r="36" spans="2:13" ht="12.75">
      <c r="B36" s="140"/>
      <c r="H36" s="6">
        <v>0</v>
      </c>
      <c r="I36" s="24">
        <v>0</v>
      </c>
      <c r="M36" s="2">
        <v>495</v>
      </c>
    </row>
    <row r="37" spans="1:13" s="56" customFormat="1" ht="12.75">
      <c r="A37" s="52"/>
      <c r="B37" s="366">
        <v>48000</v>
      </c>
      <c r="C37" s="52" t="s">
        <v>39</v>
      </c>
      <c r="D37" s="52" t="s">
        <v>174</v>
      </c>
      <c r="E37" s="52" t="s">
        <v>40</v>
      </c>
      <c r="F37" s="54" t="s">
        <v>41</v>
      </c>
      <c r="G37" s="54" t="s">
        <v>100</v>
      </c>
      <c r="H37" s="53"/>
      <c r="I37" s="55">
        <v>96.96969696969697</v>
      </c>
      <c r="M37" s="2">
        <v>495</v>
      </c>
    </row>
    <row r="38" spans="2:13" ht="12.75">
      <c r="B38" s="140"/>
      <c r="H38" s="6">
        <v>0</v>
      </c>
      <c r="I38" s="24">
        <v>0</v>
      </c>
      <c r="M38" s="2">
        <v>495</v>
      </c>
    </row>
    <row r="39" spans="1:13" s="56" customFormat="1" ht="12.75">
      <c r="A39" s="52"/>
      <c r="B39" s="366">
        <v>63400</v>
      </c>
      <c r="C39" s="52" t="s">
        <v>43</v>
      </c>
      <c r="D39" s="52" t="s">
        <v>163</v>
      </c>
      <c r="E39" s="52" t="s">
        <v>23</v>
      </c>
      <c r="F39" s="62" t="s">
        <v>44</v>
      </c>
      <c r="G39" s="54" t="s">
        <v>45</v>
      </c>
      <c r="H39" s="53"/>
      <c r="I39" s="55">
        <v>128.08080808080808</v>
      </c>
      <c r="M39" s="2">
        <v>495</v>
      </c>
    </row>
    <row r="40" spans="2:13" ht="12.75">
      <c r="B40" s="140"/>
      <c r="H40" s="6">
        <v>0</v>
      </c>
      <c r="I40" s="24">
        <v>0</v>
      </c>
      <c r="M40" s="2">
        <v>495</v>
      </c>
    </row>
    <row r="41" spans="1:13" s="56" customFormat="1" ht="12.75">
      <c r="A41" s="52"/>
      <c r="B41" s="366">
        <v>56100</v>
      </c>
      <c r="C41" s="52" t="s">
        <v>46</v>
      </c>
      <c r="D41" s="52" t="s">
        <v>47</v>
      </c>
      <c r="E41" s="52" t="s">
        <v>11</v>
      </c>
      <c r="F41" s="54" t="s">
        <v>12</v>
      </c>
      <c r="G41" s="54" t="s">
        <v>48</v>
      </c>
      <c r="H41" s="53"/>
      <c r="I41" s="55">
        <v>113.33333333333333</v>
      </c>
      <c r="M41" s="2">
        <v>495</v>
      </c>
    </row>
    <row r="42" spans="2:13" ht="12.75">
      <c r="B42" s="140"/>
      <c r="H42" s="6">
        <v>0</v>
      </c>
      <c r="I42" s="24">
        <v>0</v>
      </c>
      <c r="M42" s="2">
        <v>495</v>
      </c>
    </row>
    <row r="43" spans="1:256" s="56" customFormat="1" ht="12.75">
      <c r="A43" s="52"/>
      <c r="B43" s="366">
        <v>67400</v>
      </c>
      <c r="C43" s="52" t="s">
        <v>50</v>
      </c>
      <c r="D43" s="52" t="s">
        <v>164</v>
      </c>
      <c r="E43" s="52" t="s">
        <v>51</v>
      </c>
      <c r="F43" s="54" t="s">
        <v>52</v>
      </c>
      <c r="G43" s="62" t="s">
        <v>98</v>
      </c>
      <c r="H43" s="53"/>
      <c r="I43" s="55">
        <v>136.16161616161617</v>
      </c>
      <c r="M43" s="2">
        <v>495</v>
      </c>
      <c r="IV43" s="52">
        <v>68031.16161616161</v>
      </c>
    </row>
    <row r="44" spans="2:13" ht="12.75">
      <c r="B44" s="140"/>
      <c r="H44" s="6">
        <v>0</v>
      </c>
      <c r="I44" s="24">
        <v>0</v>
      </c>
      <c r="M44" s="2">
        <v>495</v>
      </c>
    </row>
    <row r="45" spans="1:13" s="56" customFormat="1" ht="12.75">
      <c r="A45" s="52"/>
      <c r="B45" s="366">
        <v>86000</v>
      </c>
      <c r="C45" s="52" t="s">
        <v>54</v>
      </c>
      <c r="D45" s="52" t="s">
        <v>108</v>
      </c>
      <c r="E45" s="52" t="s">
        <v>32</v>
      </c>
      <c r="F45" s="54" t="s">
        <v>55</v>
      </c>
      <c r="G45" s="54" t="s">
        <v>45</v>
      </c>
      <c r="H45" s="53"/>
      <c r="I45" s="55">
        <v>173.73737373737373</v>
      </c>
      <c r="M45" s="2">
        <v>495</v>
      </c>
    </row>
    <row r="46" spans="2:13" ht="12.75">
      <c r="B46" s="140"/>
      <c r="D46" s="14"/>
      <c r="H46" s="6">
        <v>0</v>
      </c>
      <c r="I46" s="24">
        <v>0</v>
      </c>
      <c r="M46" s="2">
        <v>495</v>
      </c>
    </row>
    <row r="47" spans="1:13" s="56" customFormat="1" ht="12.75">
      <c r="A47" s="52"/>
      <c r="B47" s="366">
        <v>18000</v>
      </c>
      <c r="C47" s="52" t="s">
        <v>56</v>
      </c>
      <c r="D47" s="52" t="s">
        <v>57</v>
      </c>
      <c r="E47" s="52" t="s">
        <v>40</v>
      </c>
      <c r="F47" s="54" t="s">
        <v>58</v>
      </c>
      <c r="G47" s="54" t="s">
        <v>30</v>
      </c>
      <c r="H47" s="53"/>
      <c r="I47" s="55">
        <v>36.36363636363637</v>
      </c>
      <c r="M47" s="2">
        <v>495</v>
      </c>
    </row>
    <row r="48" spans="2:13" ht="12.75">
      <c r="B48" s="140"/>
      <c r="H48" s="6">
        <v>0</v>
      </c>
      <c r="I48" s="24">
        <v>0</v>
      </c>
      <c r="M48" s="2">
        <v>495</v>
      </c>
    </row>
    <row r="49" spans="1:13" s="56" customFormat="1" ht="12.75">
      <c r="A49" s="52"/>
      <c r="B49" s="366">
        <v>70100</v>
      </c>
      <c r="C49" s="52" t="s">
        <v>59</v>
      </c>
      <c r="D49" s="52" t="s">
        <v>101</v>
      </c>
      <c r="E49" s="52" t="s">
        <v>40</v>
      </c>
      <c r="F49" s="62" t="s">
        <v>60</v>
      </c>
      <c r="G49" s="62" t="s">
        <v>98</v>
      </c>
      <c r="H49" s="53"/>
      <c r="I49" s="55">
        <v>141.6161616161616</v>
      </c>
      <c r="M49" s="2">
        <v>495</v>
      </c>
    </row>
    <row r="50" spans="2:13" ht="12.75">
      <c r="B50" s="140"/>
      <c r="H50" s="6">
        <v>0</v>
      </c>
      <c r="I50" s="24">
        <v>0</v>
      </c>
      <c r="M50" s="2">
        <v>495</v>
      </c>
    </row>
    <row r="51" spans="1:13" s="56" customFormat="1" ht="12.75">
      <c r="A51" s="52"/>
      <c r="B51" s="366">
        <v>81100</v>
      </c>
      <c r="C51" s="52" t="s">
        <v>61</v>
      </c>
      <c r="D51" s="52" t="s">
        <v>165</v>
      </c>
      <c r="E51" s="52" t="s">
        <v>26</v>
      </c>
      <c r="F51" s="62" t="s">
        <v>62</v>
      </c>
      <c r="G51" s="62" t="s">
        <v>63</v>
      </c>
      <c r="H51" s="53"/>
      <c r="I51" s="55">
        <v>163.83838383838383</v>
      </c>
      <c r="M51" s="2">
        <v>495</v>
      </c>
    </row>
    <row r="52" spans="2:13" ht="12.75">
      <c r="B52" s="141"/>
      <c r="D52" s="14"/>
      <c r="G52" s="33"/>
      <c r="H52" s="6">
        <v>0</v>
      </c>
      <c r="I52" s="24">
        <v>0</v>
      </c>
      <c r="M52" s="2">
        <v>495</v>
      </c>
    </row>
    <row r="53" spans="1:13" s="56" customFormat="1" ht="12.75">
      <c r="A53" s="52"/>
      <c r="B53" s="366">
        <v>13500</v>
      </c>
      <c r="C53" s="52" t="s">
        <v>64</v>
      </c>
      <c r="D53" s="52" t="s">
        <v>65</v>
      </c>
      <c r="E53" s="52" t="s">
        <v>11</v>
      </c>
      <c r="F53" s="54" t="s">
        <v>66</v>
      </c>
      <c r="G53" s="54" t="s">
        <v>42</v>
      </c>
      <c r="H53" s="53"/>
      <c r="I53" s="55">
        <v>27.272727272727273</v>
      </c>
      <c r="M53" s="2">
        <v>495</v>
      </c>
    </row>
    <row r="54" spans="2:13" ht="12.75">
      <c r="B54" s="140"/>
      <c r="D54" s="14"/>
      <c r="H54" s="6">
        <v>0</v>
      </c>
      <c r="I54" s="24">
        <v>0</v>
      </c>
      <c r="M54" s="2">
        <v>495</v>
      </c>
    </row>
    <row r="55" spans="1:13" s="56" customFormat="1" ht="12.75">
      <c r="A55" s="52"/>
      <c r="B55" s="366">
        <v>77000</v>
      </c>
      <c r="C55" s="52" t="s">
        <v>67</v>
      </c>
      <c r="D55" s="52" t="s">
        <v>103</v>
      </c>
      <c r="E55" s="52" t="s">
        <v>17</v>
      </c>
      <c r="F55" s="62" t="s">
        <v>35</v>
      </c>
      <c r="G55" s="62" t="s">
        <v>102</v>
      </c>
      <c r="H55" s="53"/>
      <c r="I55" s="55">
        <v>155.55555555555554</v>
      </c>
      <c r="M55" s="2">
        <v>495</v>
      </c>
    </row>
    <row r="56" spans="2:13" ht="12.75">
      <c r="B56" s="140"/>
      <c r="H56" s="6">
        <v>0</v>
      </c>
      <c r="I56" s="24">
        <v>0</v>
      </c>
      <c r="M56" s="2">
        <v>495</v>
      </c>
    </row>
    <row r="57" spans="1:13" s="56" customFormat="1" ht="12.75">
      <c r="A57" s="52"/>
      <c r="B57" s="366">
        <v>25900</v>
      </c>
      <c r="C57" s="52" t="s">
        <v>68</v>
      </c>
      <c r="D57" s="52" t="s">
        <v>104</v>
      </c>
      <c r="E57" s="52" t="s">
        <v>69</v>
      </c>
      <c r="F57" s="54" t="s">
        <v>70</v>
      </c>
      <c r="G57" s="54" t="s">
        <v>45</v>
      </c>
      <c r="H57" s="53"/>
      <c r="I57" s="55">
        <v>52.323232323232325</v>
      </c>
      <c r="M57" s="2">
        <v>495</v>
      </c>
    </row>
    <row r="58" spans="2:13" ht="12.75">
      <c r="B58" s="140"/>
      <c r="H58" s="6">
        <v>0</v>
      </c>
      <c r="I58" s="24">
        <v>0</v>
      </c>
      <c r="M58" s="2">
        <v>495</v>
      </c>
    </row>
    <row r="59" spans="1:13" s="56" customFormat="1" ht="12.75">
      <c r="A59" s="52"/>
      <c r="B59" s="366">
        <v>149500</v>
      </c>
      <c r="C59" s="52" t="s">
        <v>71</v>
      </c>
      <c r="D59" s="52" t="s">
        <v>166</v>
      </c>
      <c r="E59" s="52" t="s">
        <v>72</v>
      </c>
      <c r="F59" s="54" t="s">
        <v>77</v>
      </c>
      <c r="G59" s="62" t="s">
        <v>176</v>
      </c>
      <c r="H59" s="53"/>
      <c r="I59" s="55">
        <v>302.020202020202</v>
      </c>
      <c r="M59" s="2">
        <v>495</v>
      </c>
    </row>
    <row r="60" spans="2:13" ht="12.75">
      <c r="B60" s="140"/>
      <c r="D60" s="14"/>
      <c r="H60" s="6">
        <v>0</v>
      </c>
      <c r="I60" s="24">
        <v>0</v>
      </c>
      <c r="M60" s="2">
        <v>495</v>
      </c>
    </row>
    <row r="61" spans="1:13" s="56" customFormat="1" ht="12.75">
      <c r="A61" s="52"/>
      <c r="B61" s="366">
        <v>156500</v>
      </c>
      <c r="C61" s="52" t="s">
        <v>73</v>
      </c>
      <c r="D61" s="52" t="s">
        <v>111</v>
      </c>
      <c r="E61" s="52" t="s">
        <v>72</v>
      </c>
      <c r="F61" s="62" t="s">
        <v>74</v>
      </c>
      <c r="G61" s="54"/>
      <c r="H61" s="53" t="s">
        <v>109</v>
      </c>
      <c r="I61" s="55">
        <v>316.16161616161617</v>
      </c>
      <c r="M61" s="2">
        <v>495</v>
      </c>
    </row>
    <row r="62" spans="2:13" ht="12.75">
      <c r="B62" s="140"/>
      <c r="H62" s="6">
        <v>0</v>
      </c>
      <c r="I62" s="24">
        <v>0</v>
      </c>
      <c r="M62" s="2">
        <v>495</v>
      </c>
    </row>
    <row r="63" spans="1:13" s="56" customFormat="1" ht="12.75">
      <c r="A63" s="52"/>
      <c r="B63" s="366">
        <v>155600</v>
      </c>
      <c r="C63" s="52" t="s">
        <v>75</v>
      </c>
      <c r="D63" s="52" t="s">
        <v>76</v>
      </c>
      <c r="E63" s="52" t="s">
        <v>72</v>
      </c>
      <c r="F63" s="54" t="s">
        <v>77</v>
      </c>
      <c r="G63" s="62" t="s">
        <v>78</v>
      </c>
      <c r="H63" s="53"/>
      <c r="I63" s="55">
        <v>314.34343434343435</v>
      </c>
      <c r="M63" s="2">
        <v>495</v>
      </c>
    </row>
    <row r="64" spans="2:13" ht="12.75">
      <c r="B64" s="140"/>
      <c r="H64" s="6">
        <v>0</v>
      </c>
      <c r="I64" s="24">
        <v>0</v>
      </c>
      <c r="M64" s="2">
        <v>495</v>
      </c>
    </row>
    <row r="65" spans="1:13" s="56" customFormat="1" ht="12.75">
      <c r="A65" s="52"/>
      <c r="B65" s="366">
        <v>30600</v>
      </c>
      <c r="C65" s="52" t="s">
        <v>79</v>
      </c>
      <c r="D65" s="52" t="s">
        <v>105</v>
      </c>
      <c r="E65" s="52" t="s">
        <v>17</v>
      </c>
      <c r="F65" s="54" t="s">
        <v>80</v>
      </c>
      <c r="G65" s="62" t="s">
        <v>98</v>
      </c>
      <c r="H65" s="53"/>
      <c r="I65" s="55">
        <v>61.81818181818182</v>
      </c>
      <c r="M65" s="2">
        <v>495</v>
      </c>
    </row>
    <row r="66" spans="2:13" ht="12.75">
      <c r="B66" s="140"/>
      <c r="H66" s="6">
        <v>0</v>
      </c>
      <c r="I66" s="24">
        <v>0</v>
      </c>
      <c r="M66" s="2">
        <v>495</v>
      </c>
    </row>
    <row r="67" spans="1:13" s="56" customFormat="1" ht="12.75">
      <c r="A67" s="52"/>
      <c r="B67" s="366">
        <v>35000</v>
      </c>
      <c r="C67" s="52" t="s">
        <v>82</v>
      </c>
      <c r="D67" s="52" t="s">
        <v>167</v>
      </c>
      <c r="E67" s="52" t="s">
        <v>29</v>
      </c>
      <c r="F67" s="54" t="s">
        <v>83</v>
      </c>
      <c r="G67" s="62" t="s">
        <v>84</v>
      </c>
      <c r="H67" s="53"/>
      <c r="I67" s="55">
        <v>70.70707070707071</v>
      </c>
      <c r="M67" s="2">
        <v>495</v>
      </c>
    </row>
    <row r="68" spans="2:13" ht="12.75">
      <c r="B68" s="140"/>
      <c r="H68" s="6">
        <v>0</v>
      </c>
      <c r="I68" s="24">
        <v>0</v>
      </c>
      <c r="M68" s="2">
        <v>495</v>
      </c>
    </row>
    <row r="69" spans="1:13" s="56" customFormat="1" ht="12.75">
      <c r="A69" s="52"/>
      <c r="B69" s="366">
        <v>17000</v>
      </c>
      <c r="C69" s="52" t="s">
        <v>85</v>
      </c>
      <c r="D69" s="52" t="s">
        <v>106</v>
      </c>
      <c r="E69" s="52" t="s">
        <v>40</v>
      </c>
      <c r="F69" s="54" t="s">
        <v>86</v>
      </c>
      <c r="G69" s="62" t="s">
        <v>102</v>
      </c>
      <c r="H69" s="53"/>
      <c r="I69" s="55">
        <v>34.343434343434346</v>
      </c>
      <c r="M69" s="2">
        <v>495</v>
      </c>
    </row>
    <row r="70" spans="2:13" ht="12.75">
      <c r="B70" s="140"/>
      <c r="H70" s="6">
        <v>0</v>
      </c>
      <c r="I70" s="24">
        <v>0</v>
      </c>
      <c r="M70" s="2">
        <v>495</v>
      </c>
    </row>
    <row r="71" spans="1:13" s="56" customFormat="1" ht="12.75">
      <c r="A71" s="52"/>
      <c r="B71" s="366">
        <v>63200</v>
      </c>
      <c r="C71" s="52" t="s">
        <v>97</v>
      </c>
      <c r="D71" s="52" t="s">
        <v>87</v>
      </c>
      <c r="E71" s="52" t="s">
        <v>32</v>
      </c>
      <c r="F71" s="62" t="s">
        <v>88</v>
      </c>
      <c r="G71" s="62" t="s">
        <v>98</v>
      </c>
      <c r="H71" s="57"/>
      <c r="I71" s="55">
        <v>127.67676767676768</v>
      </c>
      <c r="M71" s="2">
        <v>495</v>
      </c>
    </row>
    <row r="72" spans="2:13" ht="12.75">
      <c r="B72" s="140"/>
      <c r="C72" s="35"/>
      <c r="D72" s="14"/>
      <c r="H72" s="6">
        <v>0</v>
      </c>
      <c r="I72" s="24">
        <v>0</v>
      </c>
      <c r="M72" s="2">
        <v>495</v>
      </c>
    </row>
    <row r="73" spans="1:256" s="56" customFormat="1" ht="12.75">
      <c r="A73" s="52"/>
      <c r="B73" s="366">
        <v>74600</v>
      </c>
      <c r="C73" s="52" t="s">
        <v>89</v>
      </c>
      <c r="D73" s="52" t="s">
        <v>87</v>
      </c>
      <c r="E73" s="52" t="s">
        <v>23</v>
      </c>
      <c r="F73" s="62" t="s">
        <v>90</v>
      </c>
      <c r="G73" s="62" t="s">
        <v>98</v>
      </c>
      <c r="H73" s="53"/>
      <c r="I73" s="55">
        <v>150.7070707070707</v>
      </c>
      <c r="M73" s="2">
        <v>495</v>
      </c>
      <c r="IV73" s="52">
        <v>75245.70707070707</v>
      </c>
    </row>
    <row r="74" spans="2:13" ht="12.75">
      <c r="B74" s="140"/>
      <c r="H74" s="6">
        <v>0</v>
      </c>
      <c r="I74" s="24">
        <v>0</v>
      </c>
      <c r="M74" s="2">
        <v>495</v>
      </c>
    </row>
    <row r="75" spans="1:13" s="56" customFormat="1" ht="12.75">
      <c r="A75" s="52"/>
      <c r="B75" s="366">
        <v>57700</v>
      </c>
      <c r="C75" s="52" t="s">
        <v>91</v>
      </c>
      <c r="D75" s="52" t="s">
        <v>177</v>
      </c>
      <c r="E75" s="52" t="s">
        <v>40</v>
      </c>
      <c r="F75" s="54" t="s">
        <v>41</v>
      </c>
      <c r="G75" s="54" t="s">
        <v>42</v>
      </c>
      <c r="H75" s="53"/>
      <c r="I75" s="55">
        <v>116.56565656565657</v>
      </c>
      <c r="M75" s="2">
        <v>495</v>
      </c>
    </row>
    <row r="76" spans="2:13" ht="12.75">
      <c r="B76" s="140"/>
      <c r="H76" s="6">
        <v>0</v>
      </c>
      <c r="I76" s="24">
        <v>0</v>
      </c>
      <c r="M76" s="2">
        <v>495</v>
      </c>
    </row>
    <row r="77" spans="1:13" s="56" customFormat="1" ht="12.75">
      <c r="A77" s="52"/>
      <c r="B77" s="366">
        <v>17500</v>
      </c>
      <c r="C77" s="52" t="s">
        <v>92</v>
      </c>
      <c r="D77" s="52" t="s">
        <v>178</v>
      </c>
      <c r="E77" s="52" t="s">
        <v>11</v>
      </c>
      <c r="F77" s="54" t="s">
        <v>12</v>
      </c>
      <c r="G77" s="62" t="s">
        <v>93</v>
      </c>
      <c r="H77" s="53"/>
      <c r="I77" s="55">
        <v>35.35353535353536</v>
      </c>
      <c r="M77" s="2">
        <v>495</v>
      </c>
    </row>
    <row r="78" spans="2:13" ht="12.75">
      <c r="B78" s="141"/>
      <c r="C78" s="35"/>
      <c r="D78" s="14"/>
      <c r="E78" s="36"/>
      <c r="G78" s="37"/>
      <c r="H78" s="6">
        <v>0</v>
      </c>
      <c r="I78" s="24">
        <v>0</v>
      </c>
      <c r="M78" s="2">
        <v>495</v>
      </c>
    </row>
    <row r="79" spans="1:13" s="56" customFormat="1" ht="12.75">
      <c r="A79" s="52"/>
      <c r="B79" s="366">
        <v>65900</v>
      </c>
      <c r="C79" s="52" t="s">
        <v>94</v>
      </c>
      <c r="D79" s="52" t="s">
        <v>179</v>
      </c>
      <c r="E79" s="52" t="s">
        <v>11</v>
      </c>
      <c r="F79" s="54" t="s">
        <v>12</v>
      </c>
      <c r="G79" s="54" t="s">
        <v>53</v>
      </c>
      <c r="H79" s="53"/>
      <c r="I79" s="55">
        <v>133.13131313131314</v>
      </c>
      <c r="M79" s="2">
        <v>495</v>
      </c>
    </row>
    <row r="80" spans="2:13" ht="12.75">
      <c r="B80" s="140"/>
      <c r="D80" s="14"/>
      <c r="H80" s="6">
        <v>0</v>
      </c>
      <c r="I80" s="24">
        <v>0</v>
      </c>
      <c r="M80" s="2">
        <v>495</v>
      </c>
    </row>
    <row r="81" spans="1:13" ht="12.75">
      <c r="A81" s="58"/>
      <c r="B81" s="142">
        <v>916195</v>
      </c>
      <c r="C81" s="58" t="s">
        <v>110</v>
      </c>
      <c r="D81" s="73"/>
      <c r="E81" s="58"/>
      <c r="F81" s="75"/>
      <c r="G81" s="76"/>
      <c r="H81" s="57">
        <v>0</v>
      </c>
      <c r="I81" s="59">
        <v>1850.8989898989898</v>
      </c>
      <c r="J81" s="72"/>
      <c r="K81" s="72"/>
      <c r="L81" s="72"/>
      <c r="M81" s="2">
        <v>495</v>
      </c>
    </row>
    <row r="82" spans="2:13" ht="12.75">
      <c r="B82" s="69"/>
      <c r="H82" s="6">
        <v>0</v>
      </c>
      <c r="I82" s="24">
        <v>0</v>
      </c>
      <c r="M82" s="2">
        <v>495</v>
      </c>
    </row>
    <row r="83" spans="2:13" ht="12.75">
      <c r="B83" s="69"/>
      <c r="H83" s="6">
        <v>0</v>
      </c>
      <c r="I83" s="24">
        <v>0</v>
      </c>
      <c r="M83" s="2">
        <v>495</v>
      </c>
    </row>
    <row r="84" spans="4:13" ht="12.75">
      <c r="D84" s="14"/>
      <c r="H84" s="6">
        <v>0</v>
      </c>
      <c r="I84" s="24">
        <v>0</v>
      </c>
      <c r="M84" s="2">
        <v>495</v>
      </c>
    </row>
    <row r="85" spans="4:13" ht="12.75">
      <c r="D85" s="14"/>
      <c r="H85" s="6">
        <v>0</v>
      </c>
      <c r="I85" s="24">
        <v>0</v>
      </c>
      <c r="M85" s="2">
        <v>495</v>
      </c>
    </row>
    <row r="86" spans="1:13" s="50" customFormat="1" ht="13.5" thickBot="1">
      <c r="A86" s="41"/>
      <c r="B86" s="42">
        <v>1011000</v>
      </c>
      <c r="C86" s="43"/>
      <c r="D86" s="44" t="s">
        <v>81</v>
      </c>
      <c r="E86" s="45"/>
      <c r="F86" s="46"/>
      <c r="G86" s="47"/>
      <c r="H86" s="48"/>
      <c r="I86" s="49">
        <v>2042.4242424242425</v>
      </c>
      <c r="K86" s="51"/>
      <c r="M86" s="2">
        <v>495</v>
      </c>
    </row>
    <row r="87" spans="4:13" ht="12.75">
      <c r="D87" s="14"/>
      <c r="H87" s="6">
        <v>0</v>
      </c>
      <c r="I87" s="24">
        <v>0</v>
      </c>
      <c r="M87" s="2">
        <v>495</v>
      </c>
    </row>
    <row r="88" spans="4:13" ht="12.75">
      <c r="D88" s="14"/>
      <c r="H88" s="6">
        <v>0</v>
      </c>
      <c r="I88" s="24">
        <v>0</v>
      </c>
      <c r="M88" s="2">
        <v>495</v>
      </c>
    </row>
    <row r="89" spans="1:13" s="56" customFormat="1" ht="12.75">
      <c r="A89" s="52"/>
      <c r="B89" s="377">
        <v>299500</v>
      </c>
      <c r="C89" s="52" t="s">
        <v>28</v>
      </c>
      <c r="D89" s="52" t="s">
        <v>107</v>
      </c>
      <c r="E89" s="52" t="s">
        <v>29</v>
      </c>
      <c r="F89" s="54" t="s">
        <v>96</v>
      </c>
      <c r="G89" s="54" t="s">
        <v>30</v>
      </c>
      <c r="H89" s="53"/>
      <c r="I89" s="55">
        <v>605.0505050505051</v>
      </c>
      <c r="M89" s="2">
        <v>495</v>
      </c>
    </row>
    <row r="90" spans="2:13" ht="12.75">
      <c r="B90" s="131"/>
      <c r="H90" s="6">
        <v>0</v>
      </c>
      <c r="I90" s="24">
        <v>0</v>
      </c>
      <c r="M90" s="2">
        <v>495</v>
      </c>
    </row>
    <row r="91" spans="1:13" s="56" customFormat="1" ht="12.75">
      <c r="A91" s="52"/>
      <c r="B91" s="53">
        <v>321500</v>
      </c>
      <c r="C91" s="52" t="s">
        <v>46</v>
      </c>
      <c r="D91" s="52" t="s">
        <v>108</v>
      </c>
      <c r="E91" s="52" t="s">
        <v>11</v>
      </c>
      <c r="F91" s="54" t="s">
        <v>12</v>
      </c>
      <c r="G91" s="54" t="s">
        <v>13</v>
      </c>
      <c r="H91" s="53"/>
      <c r="I91" s="55">
        <v>649.4949494949495</v>
      </c>
      <c r="M91" s="2">
        <v>495</v>
      </c>
    </row>
    <row r="92" spans="2:13" ht="12.75">
      <c r="B92" s="39"/>
      <c r="H92" s="6">
        <v>0</v>
      </c>
      <c r="I92" s="24">
        <v>0</v>
      </c>
      <c r="M92" s="2">
        <v>495</v>
      </c>
    </row>
    <row r="93" spans="1:13" s="60" customFormat="1" ht="12.75">
      <c r="A93" s="58"/>
      <c r="B93" s="132">
        <v>360000</v>
      </c>
      <c r="C93" s="58" t="s">
        <v>110</v>
      </c>
      <c r="D93" s="77"/>
      <c r="E93" s="58"/>
      <c r="F93" s="75"/>
      <c r="G93" s="76"/>
      <c r="H93" s="57">
        <v>0</v>
      </c>
      <c r="I93" s="59">
        <v>727.2727272727273</v>
      </c>
      <c r="J93" s="72"/>
      <c r="K93" s="72"/>
      <c r="L93" s="72"/>
      <c r="M93" s="2">
        <v>495</v>
      </c>
    </row>
    <row r="94" spans="8:13" ht="12.75">
      <c r="H94" s="6">
        <v>0</v>
      </c>
      <c r="I94" s="24">
        <v>0</v>
      </c>
      <c r="M94" s="2">
        <v>495</v>
      </c>
    </row>
    <row r="95" spans="8:13" ht="12.75">
      <c r="H95" s="6">
        <v>0</v>
      </c>
      <c r="I95" s="24">
        <v>0</v>
      </c>
      <c r="M95" s="2">
        <v>495</v>
      </c>
    </row>
    <row r="96" spans="8:13" ht="12.75">
      <c r="H96" s="6">
        <v>0</v>
      </c>
      <c r="I96" s="24">
        <v>0</v>
      </c>
      <c r="M96" s="2">
        <v>495</v>
      </c>
    </row>
    <row r="97" spans="4:13" ht="12.75">
      <c r="D97" s="14"/>
      <c r="H97" s="6">
        <v>0</v>
      </c>
      <c r="I97" s="24">
        <v>0</v>
      </c>
      <c r="M97" s="2">
        <v>495</v>
      </c>
    </row>
    <row r="98" spans="1:13" ht="13.5" thickBot="1">
      <c r="A98" s="45"/>
      <c r="B98" s="42">
        <v>3087107.5</v>
      </c>
      <c r="C98" s="45"/>
      <c r="D98" s="79" t="s">
        <v>112</v>
      </c>
      <c r="E98" s="80"/>
      <c r="F98" s="80"/>
      <c r="G98" s="47"/>
      <c r="H98" s="81"/>
      <c r="I98" s="82">
        <v>6236.580808080808</v>
      </c>
      <c r="J98" s="83"/>
      <c r="K98" s="83"/>
      <c r="L98" s="83"/>
      <c r="M98" s="2">
        <v>495</v>
      </c>
    </row>
    <row r="99" spans="2:13" ht="12.75">
      <c r="B99" s="34"/>
      <c r="C99" s="35"/>
      <c r="D99" s="14"/>
      <c r="E99" s="35"/>
      <c r="G99" s="33"/>
      <c r="H99" s="6">
        <v>0</v>
      </c>
      <c r="I99" s="24">
        <v>0</v>
      </c>
      <c r="M99" s="2">
        <v>495</v>
      </c>
    </row>
    <row r="100" spans="2:13" ht="12.75">
      <c r="B100" s="61"/>
      <c r="C100" s="35"/>
      <c r="D100" s="14"/>
      <c r="E100" s="36"/>
      <c r="G100" s="37"/>
      <c r="H100" s="6">
        <v>0</v>
      </c>
      <c r="I100" s="24">
        <v>0</v>
      </c>
      <c r="M100" s="2">
        <v>495</v>
      </c>
    </row>
    <row r="101" spans="1:13" s="60" customFormat="1" ht="12.75">
      <c r="A101" s="13"/>
      <c r="B101" s="142">
        <v>244500</v>
      </c>
      <c r="C101" s="13" t="s">
        <v>14</v>
      </c>
      <c r="D101" s="13"/>
      <c r="E101" s="13"/>
      <c r="F101" s="20"/>
      <c r="G101" s="20"/>
      <c r="H101" s="57">
        <v>0</v>
      </c>
      <c r="I101" s="59">
        <v>493.93939393939394</v>
      </c>
      <c r="M101" s="2">
        <v>495</v>
      </c>
    </row>
    <row r="102" spans="3:13" ht="12.75">
      <c r="C102" s="3"/>
      <c r="H102" s="6">
        <v>0</v>
      </c>
      <c r="I102" s="24">
        <v>0</v>
      </c>
      <c r="M102" s="2">
        <v>495</v>
      </c>
    </row>
    <row r="103" spans="1:13" s="60" customFormat="1" ht="12.75">
      <c r="A103" s="13"/>
      <c r="B103" s="136">
        <v>323800</v>
      </c>
      <c r="C103" s="58" t="s">
        <v>151</v>
      </c>
      <c r="D103" s="58"/>
      <c r="E103" s="58"/>
      <c r="F103" s="73"/>
      <c r="G103" s="73"/>
      <c r="H103" s="70">
        <v>0</v>
      </c>
      <c r="I103" s="86">
        <v>654.1414141414141</v>
      </c>
      <c r="K103" s="72"/>
      <c r="M103" s="2">
        <v>495</v>
      </c>
    </row>
    <row r="104" spans="1:13" s="17" customFormat="1" ht="12.75">
      <c r="A104" s="14"/>
      <c r="B104" s="137"/>
      <c r="C104" s="35"/>
      <c r="D104" s="35"/>
      <c r="E104" s="35"/>
      <c r="F104" s="33"/>
      <c r="G104" s="33"/>
      <c r="H104" s="39">
        <v>0</v>
      </c>
      <c r="I104" s="84">
        <v>0</v>
      </c>
      <c r="K104" s="68"/>
      <c r="M104" s="2">
        <v>495</v>
      </c>
    </row>
    <row r="105" spans="1:13" s="72" customFormat="1" ht="12.75">
      <c r="A105" s="13"/>
      <c r="B105" s="136">
        <v>124200</v>
      </c>
      <c r="C105" s="58" t="s">
        <v>15</v>
      </c>
      <c r="D105" s="58"/>
      <c r="E105" s="58"/>
      <c r="F105" s="73"/>
      <c r="G105" s="73"/>
      <c r="H105" s="70">
        <v>0</v>
      </c>
      <c r="I105" s="86">
        <v>250.9090909090909</v>
      </c>
      <c r="J105" s="60"/>
      <c r="L105" s="60"/>
      <c r="M105" s="2">
        <v>495</v>
      </c>
    </row>
    <row r="106" spans="1:13" s="68" customFormat="1" ht="12.75">
      <c r="A106" s="14"/>
      <c r="B106" s="137"/>
      <c r="C106" s="35"/>
      <c r="D106" s="35"/>
      <c r="E106" s="35"/>
      <c r="F106" s="33"/>
      <c r="G106" s="33"/>
      <c r="H106" s="39">
        <v>0</v>
      </c>
      <c r="I106" s="84">
        <v>0</v>
      </c>
      <c r="J106" s="17"/>
      <c r="L106" s="17"/>
      <c r="M106" s="2">
        <v>495</v>
      </c>
    </row>
    <row r="107" spans="1:13" s="72" customFormat="1" ht="12.75">
      <c r="A107" s="13"/>
      <c r="B107" s="136">
        <v>262000</v>
      </c>
      <c r="C107" s="13" t="s">
        <v>20</v>
      </c>
      <c r="D107" s="13"/>
      <c r="E107" s="13"/>
      <c r="F107" s="20"/>
      <c r="G107" s="20"/>
      <c r="H107" s="70">
        <v>0</v>
      </c>
      <c r="I107" s="86">
        <v>529.2929292929293</v>
      </c>
      <c r="J107" s="60"/>
      <c r="K107" s="60"/>
      <c r="L107" s="60"/>
      <c r="M107" s="2">
        <v>495</v>
      </c>
    </row>
    <row r="108" spans="1:13" s="68" customFormat="1" ht="12.75">
      <c r="A108" s="14"/>
      <c r="B108" s="137"/>
      <c r="C108" s="35"/>
      <c r="D108" s="35"/>
      <c r="E108" s="35"/>
      <c r="F108" s="33"/>
      <c r="G108" s="33"/>
      <c r="H108" s="39">
        <v>0</v>
      </c>
      <c r="I108" s="84">
        <v>0</v>
      </c>
      <c r="J108" s="17"/>
      <c r="L108" s="17"/>
      <c r="M108" s="2">
        <v>495</v>
      </c>
    </row>
    <row r="109" spans="1:13" s="72" customFormat="1" ht="12.75">
      <c r="A109" s="58"/>
      <c r="B109" s="136">
        <v>137000</v>
      </c>
      <c r="C109" s="58" t="s">
        <v>21</v>
      </c>
      <c r="D109" s="58"/>
      <c r="E109" s="58"/>
      <c r="F109" s="73"/>
      <c r="G109" s="73"/>
      <c r="H109" s="70">
        <v>0</v>
      </c>
      <c r="I109" s="86">
        <v>276.7676767676768</v>
      </c>
      <c r="M109" s="2">
        <v>495</v>
      </c>
    </row>
    <row r="110" spans="1:13" s="68" customFormat="1" ht="12.75">
      <c r="A110" s="35"/>
      <c r="B110" s="137"/>
      <c r="C110" s="35"/>
      <c r="D110" s="35"/>
      <c r="E110" s="35"/>
      <c r="F110" s="33"/>
      <c r="G110" s="33"/>
      <c r="H110" s="39">
        <v>0</v>
      </c>
      <c r="I110" s="84">
        <v>0</v>
      </c>
      <c r="M110" s="2">
        <v>495</v>
      </c>
    </row>
    <row r="111" spans="1:13" s="60" customFormat="1" ht="12.75">
      <c r="A111" s="13"/>
      <c r="B111" s="136">
        <v>72175</v>
      </c>
      <c r="C111" s="58"/>
      <c r="D111" s="13"/>
      <c r="E111" s="13" t="s">
        <v>53</v>
      </c>
      <c r="F111" s="20"/>
      <c r="G111" s="20"/>
      <c r="H111" s="70">
        <v>0</v>
      </c>
      <c r="I111" s="86">
        <v>145.8080808080808</v>
      </c>
      <c r="K111" s="72"/>
      <c r="M111" s="2">
        <v>495</v>
      </c>
    </row>
    <row r="112" spans="1:13" s="17" customFormat="1" ht="12.75">
      <c r="A112" s="1"/>
      <c r="B112" s="135"/>
      <c r="C112" s="1"/>
      <c r="D112" s="14"/>
      <c r="E112" s="1"/>
      <c r="F112" s="29"/>
      <c r="G112" s="29"/>
      <c r="H112" s="39">
        <v>0</v>
      </c>
      <c r="I112" s="84">
        <v>0</v>
      </c>
      <c r="J112"/>
      <c r="K112" s="68"/>
      <c r="L112"/>
      <c r="M112" s="2">
        <v>495</v>
      </c>
    </row>
    <row r="113" spans="1:13" s="72" customFormat="1" ht="12.75">
      <c r="A113" s="58"/>
      <c r="B113" s="136">
        <v>10000</v>
      </c>
      <c r="C113" s="58" t="s">
        <v>113</v>
      </c>
      <c r="D113" s="58"/>
      <c r="E113" s="58"/>
      <c r="F113" s="73"/>
      <c r="G113" s="73"/>
      <c r="H113" s="57"/>
      <c r="I113" s="59"/>
      <c r="M113" s="2">
        <v>495</v>
      </c>
    </row>
    <row r="114" spans="1:13" s="68" customFormat="1" ht="12.75">
      <c r="A114" s="35"/>
      <c r="B114" s="34"/>
      <c r="C114" s="35"/>
      <c r="D114" s="35"/>
      <c r="E114" s="35"/>
      <c r="F114" s="33"/>
      <c r="G114" s="33"/>
      <c r="H114" s="31"/>
      <c r="I114" s="64"/>
      <c r="M114" s="2">
        <v>495</v>
      </c>
    </row>
    <row r="115" spans="1:13" s="68" customFormat="1" ht="12.75">
      <c r="A115" s="35"/>
      <c r="B115" s="34"/>
      <c r="C115" s="35"/>
      <c r="D115" s="35"/>
      <c r="E115" s="35"/>
      <c r="F115" s="33"/>
      <c r="G115" s="33"/>
      <c r="H115" s="31"/>
      <c r="I115" s="64"/>
      <c r="M115" s="2">
        <v>495</v>
      </c>
    </row>
    <row r="116" spans="1:13" s="68" customFormat="1" ht="12.75">
      <c r="A116" s="35"/>
      <c r="B116" s="34"/>
      <c r="C116" s="35"/>
      <c r="D116" s="35"/>
      <c r="E116" s="35"/>
      <c r="F116" s="33"/>
      <c r="G116" s="33"/>
      <c r="H116" s="31"/>
      <c r="I116" s="64"/>
      <c r="M116" s="2">
        <v>495</v>
      </c>
    </row>
    <row r="117" spans="1:13" s="68" customFormat="1" ht="12.75">
      <c r="A117" s="35"/>
      <c r="B117" s="34"/>
      <c r="C117" s="35"/>
      <c r="D117" s="35"/>
      <c r="E117" s="35"/>
      <c r="F117" s="33"/>
      <c r="G117" s="33"/>
      <c r="H117" s="31"/>
      <c r="I117" s="64"/>
      <c r="M117" s="2">
        <v>495</v>
      </c>
    </row>
    <row r="118" spans="1:13" s="68" customFormat="1" ht="12.75">
      <c r="A118" s="35"/>
      <c r="B118" s="34"/>
      <c r="C118" s="35"/>
      <c r="D118" s="35"/>
      <c r="E118" s="35"/>
      <c r="F118" s="33"/>
      <c r="G118" s="33"/>
      <c r="H118" s="31"/>
      <c r="I118" s="64"/>
      <c r="M118" s="2">
        <v>495</v>
      </c>
    </row>
    <row r="119" spans="1:13" s="60" customFormat="1" ht="12.75">
      <c r="A119" s="58"/>
      <c r="B119" s="366">
        <v>433500</v>
      </c>
      <c r="C119" s="53" t="s">
        <v>114</v>
      </c>
      <c r="D119" s="89"/>
      <c r="E119" s="89"/>
      <c r="F119" s="73"/>
      <c r="G119" s="73"/>
      <c r="H119" s="70"/>
      <c r="I119" s="86">
        <v>875.7575757575758</v>
      </c>
      <c r="J119" s="72"/>
      <c r="K119" s="72"/>
      <c r="L119" s="72"/>
      <c r="M119" s="2">
        <v>495</v>
      </c>
    </row>
    <row r="120" spans="1:13" s="17" customFormat="1" ht="12.75">
      <c r="A120" s="35"/>
      <c r="B120" s="141"/>
      <c r="C120" s="35"/>
      <c r="D120" s="35"/>
      <c r="E120" s="35"/>
      <c r="F120" s="33"/>
      <c r="G120" s="33"/>
      <c r="H120" s="39">
        <v>0</v>
      </c>
      <c r="I120" s="84">
        <v>0</v>
      </c>
      <c r="J120" s="68"/>
      <c r="K120" s="66"/>
      <c r="L120" s="68"/>
      <c r="M120" s="2">
        <v>495</v>
      </c>
    </row>
    <row r="121" spans="1:13" s="72" customFormat="1" ht="12.75">
      <c r="A121" s="13"/>
      <c r="B121" s="142">
        <v>154000</v>
      </c>
      <c r="C121" s="58" t="s">
        <v>151</v>
      </c>
      <c r="D121" s="13"/>
      <c r="E121" s="13"/>
      <c r="F121" s="20"/>
      <c r="G121" s="20"/>
      <c r="H121" s="70">
        <v>0</v>
      </c>
      <c r="I121" s="86">
        <v>311.1111111111111</v>
      </c>
      <c r="J121" s="60"/>
      <c r="K121" s="60"/>
      <c r="L121" s="60"/>
      <c r="M121" s="2">
        <v>495</v>
      </c>
    </row>
    <row r="122" spans="1:13" s="17" customFormat="1" ht="12.75">
      <c r="A122" s="14"/>
      <c r="B122" s="141"/>
      <c r="C122" s="14"/>
      <c r="D122" s="14"/>
      <c r="E122" s="14"/>
      <c r="F122" s="32"/>
      <c r="G122" s="32"/>
      <c r="H122" s="39">
        <v>0</v>
      </c>
      <c r="I122" s="84">
        <v>0</v>
      </c>
      <c r="M122" s="2">
        <v>495</v>
      </c>
    </row>
    <row r="123" spans="1:13" s="60" customFormat="1" ht="12.75">
      <c r="A123" s="13"/>
      <c r="B123" s="142">
        <v>43500</v>
      </c>
      <c r="C123" s="58"/>
      <c r="D123" s="13"/>
      <c r="E123" s="13" t="s">
        <v>15</v>
      </c>
      <c r="F123" s="20"/>
      <c r="G123" s="20"/>
      <c r="H123" s="70">
        <v>0</v>
      </c>
      <c r="I123" s="86">
        <v>87.87878787878788</v>
      </c>
      <c r="M123" s="2">
        <v>495</v>
      </c>
    </row>
    <row r="124" spans="1:13" s="17" customFormat="1" ht="12.75">
      <c r="A124" s="14"/>
      <c r="B124" s="141"/>
      <c r="C124" s="14"/>
      <c r="D124" s="14"/>
      <c r="E124" s="14"/>
      <c r="F124" s="32"/>
      <c r="G124" s="32"/>
      <c r="H124" s="39">
        <v>0</v>
      </c>
      <c r="I124" s="84">
        <v>0</v>
      </c>
      <c r="M124" s="2">
        <v>495</v>
      </c>
    </row>
    <row r="125" spans="1:13" s="72" customFormat="1" ht="12.75">
      <c r="A125" s="58"/>
      <c r="B125" s="142">
        <v>180000</v>
      </c>
      <c r="C125" s="58" t="s">
        <v>20</v>
      </c>
      <c r="D125" s="58"/>
      <c r="E125" s="58"/>
      <c r="F125" s="73"/>
      <c r="G125" s="73"/>
      <c r="H125" s="70">
        <v>0</v>
      </c>
      <c r="I125" s="86">
        <v>363.6363636363636</v>
      </c>
      <c r="M125" s="2">
        <v>495</v>
      </c>
    </row>
    <row r="126" spans="1:13" s="68" customFormat="1" ht="12.75">
      <c r="A126" s="35"/>
      <c r="B126" s="141"/>
      <c r="C126" s="35"/>
      <c r="D126" s="35"/>
      <c r="E126" s="35"/>
      <c r="F126" s="33"/>
      <c r="G126" s="33"/>
      <c r="H126" s="39">
        <v>0</v>
      </c>
      <c r="I126" s="84">
        <v>0</v>
      </c>
      <c r="M126" s="2">
        <v>495</v>
      </c>
    </row>
    <row r="127" spans="1:13" s="72" customFormat="1" ht="12.75">
      <c r="A127" s="13"/>
      <c r="B127" s="142">
        <v>56000</v>
      </c>
      <c r="C127" s="58" t="s">
        <v>21</v>
      </c>
      <c r="D127" s="58"/>
      <c r="E127" s="13"/>
      <c r="F127" s="20"/>
      <c r="G127" s="20"/>
      <c r="H127" s="70">
        <v>0</v>
      </c>
      <c r="I127" s="86">
        <v>113.13131313131314</v>
      </c>
      <c r="J127" s="60"/>
      <c r="K127" s="60"/>
      <c r="L127" s="60"/>
      <c r="M127" s="2">
        <v>495</v>
      </c>
    </row>
    <row r="128" spans="1:13" s="68" customFormat="1" ht="12.75">
      <c r="A128" s="14"/>
      <c r="B128" s="141"/>
      <c r="C128" s="35"/>
      <c r="D128" s="35"/>
      <c r="E128" s="14"/>
      <c r="F128" s="32"/>
      <c r="G128" s="32"/>
      <c r="H128" s="39">
        <v>0</v>
      </c>
      <c r="I128" s="84">
        <v>0</v>
      </c>
      <c r="J128" s="17"/>
      <c r="K128" s="17"/>
      <c r="L128" s="17"/>
      <c r="M128" s="2">
        <v>495</v>
      </c>
    </row>
    <row r="129" spans="1:13" s="72" customFormat="1" ht="12.75">
      <c r="A129" s="13"/>
      <c r="B129" s="142">
        <v>125000</v>
      </c>
      <c r="C129" s="58" t="s">
        <v>169</v>
      </c>
      <c r="D129" s="58"/>
      <c r="E129" s="13"/>
      <c r="F129" s="20"/>
      <c r="G129" s="20"/>
      <c r="H129" s="70">
        <v>0</v>
      </c>
      <c r="I129" s="86">
        <v>252.5252525252525</v>
      </c>
      <c r="J129" s="60"/>
      <c r="K129" s="60"/>
      <c r="L129" s="60"/>
      <c r="M129" s="2">
        <v>495</v>
      </c>
    </row>
    <row r="130" spans="1:13" s="68" customFormat="1" ht="12.75">
      <c r="A130" s="14"/>
      <c r="B130" s="141"/>
      <c r="C130" s="35"/>
      <c r="D130" s="35"/>
      <c r="E130" s="14"/>
      <c r="F130" s="32"/>
      <c r="G130" s="32"/>
      <c r="H130" s="39">
        <v>0</v>
      </c>
      <c r="I130" s="84">
        <v>0</v>
      </c>
      <c r="J130" s="17"/>
      <c r="K130" s="17"/>
      <c r="L130" s="17"/>
      <c r="M130" s="2">
        <v>495</v>
      </c>
    </row>
    <row r="131" spans="1:13" s="72" customFormat="1" ht="12.75">
      <c r="A131" s="13"/>
      <c r="B131" s="142">
        <v>315000</v>
      </c>
      <c r="C131" s="58" t="s">
        <v>172</v>
      </c>
      <c r="D131" s="58"/>
      <c r="E131" s="13"/>
      <c r="F131" s="20"/>
      <c r="G131" s="20"/>
      <c r="H131" s="70">
        <v>0</v>
      </c>
      <c r="I131" s="86">
        <v>636.3636363636364</v>
      </c>
      <c r="J131" s="60"/>
      <c r="K131" s="60"/>
      <c r="L131" s="60"/>
      <c r="M131" s="2">
        <v>495</v>
      </c>
    </row>
    <row r="132" spans="2:13" ht="12.75">
      <c r="B132" s="34"/>
      <c r="C132" s="35"/>
      <c r="D132" s="14"/>
      <c r="E132" s="35"/>
      <c r="G132" s="33"/>
      <c r="H132" s="6">
        <v>0</v>
      </c>
      <c r="I132" s="24">
        <v>0</v>
      </c>
      <c r="M132" s="2">
        <v>495</v>
      </c>
    </row>
    <row r="133" spans="1:13" ht="12.75">
      <c r="A133" s="58"/>
      <c r="B133" s="370">
        <v>1039932.5</v>
      </c>
      <c r="C133" s="58" t="s">
        <v>110</v>
      </c>
      <c r="D133" s="73"/>
      <c r="E133" s="75"/>
      <c r="F133" s="75"/>
      <c r="G133" s="75"/>
      <c r="H133" s="70">
        <v>0</v>
      </c>
      <c r="I133" s="86">
        <v>2100.873737373737</v>
      </c>
      <c r="J133" s="72"/>
      <c r="K133" s="72"/>
      <c r="L133" s="72"/>
      <c r="M133" s="2">
        <v>495</v>
      </c>
    </row>
    <row r="134" spans="8:13" ht="12.75">
      <c r="H134" s="6">
        <v>0</v>
      </c>
      <c r="I134" s="24">
        <v>0</v>
      </c>
      <c r="M134" s="2">
        <v>495</v>
      </c>
    </row>
    <row r="135" spans="8:13" ht="12.75">
      <c r="H135" s="6">
        <v>0</v>
      </c>
      <c r="I135" s="24">
        <v>0</v>
      </c>
      <c r="M135" s="2">
        <v>495</v>
      </c>
    </row>
    <row r="136" spans="8:13" ht="12.75">
      <c r="H136" s="6">
        <v>0</v>
      </c>
      <c r="I136" s="24">
        <v>0</v>
      </c>
      <c r="M136" s="2">
        <v>495</v>
      </c>
    </row>
    <row r="137" spans="2:13" ht="12.75">
      <c r="B137" s="31"/>
      <c r="D137" s="14"/>
      <c r="G137" s="33"/>
      <c r="H137" s="6">
        <v>0</v>
      </c>
      <c r="I137" s="24">
        <v>0</v>
      </c>
      <c r="M137" s="2">
        <v>495</v>
      </c>
    </row>
    <row r="138" spans="1:13" ht="13.5" thickBot="1">
      <c r="A138" s="45"/>
      <c r="B138" s="42">
        <v>1806267</v>
      </c>
      <c r="C138" s="45"/>
      <c r="D138" s="44" t="s">
        <v>115</v>
      </c>
      <c r="E138" s="80"/>
      <c r="F138" s="80"/>
      <c r="G138" s="47"/>
      <c r="H138" s="81"/>
      <c r="I138" s="82">
        <v>3649.0242424242424</v>
      </c>
      <c r="J138" s="83"/>
      <c r="K138" s="83"/>
      <c r="L138" s="83"/>
      <c r="M138" s="2">
        <v>495</v>
      </c>
    </row>
    <row r="139" spans="2:13" ht="12.75">
      <c r="B139" s="61"/>
      <c r="C139" s="35"/>
      <c r="D139" s="14"/>
      <c r="E139" s="36"/>
      <c r="G139" s="37"/>
      <c r="H139" s="6">
        <v>0</v>
      </c>
      <c r="I139" s="24">
        <v>0</v>
      </c>
      <c r="M139" s="2">
        <v>495</v>
      </c>
    </row>
    <row r="140" spans="2:13" ht="12.75">
      <c r="B140" s="31"/>
      <c r="C140" s="35"/>
      <c r="D140" s="14"/>
      <c r="E140" s="14"/>
      <c r="G140" s="32"/>
      <c r="H140" s="6">
        <v>0</v>
      </c>
      <c r="I140" s="24">
        <v>0</v>
      </c>
      <c r="M140" s="2">
        <v>495</v>
      </c>
    </row>
    <row r="141" spans="1:13" s="60" customFormat="1" ht="12.75">
      <c r="A141" s="13"/>
      <c r="B141" s="136">
        <v>203000</v>
      </c>
      <c r="C141" s="13" t="s">
        <v>14</v>
      </c>
      <c r="D141" s="13"/>
      <c r="E141" s="13"/>
      <c r="F141" s="20"/>
      <c r="G141" s="20"/>
      <c r="H141" s="57">
        <v>0</v>
      </c>
      <c r="I141" s="59">
        <v>410.1010101010101</v>
      </c>
      <c r="M141" s="2">
        <v>495</v>
      </c>
    </row>
    <row r="142" spans="4:13" ht="12.75">
      <c r="D142" s="14"/>
      <c r="H142" s="6">
        <v>0</v>
      </c>
      <c r="I142" s="24">
        <v>0</v>
      </c>
      <c r="M142" s="2">
        <v>495</v>
      </c>
    </row>
    <row r="143" spans="1:13" s="60" customFormat="1" ht="12.75">
      <c r="A143" s="13"/>
      <c r="B143" s="370">
        <v>60000</v>
      </c>
      <c r="C143" s="13" t="s">
        <v>180</v>
      </c>
      <c r="D143" s="13"/>
      <c r="E143" s="13"/>
      <c r="F143" s="20"/>
      <c r="G143" s="20"/>
      <c r="H143" s="57">
        <v>0</v>
      </c>
      <c r="I143" s="59">
        <v>121.21212121212122</v>
      </c>
      <c r="M143" s="2">
        <v>495</v>
      </c>
    </row>
    <row r="144" spans="2:13" ht="12.75">
      <c r="B144" s="369"/>
      <c r="H144" s="6">
        <v>0</v>
      </c>
      <c r="I144" s="24">
        <v>0</v>
      </c>
      <c r="M144" s="2">
        <v>495</v>
      </c>
    </row>
    <row r="145" spans="1:13" s="60" customFormat="1" ht="12.75">
      <c r="A145" s="13"/>
      <c r="B145" s="370">
        <v>15000</v>
      </c>
      <c r="C145" s="13" t="s">
        <v>21</v>
      </c>
      <c r="D145" s="13"/>
      <c r="E145" s="13"/>
      <c r="F145" s="20"/>
      <c r="G145" s="20"/>
      <c r="H145" s="57">
        <v>0</v>
      </c>
      <c r="I145" s="59">
        <v>30.303030303030305</v>
      </c>
      <c r="M145" s="2">
        <v>495</v>
      </c>
    </row>
    <row r="146" spans="2:13" ht="12.75">
      <c r="B146" s="369"/>
      <c r="H146" s="6">
        <v>0</v>
      </c>
      <c r="I146" s="24">
        <v>0</v>
      </c>
      <c r="M146" s="2">
        <v>495</v>
      </c>
    </row>
    <row r="147" spans="1:13" s="60" customFormat="1" ht="12.75">
      <c r="A147" s="13"/>
      <c r="B147" s="370">
        <v>24000</v>
      </c>
      <c r="C147" s="13" t="s">
        <v>20</v>
      </c>
      <c r="D147" s="13"/>
      <c r="E147" s="13"/>
      <c r="F147" s="20"/>
      <c r="G147" s="20"/>
      <c r="H147" s="57">
        <v>0</v>
      </c>
      <c r="I147" s="59">
        <v>48.484848484848484</v>
      </c>
      <c r="M147" s="2">
        <v>495</v>
      </c>
    </row>
    <row r="148" spans="2:13" ht="12.75">
      <c r="B148" s="369"/>
      <c r="H148" s="6">
        <v>0</v>
      </c>
      <c r="I148" s="24">
        <v>0</v>
      </c>
      <c r="M148" s="2">
        <v>495</v>
      </c>
    </row>
    <row r="149" spans="1:13" s="60" customFormat="1" ht="12.75">
      <c r="A149" s="13"/>
      <c r="B149" s="370">
        <v>71350</v>
      </c>
      <c r="C149" s="13"/>
      <c r="D149" s="13"/>
      <c r="E149" s="13" t="s">
        <v>15</v>
      </c>
      <c r="F149" s="20"/>
      <c r="G149" s="20"/>
      <c r="H149" s="57">
        <v>0</v>
      </c>
      <c r="I149" s="59">
        <v>144.14141414141415</v>
      </c>
      <c r="M149" s="2">
        <v>495</v>
      </c>
    </row>
    <row r="150" spans="2:13" ht="12.75">
      <c r="B150" s="7"/>
      <c r="H150" s="6">
        <v>0</v>
      </c>
      <c r="I150" s="24">
        <v>0</v>
      </c>
      <c r="M150" s="2">
        <v>495</v>
      </c>
    </row>
    <row r="151" spans="3:13" ht="12.75">
      <c r="C151" s="3"/>
      <c r="H151" s="6">
        <v>0</v>
      </c>
      <c r="I151" s="24">
        <v>0</v>
      </c>
      <c r="M151" s="2">
        <v>495</v>
      </c>
    </row>
    <row r="152" spans="8:13" ht="12.75">
      <c r="H152" s="6">
        <v>0</v>
      </c>
      <c r="I152" s="24">
        <v>0</v>
      </c>
      <c r="M152" s="2">
        <v>495</v>
      </c>
    </row>
    <row r="153" spans="2:13" ht="12.75">
      <c r="B153" s="8"/>
      <c r="H153" s="6">
        <v>0</v>
      </c>
      <c r="I153" s="24">
        <v>0</v>
      </c>
      <c r="M153" s="2">
        <v>495</v>
      </c>
    </row>
    <row r="154" spans="1:13" s="60" customFormat="1" ht="12.75">
      <c r="A154" s="13"/>
      <c r="B154" s="366">
        <v>530002</v>
      </c>
      <c r="C154" s="52" t="s">
        <v>116</v>
      </c>
      <c r="D154" s="13"/>
      <c r="E154" s="13"/>
      <c r="F154" s="20"/>
      <c r="G154" s="20"/>
      <c r="H154" s="57"/>
      <c r="I154" s="59">
        <v>1070.7111111111112</v>
      </c>
      <c r="M154" s="2">
        <v>495</v>
      </c>
    </row>
    <row r="155" spans="1:13" s="66" customFormat="1" ht="12.75">
      <c r="A155" s="94"/>
      <c r="B155" s="368" t="s">
        <v>168</v>
      </c>
      <c r="C155" s="94"/>
      <c r="D155" s="94"/>
      <c r="E155" s="94"/>
      <c r="F155" s="96"/>
      <c r="G155" s="130"/>
      <c r="H155" s="95"/>
      <c r="I155" s="97"/>
      <c r="J155" s="98"/>
      <c r="K155" s="98"/>
      <c r="L155" s="98"/>
      <c r="M155" s="2">
        <v>495</v>
      </c>
    </row>
    <row r="156" spans="2:13" ht="12.75">
      <c r="B156" s="140"/>
      <c r="H156" s="6">
        <v>0</v>
      </c>
      <c r="I156" s="24">
        <v>0</v>
      </c>
      <c r="M156" s="2">
        <v>495</v>
      </c>
    </row>
    <row r="157" spans="1:13" s="60" customFormat="1" ht="12.75">
      <c r="A157" s="13"/>
      <c r="B157" s="142">
        <v>110000</v>
      </c>
      <c r="C157" s="13"/>
      <c r="D157" s="13"/>
      <c r="E157" s="106" t="s">
        <v>117</v>
      </c>
      <c r="F157" s="20"/>
      <c r="G157" s="20"/>
      <c r="H157" s="57"/>
      <c r="I157" s="59">
        <v>222.22222222222223</v>
      </c>
      <c r="M157" s="2">
        <v>495</v>
      </c>
    </row>
    <row r="158" spans="2:13" ht="12.75">
      <c r="B158" s="140"/>
      <c r="H158" s="6">
        <v>0</v>
      </c>
      <c r="I158" s="24">
        <v>0</v>
      </c>
      <c r="M158" s="2">
        <v>495</v>
      </c>
    </row>
    <row r="159" spans="1:13" s="60" customFormat="1" ht="12.75">
      <c r="A159" s="13"/>
      <c r="B159" s="142">
        <v>10000</v>
      </c>
      <c r="C159" s="13"/>
      <c r="D159" s="13"/>
      <c r="E159" s="106" t="s">
        <v>118</v>
      </c>
      <c r="F159" s="20"/>
      <c r="G159" s="20"/>
      <c r="H159" s="57"/>
      <c r="I159" s="59">
        <v>20.2020202020202</v>
      </c>
      <c r="M159" s="2">
        <v>495</v>
      </c>
    </row>
    <row r="160" spans="2:13" ht="12.75">
      <c r="B160" s="367"/>
      <c r="H160" s="6">
        <v>0</v>
      </c>
      <c r="I160" s="24">
        <v>0</v>
      </c>
      <c r="M160" s="2">
        <v>495</v>
      </c>
    </row>
    <row r="161" spans="1:13" s="60" customFormat="1" ht="12.75">
      <c r="A161" s="13"/>
      <c r="B161" s="142">
        <v>30000</v>
      </c>
      <c r="C161" s="13"/>
      <c r="D161" s="13"/>
      <c r="E161" s="106" t="s">
        <v>119</v>
      </c>
      <c r="F161" s="20"/>
      <c r="G161" s="20"/>
      <c r="H161" s="57"/>
      <c r="I161" s="59">
        <v>60.60606060606061</v>
      </c>
      <c r="M161" s="2">
        <v>495</v>
      </c>
    </row>
    <row r="162" spans="2:13" ht="12.75">
      <c r="B162" s="140"/>
      <c r="H162" s="6">
        <v>0</v>
      </c>
      <c r="I162" s="24">
        <v>0</v>
      </c>
      <c r="M162" s="2">
        <v>495</v>
      </c>
    </row>
    <row r="163" spans="1:13" s="60" customFormat="1" ht="12.75">
      <c r="A163" s="13"/>
      <c r="B163" s="142">
        <v>30000</v>
      </c>
      <c r="C163" s="13"/>
      <c r="D163" s="13"/>
      <c r="E163" s="106" t="s">
        <v>120</v>
      </c>
      <c r="F163" s="20"/>
      <c r="G163" s="20"/>
      <c r="H163" s="57"/>
      <c r="I163" s="59">
        <v>60.60606060606061</v>
      </c>
      <c r="M163" s="2">
        <v>495</v>
      </c>
    </row>
    <row r="164" spans="2:13" ht="12.75">
      <c r="B164" s="140"/>
      <c r="H164" s="6">
        <v>0</v>
      </c>
      <c r="I164" s="24">
        <v>0</v>
      </c>
      <c r="M164" s="2">
        <v>495</v>
      </c>
    </row>
    <row r="165" spans="1:13" s="60" customFormat="1" ht="12.75">
      <c r="A165" s="13"/>
      <c r="B165" s="142">
        <v>30000</v>
      </c>
      <c r="C165" s="13"/>
      <c r="D165" s="13"/>
      <c r="E165" s="106" t="s">
        <v>121</v>
      </c>
      <c r="F165" s="20"/>
      <c r="G165" s="20"/>
      <c r="H165" s="57"/>
      <c r="I165" s="59">
        <v>60.60606060606061</v>
      </c>
      <c r="M165" s="2">
        <v>495</v>
      </c>
    </row>
    <row r="166" spans="2:13" ht="12.75">
      <c r="B166" s="140"/>
      <c r="H166" s="6">
        <v>0</v>
      </c>
      <c r="I166" s="24">
        <v>0</v>
      </c>
      <c r="M166" s="2">
        <v>495</v>
      </c>
    </row>
    <row r="167" spans="1:13" s="60" customFormat="1" ht="12.75">
      <c r="A167" s="13"/>
      <c r="B167" s="142">
        <v>280002</v>
      </c>
      <c r="C167" s="13"/>
      <c r="D167" s="13"/>
      <c r="E167" s="106" t="s">
        <v>122</v>
      </c>
      <c r="F167" s="20"/>
      <c r="G167" s="20"/>
      <c r="H167" s="57"/>
      <c r="I167" s="59">
        <v>565.660606060606</v>
      </c>
      <c r="M167" s="2">
        <v>495</v>
      </c>
    </row>
    <row r="168" spans="2:13" ht="12.75">
      <c r="B168" s="140"/>
      <c r="H168" s="6">
        <v>0</v>
      </c>
      <c r="I168" s="24">
        <v>0</v>
      </c>
      <c r="M168" s="2">
        <v>495</v>
      </c>
    </row>
    <row r="169" spans="1:13" s="60" customFormat="1" ht="12.75">
      <c r="A169" s="13"/>
      <c r="B169" s="142">
        <v>10000</v>
      </c>
      <c r="C169" s="13"/>
      <c r="D169" s="13"/>
      <c r="E169" s="106" t="s">
        <v>170</v>
      </c>
      <c r="F169" s="20"/>
      <c r="G169" s="20"/>
      <c r="H169" s="57"/>
      <c r="I169" s="59">
        <v>20.2020202020202</v>
      </c>
      <c r="M169" s="2">
        <v>495</v>
      </c>
    </row>
    <row r="170" spans="2:13" ht="12.75">
      <c r="B170" s="140"/>
      <c r="H170" s="6">
        <v>0</v>
      </c>
      <c r="I170" s="24">
        <v>0</v>
      </c>
      <c r="M170" s="2">
        <v>495</v>
      </c>
    </row>
    <row r="171" spans="1:13" s="60" customFormat="1" ht="12.75">
      <c r="A171" s="13"/>
      <c r="B171" s="142">
        <v>30000</v>
      </c>
      <c r="C171" s="13"/>
      <c r="D171" s="13"/>
      <c r="E171" s="106" t="s">
        <v>123</v>
      </c>
      <c r="F171" s="20"/>
      <c r="G171" s="20"/>
      <c r="H171" s="57"/>
      <c r="I171" s="59">
        <v>60.60606060606061</v>
      </c>
      <c r="M171" s="2">
        <v>495</v>
      </c>
    </row>
    <row r="172" spans="2:13" ht="12.75">
      <c r="B172" s="140"/>
      <c r="H172" s="6">
        <v>0</v>
      </c>
      <c r="I172" s="24">
        <v>0</v>
      </c>
      <c r="M172" s="2">
        <v>495</v>
      </c>
    </row>
    <row r="173" spans="2:13" ht="12.75">
      <c r="B173" s="140"/>
      <c r="H173" s="6">
        <v>0</v>
      </c>
      <c r="I173" s="24">
        <v>0</v>
      </c>
      <c r="M173" s="2">
        <v>495</v>
      </c>
    </row>
    <row r="174" spans="2:13" ht="12.75">
      <c r="B174" s="140"/>
      <c r="H174" s="6">
        <v>0</v>
      </c>
      <c r="I174" s="24">
        <v>0</v>
      </c>
      <c r="M174" s="2">
        <v>495</v>
      </c>
    </row>
    <row r="175" spans="2:13" ht="12.75">
      <c r="B175" s="140"/>
      <c r="H175" s="6">
        <v>0</v>
      </c>
      <c r="I175" s="24">
        <v>0</v>
      </c>
      <c r="M175" s="2">
        <v>495</v>
      </c>
    </row>
    <row r="176" spans="1:13" s="60" customFormat="1" ht="12.75">
      <c r="A176" s="13"/>
      <c r="B176" s="366">
        <v>30000</v>
      </c>
      <c r="C176" s="52" t="s">
        <v>171</v>
      </c>
      <c r="D176" s="13"/>
      <c r="E176" s="13"/>
      <c r="F176" s="20"/>
      <c r="G176" s="20"/>
      <c r="H176" s="57"/>
      <c r="I176" s="59">
        <v>60.60606060606061</v>
      </c>
      <c r="M176" s="2">
        <v>495</v>
      </c>
    </row>
    <row r="177" spans="2:13" ht="12.75">
      <c r="B177" s="140"/>
      <c r="H177" s="6">
        <v>0</v>
      </c>
      <c r="I177" s="24">
        <v>0</v>
      </c>
      <c r="M177" s="2">
        <v>495</v>
      </c>
    </row>
    <row r="178" spans="1:13" s="60" customFormat="1" ht="12.75">
      <c r="A178" s="13"/>
      <c r="B178" s="142">
        <v>25000</v>
      </c>
      <c r="C178" s="13"/>
      <c r="D178" s="13"/>
      <c r="E178" s="106" t="s">
        <v>122</v>
      </c>
      <c r="F178" s="20"/>
      <c r="G178" s="20"/>
      <c r="H178" s="57"/>
      <c r="I178" s="59">
        <v>50.505050505050505</v>
      </c>
      <c r="M178" s="2">
        <v>495</v>
      </c>
    </row>
    <row r="179" spans="2:13" ht="12.75">
      <c r="B179" s="140"/>
      <c r="H179" s="6">
        <v>0</v>
      </c>
      <c r="I179" s="24">
        <v>0</v>
      </c>
      <c r="M179" s="2">
        <v>495</v>
      </c>
    </row>
    <row r="180" spans="1:13" s="60" customFormat="1" ht="12.75">
      <c r="A180" s="13"/>
      <c r="B180" s="142">
        <v>5000</v>
      </c>
      <c r="C180" s="13"/>
      <c r="D180" s="13"/>
      <c r="E180" s="58" t="s">
        <v>124</v>
      </c>
      <c r="F180" s="20"/>
      <c r="G180" s="20"/>
      <c r="H180" s="57"/>
      <c r="I180" s="59">
        <v>10.1010101010101</v>
      </c>
      <c r="M180" s="2">
        <v>495</v>
      </c>
    </row>
    <row r="181" spans="8:13" ht="12.75">
      <c r="H181" s="6">
        <v>0</v>
      </c>
      <c r="I181" s="24">
        <v>0</v>
      </c>
      <c r="M181" s="2">
        <v>495</v>
      </c>
    </row>
    <row r="182" spans="1:13" s="60" customFormat="1" ht="12.75">
      <c r="A182" s="13"/>
      <c r="B182" s="139">
        <v>164655</v>
      </c>
      <c r="C182" s="13"/>
      <c r="D182" s="13"/>
      <c r="E182" s="13" t="s">
        <v>53</v>
      </c>
      <c r="F182" s="20"/>
      <c r="G182" s="20"/>
      <c r="H182" s="57">
        <v>0</v>
      </c>
      <c r="I182" s="59">
        <v>332.6363636363636</v>
      </c>
      <c r="M182" s="2">
        <v>495</v>
      </c>
    </row>
    <row r="183" spans="2:13" ht="12.75">
      <c r="B183" s="138"/>
      <c r="H183" s="6">
        <v>0</v>
      </c>
      <c r="I183" s="24">
        <v>0</v>
      </c>
      <c r="M183" s="2">
        <v>495</v>
      </c>
    </row>
    <row r="184" spans="1:13" s="60" customFormat="1" ht="12.75">
      <c r="A184" s="13"/>
      <c r="B184" s="139">
        <v>28400</v>
      </c>
      <c r="C184" s="13"/>
      <c r="D184" s="13"/>
      <c r="E184" s="13" t="s">
        <v>125</v>
      </c>
      <c r="F184" s="20"/>
      <c r="G184" s="20"/>
      <c r="H184" s="57">
        <v>0</v>
      </c>
      <c r="I184" s="59">
        <v>57.37373737373738</v>
      </c>
      <c r="M184" s="2">
        <v>495</v>
      </c>
    </row>
    <row r="185" spans="2:13" ht="12.75">
      <c r="B185" s="138"/>
      <c r="H185" s="6">
        <v>0</v>
      </c>
      <c r="I185" s="24">
        <v>0</v>
      </c>
      <c r="M185" s="2">
        <v>495</v>
      </c>
    </row>
    <row r="186" spans="1:13" s="60" customFormat="1" ht="12.75">
      <c r="A186" s="13"/>
      <c r="B186" s="139">
        <v>679860</v>
      </c>
      <c r="C186" s="13" t="s">
        <v>126</v>
      </c>
      <c r="D186" s="13"/>
      <c r="E186" s="13"/>
      <c r="F186" s="20"/>
      <c r="G186" s="20"/>
      <c r="H186" s="57">
        <v>0</v>
      </c>
      <c r="I186" s="59">
        <v>1373.4545454545455</v>
      </c>
      <c r="M186" s="2">
        <v>495</v>
      </c>
    </row>
    <row r="187" spans="2:13" ht="12.75">
      <c r="B187" s="39"/>
      <c r="H187" s="6">
        <v>0</v>
      </c>
      <c r="I187" s="24">
        <v>0</v>
      </c>
      <c r="M187" s="2">
        <v>495</v>
      </c>
    </row>
    <row r="188" spans="2:13" ht="12.75">
      <c r="B188" s="39"/>
      <c r="H188" s="6">
        <v>0</v>
      </c>
      <c r="I188" s="24">
        <v>0</v>
      </c>
      <c r="M188" s="2">
        <v>495</v>
      </c>
    </row>
    <row r="189" spans="8:13" ht="12.75">
      <c r="H189" s="6">
        <v>0</v>
      </c>
      <c r="I189" s="24">
        <v>0</v>
      </c>
      <c r="M189" s="2">
        <v>495</v>
      </c>
    </row>
    <row r="190" spans="8:13" ht="12.75">
      <c r="H190" s="6">
        <v>0</v>
      </c>
      <c r="I190" s="24">
        <v>0</v>
      </c>
      <c r="M190" s="2">
        <v>495</v>
      </c>
    </row>
    <row r="191" spans="1:13" ht="13.5" thickBot="1">
      <c r="A191" s="45"/>
      <c r="B191" s="42">
        <v>4200669.5</v>
      </c>
      <c r="C191" s="45"/>
      <c r="D191" s="79" t="s">
        <v>127</v>
      </c>
      <c r="E191" s="80"/>
      <c r="F191" s="80"/>
      <c r="G191" s="92"/>
      <c r="H191" s="81"/>
      <c r="I191" s="82">
        <v>8486.201010101011</v>
      </c>
      <c r="J191" s="83"/>
      <c r="K191" s="83"/>
      <c r="L191" s="83"/>
      <c r="M191" s="2">
        <v>495</v>
      </c>
    </row>
    <row r="192" spans="2:13" ht="12.75">
      <c r="B192" s="31"/>
      <c r="C192" s="14"/>
      <c r="D192" s="14"/>
      <c r="E192" s="14"/>
      <c r="F192" s="32"/>
      <c r="H192" s="6">
        <v>0</v>
      </c>
      <c r="I192" s="24">
        <v>0</v>
      </c>
      <c r="M192" s="2">
        <v>495</v>
      </c>
    </row>
    <row r="193" spans="2:13" ht="12.75">
      <c r="B193" s="31"/>
      <c r="C193" s="14"/>
      <c r="D193" s="14"/>
      <c r="E193" s="14"/>
      <c r="F193" s="32"/>
      <c r="H193" s="6">
        <v>0</v>
      </c>
      <c r="I193" s="24">
        <v>0</v>
      </c>
      <c r="M193" s="2">
        <v>495</v>
      </c>
    </row>
    <row r="194" spans="1:13" ht="12.75">
      <c r="A194" s="52"/>
      <c r="B194" s="371">
        <v>246500</v>
      </c>
      <c r="C194" s="52" t="s">
        <v>128</v>
      </c>
      <c r="D194" s="52"/>
      <c r="E194" s="52" t="s">
        <v>129</v>
      </c>
      <c r="F194" s="56"/>
      <c r="G194" s="56" t="s">
        <v>130</v>
      </c>
      <c r="H194" s="53"/>
      <c r="I194" s="59">
        <v>497.979797979798</v>
      </c>
      <c r="J194" s="56"/>
      <c r="K194" s="56"/>
      <c r="L194" s="56"/>
      <c r="M194" s="2">
        <v>495</v>
      </c>
    </row>
    <row r="195" spans="2:13" ht="12.75">
      <c r="B195" s="372"/>
      <c r="D195" s="14"/>
      <c r="G195" s="33"/>
      <c r="H195" s="6">
        <v>0</v>
      </c>
      <c r="I195" s="24">
        <v>0</v>
      </c>
      <c r="M195" s="2">
        <v>495</v>
      </c>
    </row>
    <row r="196" spans="1:14" s="60" customFormat="1" ht="12.75">
      <c r="A196" s="13"/>
      <c r="B196" s="374">
        <v>34500</v>
      </c>
      <c r="C196" s="13" t="s">
        <v>131</v>
      </c>
      <c r="D196" s="13"/>
      <c r="E196" s="13" t="s">
        <v>129</v>
      </c>
      <c r="F196" s="20"/>
      <c r="G196" s="20"/>
      <c r="H196" s="57">
        <v>0</v>
      </c>
      <c r="I196" s="59">
        <v>69.6969696969697</v>
      </c>
      <c r="M196" s="2">
        <v>495</v>
      </c>
      <c r="N196" s="65"/>
    </row>
    <row r="197" spans="2:13" ht="12.75">
      <c r="B197" s="373"/>
      <c r="D197" s="14"/>
      <c r="H197" s="6">
        <v>0</v>
      </c>
      <c r="I197" s="24">
        <v>0</v>
      </c>
      <c r="M197" s="2">
        <v>495</v>
      </c>
    </row>
    <row r="198" spans="1:13" s="60" customFormat="1" ht="12.75">
      <c r="A198" s="13"/>
      <c r="B198" s="374">
        <v>34000</v>
      </c>
      <c r="C198" s="13" t="s">
        <v>19</v>
      </c>
      <c r="D198" s="13"/>
      <c r="E198" s="13" t="s">
        <v>129</v>
      </c>
      <c r="F198" s="20"/>
      <c r="G198" s="20"/>
      <c r="H198" s="57">
        <v>0</v>
      </c>
      <c r="I198" s="59">
        <v>68.68686868686869</v>
      </c>
      <c r="M198" s="2">
        <v>495</v>
      </c>
    </row>
    <row r="199" spans="2:13" ht="12.75">
      <c r="B199" s="373"/>
      <c r="D199" s="14"/>
      <c r="H199" s="6">
        <v>0</v>
      </c>
      <c r="I199" s="24">
        <v>0</v>
      </c>
      <c r="M199" s="2">
        <v>495</v>
      </c>
    </row>
    <row r="200" spans="1:13" s="60" customFormat="1" ht="12.75">
      <c r="A200" s="13"/>
      <c r="B200" s="374">
        <v>29000</v>
      </c>
      <c r="C200" s="13" t="s">
        <v>21</v>
      </c>
      <c r="D200" s="13"/>
      <c r="E200" s="13" t="s">
        <v>129</v>
      </c>
      <c r="F200" s="20"/>
      <c r="G200" s="20"/>
      <c r="H200" s="57">
        <v>0</v>
      </c>
      <c r="I200" s="59">
        <v>58.58585858585859</v>
      </c>
      <c r="M200" s="2">
        <v>495</v>
      </c>
    </row>
    <row r="201" spans="2:13" ht="12.75">
      <c r="B201" s="373"/>
      <c r="D201" s="14"/>
      <c r="H201" s="6">
        <v>0</v>
      </c>
      <c r="I201" s="24">
        <v>0</v>
      </c>
      <c r="M201" s="2">
        <v>495</v>
      </c>
    </row>
    <row r="202" spans="1:13" s="60" customFormat="1" ht="12.75">
      <c r="A202" s="13"/>
      <c r="B202" s="374">
        <v>7000</v>
      </c>
      <c r="C202" s="13" t="s">
        <v>20</v>
      </c>
      <c r="D202" s="13"/>
      <c r="E202" s="13" t="s">
        <v>129</v>
      </c>
      <c r="F202" s="20"/>
      <c r="G202" s="20"/>
      <c r="H202" s="57">
        <v>0</v>
      </c>
      <c r="I202" s="59">
        <v>14.141414141414142</v>
      </c>
      <c r="M202" s="2">
        <v>495</v>
      </c>
    </row>
    <row r="203" spans="2:13" ht="12.75">
      <c r="B203" s="372"/>
      <c r="C203" s="14"/>
      <c r="D203" s="14"/>
      <c r="E203" s="14"/>
      <c r="G203" s="32"/>
      <c r="H203" s="6">
        <v>0</v>
      </c>
      <c r="I203" s="24">
        <v>0</v>
      </c>
      <c r="M203" s="2">
        <v>495</v>
      </c>
    </row>
    <row r="204" spans="1:13" s="60" customFormat="1" ht="12.75">
      <c r="A204" s="13"/>
      <c r="B204" s="374">
        <v>142000</v>
      </c>
      <c r="C204" s="13" t="s">
        <v>132</v>
      </c>
      <c r="D204" s="13"/>
      <c r="E204" s="13" t="s">
        <v>129</v>
      </c>
      <c r="F204" s="20"/>
      <c r="G204" s="20"/>
      <c r="H204" s="57">
        <v>0</v>
      </c>
      <c r="I204" s="59">
        <v>286.8686868686869</v>
      </c>
      <c r="M204" s="2">
        <v>495</v>
      </c>
    </row>
    <row r="205" spans="2:13" ht="12.75">
      <c r="B205" s="373"/>
      <c r="D205" s="14"/>
      <c r="H205" s="6">
        <v>0</v>
      </c>
      <c r="I205" s="24">
        <v>0</v>
      </c>
      <c r="M205" s="2">
        <v>495</v>
      </c>
    </row>
    <row r="206" spans="2:13" ht="12.75">
      <c r="B206" s="373"/>
      <c r="D206" s="14"/>
      <c r="H206" s="6">
        <v>0</v>
      </c>
      <c r="I206" s="24">
        <v>0</v>
      </c>
      <c r="M206" s="2">
        <v>495</v>
      </c>
    </row>
    <row r="207" spans="2:13" ht="12.75">
      <c r="B207" s="373"/>
      <c r="D207" s="14"/>
      <c r="H207" s="6">
        <v>0</v>
      </c>
      <c r="I207" s="24">
        <v>0</v>
      </c>
      <c r="M207" s="2">
        <v>495</v>
      </c>
    </row>
    <row r="208" spans="2:13" ht="12.75">
      <c r="B208" s="373"/>
      <c r="D208" s="14"/>
      <c r="H208" s="6">
        <v>0</v>
      </c>
      <c r="I208" s="24">
        <v>0</v>
      </c>
      <c r="M208" s="2">
        <v>495</v>
      </c>
    </row>
    <row r="209" spans="1:13" s="56" customFormat="1" ht="12.75">
      <c r="A209" s="52"/>
      <c r="B209" s="371">
        <v>614100</v>
      </c>
      <c r="C209" s="52" t="s">
        <v>133</v>
      </c>
      <c r="D209" s="52"/>
      <c r="E209" s="52" t="s">
        <v>134</v>
      </c>
      <c r="F209" s="93"/>
      <c r="G209" s="62" t="s">
        <v>145</v>
      </c>
      <c r="H209" s="53"/>
      <c r="I209" s="55"/>
      <c r="M209" s="2">
        <v>495</v>
      </c>
    </row>
    <row r="210" spans="2:13" ht="12.75">
      <c r="B210" s="373"/>
      <c r="H210" s="6">
        <v>0</v>
      </c>
      <c r="I210" s="24">
        <v>0</v>
      </c>
      <c r="M210" s="2">
        <v>495</v>
      </c>
    </row>
    <row r="211" spans="1:13" ht="12.75">
      <c r="A211" s="13"/>
      <c r="B211" s="374">
        <v>87000</v>
      </c>
      <c r="C211" s="13" t="s">
        <v>131</v>
      </c>
      <c r="D211" s="13"/>
      <c r="E211" s="13" t="s">
        <v>135</v>
      </c>
      <c r="F211" s="20"/>
      <c r="G211" s="20"/>
      <c r="H211" s="57">
        <v>0</v>
      </c>
      <c r="I211" s="59">
        <v>175.75757575757575</v>
      </c>
      <c r="J211" s="60"/>
      <c r="K211" s="60"/>
      <c r="L211" s="60"/>
      <c r="M211" s="2">
        <v>495</v>
      </c>
    </row>
    <row r="212" spans="2:13" ht="12.75">
      <c r="B212" s="373"/>
      <c r="H212" s="6">
        <v>0</v>
      </c>
      <c r="I212" s="24">
        <v>0</v>
      </c>
      <c r="M212" s="2">
        <v>495</v>
      </c>
    </row>
    <row r="213" spans="1:13" ht="12.75">
      <c r="A213" s="13"/>
      <c r="B213" s="374">
        <v>373400</v>
      </c>
      <c r="C213" s="13" t="s">
        <v>151</v>
      </c>
      <c r="D213" s="13"/>
      <c r="E213" s="13"/>
      <c r="F213" s="20"/>
      <c r="G213" s="20"/>
      <c r="H213" s="57">
        <v>0</v>
      </c>
      <c r="I213" s="59">
        <v>754.3434343434343</v>
      </c>
      <c r="J213" s="60"/>
      <c r="K213" s="60"/>
      <c r="L213" s="60"/>
      <c r="M213" s="2">
        <v>495</v>
      </c>
    </row>
    <row r="214" spans="2:13" ht="12.75">
      <c r="B214" s="373"/>
      <c r="D214" s="14"/>
      <c r="H214" s="6">
        <v>0</v>
      </c>
      <c r="I214" s="24">
        <v>0</v>
      </c>
      <c r="M214" s="2">
        <v>495</v>
      </c>
    </row>
    <row r="215" spans="1:13" ht="12.75">
      <c r="A215" s="13"/>
      <c r="B215" s="374">
        <v>53500</v>
      </c>
      <c r="C215" s="13" t="s">
        <v>19</v>
      </c>
      <c r="D215" s="13"/>
      <c r="E215" s="13" t="s">
        <v>135</v>
      </c>
      <c r="F215" s="20"/>
      <c r="G215" s="20"/>
      <c r="H215" s="57">
        <v>0</v>
      </c>
      <c r="I215" s="59">
        <v>108.08080808080808</v>
      </c>
      <c r="J215" s="60"/>
      <c r="K215" s="60"/>
      <c r="L215" s="60"/>
      <c r="M215" s="2">
        <v>495</v>
      </c>
    </row>
    <row r="216" spans="2:13" ht="12.75">
      <c r="B216" s="373"/>
      <c r="H216" s="6">
        <v>0</v>
      </c>
      <c r="I216" s="24">
        <v>0</v>
      </c>
      <c r="M216" s="2">
        <v>495</v>
      </c>
    </row>
    <row r="217" spans="1:13" ht="12.75">
      <c r="A217" s="13"/>
      <c r="B217" s="374">
        <v>30000</v>
      </c>
      <c r="C217" s="13" t="s">
        <v>21</v>
      </c>
      <c r="D217" s="13"/>
      <c r="E217" s="13" t="s">
        <v>135</v>
      </c>
      <c r="F217" s="20"/>
      <c r="G217" s="20"/>
      <c r="H217" s="57">
        <v>0</v>
      </c>
      <c r="I217" s="59">
        <v>60.60606060606061</v>
      </c>
      <c r="J217" s="60"/>
      <c r="K217" s="60"/>
      <c r="L217" s="60"/>
      <c r="M217" s="2">
        <v>495</v>
      </c>
    </row>
    <row r="218" spans="2:13" ht="12.75">
      <c r="B218" s="373"/>
      <c r="H218" s="6">
        <v>0</v>
      </c>
      <c r="I218" s="24">
        <v>0</v>
      </c>
      <c r="M218" s="2">
        <v>495</v>
      </c>
    </row>
    <row r="219" spans="1:13" s="60" customFormat="1" ht="12.75">
      <c r="A219" s="13"/>
      <c r="B219" s="374">
        <v>70200</v>
      </c>
      <c r="C219" s="13" t="s">
        <v>184</v>
      </c>
      <c r="D219" s="13"/>
      <c r="E219" s="13"/>
      <c r="F219" s="20"/>
      <c r="G219" s="20"/>
      <c r="H219" s="57">
        <v>0</v>
      </c>
      <c r="I219" s="59">
        <v>141.8181818181818</v>
      </c>
      <c r="M219" s="2">
        <v>495</v>
      </c>
    </row>
    <row r="220" spans="1:13" s="17" customFormat="1" ht="12.75">
      <c r="A220" s="14"/>
      <c r="B220" s="372"/>
      <c r="C220" s="14"/>
      <c r="D220" s="14"/>
      <c r="E220" s="14"/>
      <c r="F220" s="32"/>
      <c r="G220" s="32"/>
      <c r="H220" s="6">
        <v>0</v>
      </c>
      <c r="I220" s="24">
        <v>0</v>
      </c>
      <c r="M220" s="2">
        <v>495</v>
      </c>
    </row>
    <row r="221" spans="2:13" ht="12.75">
      <c r="B221" s="373"/>
      <c r="H221" s="6">
        <v>0</v>
      </c>
      <c r="I221" s="24">
        <v>0</v>
      </c>
      <c r="M221" s="2">
        <v>495</v>
      </c>
    </row>
    <row r="222" spans="1:13" s="56" customFormat="1" ht="12.75">
      <c r="A222" s="1"/>
      <c r="B222" s="373"/>
      <c r="C222" s="1"/>
      <c r="D222" s="1"/>
      <c r="E222" s="1"/>
      <c r="F222" s="29"/>
      <c r="G222" s="29"/>
      <c r="H222" s="6">
        <v>0</v>
      </c>
      <c r="I222" s="24">
        <v>0</v>
      </c>
      <c r="J222"/>
      <c r="K222"/>
      <c r="L222"/>
      <c r="M222" s="2">
        <v>495</v>
      </c>
    </row>
    <row r="223" spans="1:13" s="98" customFormat="1" ht="12.75">
      <c r="A223" s="52"/>
      <c r="B223" s="371">
        <v>1709870</v>
      </c>
      <c r="C223" s="52" t="s">
        <v>128</v>
      </c>
      <c r="D223" s="52"/>
      <c r="E223" s="52" t="s">
        <v>134</v>
      </c>
      <c r="F223" s="93"/>
      <c r="G223" s="54" t="s">
        <v>136</v>
      </c>
      <c r="H223" s="53"/>
      <c r="I223" s="55"/>
      <c r="J223" s="56"/>
      <c r="K223" s="56"/>
      <c r="L223" s="56"/>
      <c r="M223" s="2">
        <v>495</v>
      </c>
    </row>
    <row r="224" spans="1:13" ht="12.75">
      <c r="A224" s="94"/>
      <c r="B224" s="375" t="s">
        <v>137</v>
      </c>
      <c r="C224" s="94"/>
      <c r="D224" s="94"/>
      <c r="E224" s="94"/>
      <c r="F224" s="96"/>
      <c r="G224" s="96"/>
      <c r="H224" s="6">
        <v>0</v>
      </c>
      <c r="I224" s="24">
        <v>0</v>
      </c>
      <c r="J224" s="68"/>
      <c r="K224" s="98"/>
      <c r="L224" s="98"/>
      <c r="M224" s="2">
        <v>495</v>
      </c>
    </row>
    <row r="225" spans="2:13" ht="12.75">
      <c r="B225" s="372"/>
      <c r="C225" s="14"/>
      <c r="D225" s="14"/>
      <c r="E225" s="36"/>
      <c r="G225" s="37"/>
      <c r="H225" s="6">
        <v>0</v>
      </c>
      <c r="I225" s="24">
        <v>0</v>
      </c>
      <c r="M225" s="2">
        <v>495</v>
      </c>
    </row>
    <row r="226" spans="1:13" ht="12.75">
      <c r="A226" s="13"/>
      <c r="B226" s="374">
        <v>30000</v>
      </c>
      <c r="C226" s="13" t="s">
        <v>14</v>
      </c>
      <c r="D226" s="13"/>
      <c r="E226" s="13" t="s">
        <v>135</v>
      </c>
      <c r="F226" s="20"/>
      <c r="G226" s="20"/>
      <c r="H226" s="57">
        <v>0</v>
      </c>
      <c r="I226" s="59">
        <v>60.60606060606061</v>
      </c>
      <c r="J226" s="60"/>
      <c r="K226" s="60"/>
      <c r="L226" s="60"/>
      <c r="M226" s="2">
        <v>495</v>
      </c>
    </row>
    <row r="227" spans="2:13" ht="12.75">
      <c r="B227" s="373"/>
      <c r="D227" s="14"/>
      <c r="H227" s="6">
        <v>0</v>
      </c>
      <c r="I227" s="24">
        <v>0</v>
      </c>
      <c r="M227" s="2">
        <v>495</v>
      </c>
    </row>
    <row r="228" spans="1:13" ht="12.75">
      <c r="A228" s="13"/>
      <c r="B228" s="374">
        <v>30000</v>
      </c>
      <c r="C228" s="13" t="s">
        <v>19</v>
      </c>
      <c r="D228" s="13"/>
      <c r="E228" s="13" t="s">
        <v>135</v>
      </c>
      <c r="F228" s="20"/>
      <c r="G228" s="20"/>
      <c r="H228" s="57">
        <v>0</v>
      </c>
      <c r="I228" s="59">
        <v>60.60606060606061</v>
      </c>
      <c r="J228" s="60"/>
      <c r="K228" s="60"/>
      <c r="L228" s="60"/>
      <c r="M228" s="2">
        <v>495</v>
      </c>
    </row>
    <row r="229" spans="2:13" ht="12.75">
      <c r="B229" s="373"/>
      <c r="H229" s="6">
        <v>0</v>
      </c>
      <c r="I229" s="24">
        <v>0</v>
      </c>
      <c r="M229" s="2">
        <v>495</v>
      </c>
    </row>
    <row r="230" spans="1:13" s="17" customFormat="1" ht="12.75">
      <c r="A230" s="13"/>
      <c r="B230" s="374">
        <v>30000</v>
      </c>
      <c r="C230" s="13" t="s">
        <v>182</v>
      </c>
      <c r="D230" s="13"/>
      <c r="E230" s="13"/>
      <c r="F230" s="20"/>
      <c r="G230" s="20"/>
      <c r="H230" s="57">
        <v>0</v>
      </c>
      <c r="I230" s="59">
        <v>60.60606060606061</v>
      </c>
      <c r="J230" s="60"/>
      <c r="K230" s="60"/>
      <c r="L230" s="60"/>
      <c r="M230" s="2">
        <v>495</v>
      </c>
    </row>
    <row r="231" spans="1:13" s="17" customFormat="1" ht="12.75">
      <c r="A231" s="14"/>
      <c r="B231" s="372"/>
      <c r="C231" s="14"/>
      <c r="D231" s="14"/>
      <c r="E231" s="14"/>
      <c r="F231" s="32"/>
      <c r="G231" s="32"/>
      <c r="H231" s="31">
        <v>0</v>
      </c>
      <c r="I231" s="64">
        <v>0</v>
      </c>
      <c r="M231" s="2">
        <v>495</v>
      </c>
    </row>
    <row r="232" spans="1:13" s="98" customFormat="1" ht="12.75">
      <c r="A232" s="13"/>
      <c r="B232" s="374">
        <v>99870</v>
      </c>
      <c r="C232" s="13" t="s">
        <v>53</v>
      </c>
      <c r="D232" s="13"/>
      <c r="E232" s="13" t="s">
        <v>135</v>
      </c>
      <c r="F232" s="20"/>
      <c r="G232" s="20"/>
      <c r="H232" s="57">
        <v>0</v>
      </c>
      <c r="I232" s="59">
        <v>201.75757575757575</v>
      </c>
      <c r="J232" s="60"/>
      <c r="K232" s="60"/>
      <c r="L232" s="60"/>
      <c r="M232" s="2">
        <v>495</v>
      </c>
    </row>
    <row r="233" spans="1:13" s="17" customFormat="1" ht="12.75">
      <c r="A233" s="14"/>
      <c r="B233" s="372"/>
      <c r="C233" s="14"/>
      <c r="D233" s="14"/>
      <c r="E233" s="14"/>
      <c r="F233" s="32"/>
      <c r="G233" s="32"/>
      <c r="H233" s="31">
        <v>0</v>
      </c>
      <c r="I233" s="64">
        <v>0</v>
      </c>
      <c r="M233" s="2">
        <v>495</v>
      </c>
    </row>
    <row r="234" spans="1:13" s="60" customFormat="1" ht="12.75">
      <c r="A234" s="13"/>
      <c r="B234" s="374">
        <v>440000</v>
      </c>
      <c r="C234" s="13" t="s">
        <v>138</v>
      </c>
      <c r="D234" s="13"/>
      <c r="E234" s="13"/>
      <c r="F234" s="20"/>
      <c r="G234" s="20"/>
      <c r="H234" s="57">
        <v>0</v>
      </c>
      <c r="I234" s="59">
        <v>888.8888888888889</v>
      </c>
      <c r="M234" s="2">
        <v>495</v>
      </c>
    </row>
    <row r="235" spans="2:13" ht="12.75">
      <c r="B235" s="372"/>
      <c r="H235" s="31">
        <v>0</v>
      </c>
      <c r="I235" s="64">
        <v>0</v>
      </c>
      <c r="M235" s="2">
        <v>495</v>
      </c>
    </row>
    <row r="236" spans="1:13" s="60" customFormat="1" ht="12.75">
      <c r="A236" s="13"/>
      <c r="B236" s="374">
        <v>800000</v>
      </c>
      <c r="C236" s="13" t="s">
        <v>188</v>
      </c>
      <c r="D236" s="13"/>
      <c r="E236" s="13" t="s">
        <v>135</v>
      </c>
      <c r="F236" s="20"/>
      <c r="G236" s="20"/>
      <c r="H236" s="57">
        <v>0</v>
      </c>
      <c r="I236" s="59">
        <v>1616.1616161616162</v>
      </c>
      <c r="M236" s="2">
        <v>495</v>
      </c>
    </row>
    <row r="237" spans="1:13" s="17" customFormat="1" ht="12.75">
      <c r="A237" s="14"/>
      <c r="B237" s="372"/>
      <c r="C237" s="14"/>
      <c r="D237" s="14"/>
      <c r="E237" s="14"/>
      <c r="F237" s="32"/>
      <c r="G237" s="32"/>
      <c r="H237" s="31">
        <v>0</v>
      </c>
      <c r="I237" s="64">
        <v>0</v>
      </c>
      <c r="M237" s="2">
        <v>495</v>
      </c>
    </row>
    <row r="238" spans="1:13" s="17" customFormat="1" ht="12.75">
      <c r="A238" s="13"/>
      <c r="B238" s="374">
        <v>280000</v>
      </c>
      <c r="C238" s="13" t="s">
        <v>181</v>
      </c>
      <c r="D238" s="13"/>
      <c r="E238" s="13" t="s">
        <v>135</v>
      </c>
      <c r="F238" s="20"/>
      <c r="G238" s="20"/>
      <c r="H238" s="57">
        <v>0</v>
      </c>
      <c r="I238" s="59">
        <v>565.6565656565657</v>
      </c>
      <c r="J238" s="60"/>
      <c r="K238" s="60"/>
      <c r="L238" s="60"/>
      <c r="M238" s="2">
        <v>495</v>
      </c>
    </row>
    <row r="239" spans="1:13" ht="12.75">
      <c r="A239" s="14"/>
      <c r="B239" s="372"/>
      <c r="C239" s="14"/>
      <c r="D239" s="14"/>
      <c r="E239" s="14"/>
      <c r="F239" s="32"/>
      <c r="G239" s="32"/>
      <c r="H239" s="31">
        <v>0</v>
      </c>
      <c r="I239" s="64">
        <v>0</v>
      </c>
      <c r="J239" s="17"/>
      <c r="K239" s="17"/>
      <c r="L239" s="17"/>
      <c r="M239" s="2">
        <v>495</v>
      </c>
    </row>
    <row r="240" spans="1:13" s="60" customFormat="1" ht="12.75">
      <c r="A240" s="13"/>
      <c r="B240" s="374">
        <v>189460</v>
      </c>
      <c r="C240" s="13" t="s">
        <v>190</v>
      </c>
      <c r="D240" s="13"/>
      <c r="E240" s="13"/>
      <c r="F240" s="20"/>
      <c r="G240" s="20"/>
      <c r="H240" s="57"/>
      <c r="I240" s="59"/>
      <c r="M240" s="2">
        <v>495</v>
      </c>
    </row>
    <row r="241" spans="1:13" s="60" customFormat="1" ht="12.75">
      <c r="A241" s="14"/>
      <c r="B241" s="372"/>
      <c r="C241" s="14"/>
      <c r="D241" s="14"/>
      <c r="E241" s="1"/>
      <c r="F241" s="32"/>
      <c r="G241" s="32"/>
      <c r="H241" s="31"/>
      <c r="I241" s="64"/>
      <c r="J241" s="17"/>
      <c r="K241"/>
      <c r="L241" s="17"/>
      <c r="M241" s="2">
        <v>495</v>
      </c>
    </row>
    <row r="242" spans="1:13" s="60" customFormat="1" ht="12.75">
      <c r="A242" s="14"/>
      <c r="B242" s="372"/>
      <c r="C242" s="14"/>
      <c r="D242" s="14"/>
      <c r="E242" s="1"/>
      <c r="F242" s="32"/>
      <c r="G242" s="32"/>
      <c r="H242" s="31"/>
      <c r="I242" s="64"/>
      <c r="J242" s="17"/>
      <c r="K242"/>
      <c r="L242" s="17"/>
      <c r="M242" s="2">
        <v>495</v>
      </c>
    </row>
    <row r="243" spans="1:13" s="60" customFormat="1" ht="12.75">
      <c r="A243" s="14"/>
      <c r="B243" s="372"/>
      <c r="C243" s="14"/>
      <c r="D243" s="14"/>
      <c r="E243" s="1"/>
      <c r="F243" s="32"/>
      <c r="G243" s="32"/>
      <c r="H243" s="31"/>
      <c r="I243" s="64"/>
      <c r="J243" s="17"/>
      <c r="K243"/>
      <c r="L243" s="17"/>
      <c r="M243" s="2">
        <v>495</v>
      </c>
    </row>
    <row r="244" spans="1:13" s="56" customFormat="1" ht="12.75">
      <c r="A244" s="1"/>
      <c r="B244" s="373"/>
      <c r="C244" s="1"/>
      <c r="D244" s="14"/>
      <c r="E244" s="1"/>
      <c r="F244" s="29"/>
      <c r="G244" s="29"/>
      <c r="H244" s="6"/>
      <c r="I244" s="24"/>
      <c r="J244"/>
      <c r="K244"/>
      <c r="L244"/>
      <c r="M244" s="2">
        <v>495</v>
      </c>
    </row>
    <row r="245" spans="1:13" ht="12.75">
      <c r="A245" s="52"/>
      <c r="B245" s="371">
        <v>140734.2</v>
      </c>
      <c r="C245" s="52" t="s">
        <v>183</v>
      </c>
      <c r="D245" s="52"/>
      <c r="E245" s="52" t="s">
        <v>139</v>
      </c>
      <c r="F245" s="93"/>
      <c r="G245" s="62" t="s">
        <v>130</v>
      </c>
      <c r="H245" s="53"/>
      <c r="I245" s="55"/>
      <c r="J245" s="56"/>
      <c r="K245" s="56"/>
      <c r="L245" s="56"/>
      <c r="M245" s="2">
        <v>495</v>
      </c>
    </row>
    <row r="246" spans="2:13" ht="12.75">
      <c r="B246" s="372"/>
      <c r="D246" s="14"/>
      <c r="G246" s="33"/>
      <c r="H246" s="6">
        <v>0</v>
      </c>
      <c r="I246" s="24">
        <v>0</v>
      </c>
      <c r="M246" s="2">
        <v>495</v>
      </c>
    </row>
    <row r="247" spans="1:13" ht="12.75">
      <c r="A247" s="13"/>
      <c r="B247" s="374">
        <v>29607</v>
      </c>
      <c r="C247" s="13" t="s">
        <v>131</v>
      </c>
      <c r="D247" s="13"/>
      <c r="E247" s="13" t="s">
        <v>139</v>
      </c>
      <c r="F247" s="20"/>
      <c r="G247" s="20"/>
      <c r="H247" s="57">
        <v>0</v>
      </c>
      <c r="I247" s="59">
        <v>59.81212121212121</v>
      </c>
      <c r="J247" s="60"/>
      <c r="K247" s="60"/>
      <c r="L247" s="60"/>
      <c r="M247" s="2">
        <v>495</v>
      </c>
    </row>
    <row r="248" spans="1:13" ht="12.75">
      <c r="A248" s="14"/>
      <c r="B248" s="372"/>
      <c r="C248" s="14"/>
      <c r="D248" s="14"/>
      <c r="E248" s="14"/>
      <c r="F248" s="32"/>
      <c r="G248" s="32"/>
      <c r="H248" s="6">
        <v>0</v>
      </c>
      <c r="I248" s="24">
        <v>0</v>
      </c>
      <c r="J248" s="17"/>
      <c r="K248" s="17"/>
      <c r="L248" s="17"/>
      <c r="M248" s="2">
        <v>495</v>
      </c>
    </row>
    <row r="249" spans="1:13" ht="12.75">
      <c r="A249" s="13"/>
      <c r="B249" s="374">
        <v>46400</v>
      </c>
      <c r="C249" s="13" t="s">
        <v>140</v>
      </c>
      <c r="D249" s="13"/>
      <c r="E249" s="13"/>
      <c r="F249" s="20"/>
      <c r="G249" s="20"/>
      <c r="H249" s="57">
        <v>0</v>
      </c>
      <c r="I249" s="59">
        <v>93.73737373737374</v>
      </c>
      <c r="J249" s="60"/>
      <c r="K249" s="60"/>
      <c r="L249" s="60"/>
      <c r="M249" s="2">
        <v>495</v>
      </c>
    </row>
    <row r="250" spans="2:13" ht="12.75">
      <c r="B250" s="373"/>
      <c r="D250" s="14"/>
      <c r="H250" s="6">
        <v>0</v>
      </c>
      <c r="I250" s="24">
        <v>0</v>
      </c>
      <c r="M250" s="2">
        <v>495</v>
      </c>
    </row>
    <row r="251" spans="1:13" ht="12.75">
      <c r="A251" s="13"/>
      <c r="B251" s="376">
        <v>22000</v>
      </c>
      <c r="C251" s="13" t="s">
        <v>19</v>
      </c>
      <c r="D251" s="13"/>
      <c r="E251" s="13" t="s">
        <v>139</v>
      </c>
      <c r="F251" s="20"/>
      <c r="G251" s="20"/>
      <c r="H251" s="57">
        <v>0</v>
      </c>
      <c r="I251" s="59">
        <v>44.44444444444444</v>
      </c>
      <c r="J251" s="60"/>
      <c r="K251" s="60"/>
      <c r="L251" s="60"/>
      <c r="M251" s="2">
        <v>495</v>
      </c>
    </row>
    <row r="252" spans="2:13" ht="12.75">
      <c r="B252" s="373"/>
      <c r="D252" s="14"/>
      <c r="H252" s="6">
        <v>0</v>
      </c>
      <c r="I252" s="24">
        <v>0</v>
      </c>
      <c r="M252" s="2">
        <v>495</v>
      </c>
    </row>
    <row r="253" spans="1:13" ht="12.75">
      <c r="A253" s="13"/>
      <c r="B253" s="374">
        <v>10000</v>
      </c>
      <c r="C253" s="13" t="s">
        <v>21</v>
      </c>
      <c r="D253" s="13"/>
      <c r="E253" s="13" t="s">
        <v>139</v>
      </c>
      <c r="F253" s="20"/>
      <c r="G253" s="20"/>
      <c r="H253" s="57">
        <v>0</v>
      </c>
      <c r="I253" s="59">
        <v>20.2020202020202</v>
      </c>
      <c r="J253" s="60"/>
      <c r="K253" s="60"/>
      <c r="L253" s="60"/>
      <c r="M253" s="2">
        <v>495</v>
      </c>
    </row>
    <row r="254" spans="2:13" ht="12.75">
      <c r="B254" s="373"/>
      <c r="D254" s="14"/>
      <c r="H254" s="6">
        <v>0</v>
      </c>
      <c r="I254" s="24">
        <v>0</v>
      </c>
      <c r="M254" s="2">
        <v>495</v>
      </c>
    </row>
    <row r="255" spans="1:13" ht="12.75">
      <c r="A255" s="13"/>
      <c r="B255" s="374">
        <v>32727.2</v>
      </c>
      <c r="C255" s="13" t="s">
        <v>20</v>
      </c>
      <c r="D255" s="13"/>
      <c r="E255" s="13"/>
      <c r="F255" s="20"/>
      <c r="G255" s="20"/>
      <c r="H255" s="57">
        <v>0</v>
      </c>
      <c r="I255" s="59">
        <v>66.11555555555556</v>
      </c>
      <c r="J255" s="60"/>
      <c r="K255" s="60"/>
      <c r="L255" s="60"/>
      <c r="M255" s="2">
        <v>495</v>
      </c>
    </row>
    <row r="256" spans="1:13" s="17" customFormat="1" ht="12.75">
      <c r="A256" s="14"/>
      <c r="B256" s="372"/>
      <c r="C256" s="14"/>
      <c r="D256" s="14"/>
      <c r="E256" s="14"/>
      <c r="F256" s="32"/>
      <c r="G256" s="32"/>
      <c r="H256" s="6">
        <v>0</v>
      </c>
      <c r="I256" s="24">
        <v>0</v>
      </c>
      <c r="M256" s="2">
        <v>495</v>
      </c>
    </row>
    <row r="257" spans="1:13" s="17" customFormat="1" ht="12.75">
      <c r="A257" s="14"/>
      <c r="B257" s="372"/>
      <c r="C257" s="14"/>
      <c r="D257" s="14"/>
      <c r="E257" s="14"/>
      <c r="F257" s="32"/>
      <c r="G257" s="32"/>
      <c r="H257" s="6">
        <v>0</v>
      </c>
      <c r="I257" s="24">
        <v>0</v>
      </c>
      <c r="M257" s="2">
        <v>495</v>
      </c>
    </row>
    <row r="258" spans="1:13" s="56" customFormat="1" ht="12.75">
      <c r="A258" s="1"/>
      <c r="B258" s="373"/>
      <c r="C258" s="1"/>
      <c r="D258" s="14"/>
      <c r="E258" s="1"/>
      <c r="F258" s="29"/>
      <c r="G258" s="29"/>
      <c r="H258" s="6">
        <v>0</v>
      </c>
      <c r="I258" s="24">
        <v>0</v>
      </c>
      <c r="J258"/>
      <c r="K258"/>
      <c r="L258"/>
      <c r="M258" s="2">
        <v>495</v>
      </c>
    </row>
    <row r="259" spans="1:13" s="17" customFormat="1" ht="12.75">
      <c r="A259" s="1"/>
      <c r="B259" s="373"/>
      <c r="C259" s="1"/>
      <c r="D259" s="14"/>
      <c r="E259" s="1"/>
      <c r="F259" s="29"/>
      <c r="G259" s="29"/>
      <c r="H259" s="6">
        <v>0</v>
      </c>
      <c r="I259" s="24">
        <v>0</v>
      </c>
      <c r="J259"/>
      <c r="K259"/>
      <c r="L259"/>
      <c r="M259" s="2">
        <v>495</v>
      </c>
    </row>
    <row r="260" spans="1:13" ht="12.75">
      <c r="A260" s="52"/>
      <c r="B260" s="371">
        <v>929674.3</v>
      </c>
      <c r="C260" s="52" t="s">
        <v>141</v>
      </c>
      <c r="D260" s="52"/>
      <c r="E260" s="52" t="s">
        <v>142</v>
      </c>
      <c r="F260" s="93"/>
      <c r="G260" s="62" t="s">
        <v>143</v>
      </c>
      <c r="H260" s="53"/>
      <c r="I260" s="55"/>
      <c r="J260" s="56"/>
      <c r="K260" s="56"/>
      <c r="L260" s="56"/>
      <c r="M260" s="2">
        <v>495</v>
      </c>
    </row>
    <row r="261" spans="1:13" ht="12.75">
      <c r="A261" s="14"/>
      <c r="B261" s="372"/>
      <c r="C261" s="14"/>
      <c r="D261" s="14"/>
      <c r="E261" s="14"/>
      <c r="F261" s="32"/>
      <c r="G261" s="32"/>
      <c r="H261" s="31">
        <v>0</v>
      </c>
      <c r="I261" s="64">
        <v>0</v>
      </c>
      <c r="J261" s="17"/>
      <c r="K261" s="17"/>
      <c r="L261" s="17"/>
      <c r="M261" s="2">
        <v>495</v>
      </c>
    </row>
    <row r="262" spans="1:13" ht="12.75">
      <c r="A262" s="13"/>
      <c r="B262" s="374">
        <v>16031.3</v>
      </c>
      <c r="C262" s="13" t="s">
        <v>131</v>
      </c>
      <c r="D262" s="13"/>
      <c r="E262" s="13" t="s">
        <v>142</v>
      </c>
      <c r="F262" s="20"/>
      <c r="G262" s="20"/>
      <c r="H262" s="57">
        <v>0</v>
      </c>
      <c r="I262" s="59">
        <v>32.386464646464646</v>
      </c>
      <c r="J262" s="60"/>
      <c r="K262" s="60"/>
      <c r="L262" s="60"/>
      <c r="M262" s="2">
        <v>495</v>
      </c>
    </row>
    <row r="263" spans="2:13" ht="12.75">
      <c r="B263" s="373"/>
      <c r="D263" s="14"/>
      <c r="H263" s="6">
        <v>0</v>
      </c>
      <c r="I263" s="24">
        <v>0</v>
      </c>
      <c r="M263" s="2">
        <v>495</v>
      </c>
    </row>
    <row r="264" spans="1:13" ht="12.75">
      <c r="A264" s="13"/>
      <c r="B264" s="374">
        <v>742547</v>
      </c>
      <c r="C264" s="13" t="s">
        <v>140</v>
      </c>
      <c r="D264" s="13"/>
      <c r="E264" s="13"/>
      <c r="F264" s="71"/>
      <c r="G264" s="20"/>
      <c r="H264" s="57">
        <v>0</v>
      </c>
      <c r="I264" s="59">
        <v>1500.0949494949496</v>
      </c>
      <c r="J264" s="60"/>
      <c r="K264" s="60"/>
      <c r="L264" s="60"/>
      <c r="M264" s="2">
        <v>495</v>
      </c>
    </row>
    <row r="265" spans="2:13" ht="12.75">
      <c r="B265" s="373"/>
      <c r="D265" s="14"/>
      <c r="H265" s="6">
        <v>0</v>
      </c>
      <c r="I265" s="24">
        <v>0</v>
      </c>
      <c r="M265" s="2">
        <v>495</v>
      </c>
    </row>
    <row r="266" spans="1:13" ht="12.75">
      <c r="A266" s="13"/>
      <c r="B266" s="374">
        <v>146096</v>
      </c>
      <c r="C266" s="13" t="s">
        <v>20</v>
      </c>
      <c r="D266" s="13"/>
      <c r="E266" s="13" t="s">
        <v>142</v>
      </c>
      <c r="F266" s="20"/>
      <c r="G266" s="20"/>
      <c r="H266" s="57">
        <v>0</v>
      </c>
      <c r="I266" s="59">
        <v>295.14343434343436</v>
      </c>
      <c r="J266" s="60"/>
      <c r="K266" s="60"/>
      <c r="L266" s="60"/>
      <c r="M266" s="2">
        <v>495</v>
      </c>
    </row>
    <row r="267" spans="2:13" ht="12.75">
      <c r="B267" s="373"/>
      <c r="D267" s="14"/>
      <c r="H267" s="6">
        <v>0</v>
      </c>
      <c r="I267" s="24">
        <v>0</v>
      </c>
      <c r="M267" s="2">
        <v>495</v>
      </c>
    </row>
    <row r="268" spans="1:13" s="56" customFormat="1" ht="12.75">
      <c r="A268" s="13"/>
      <c r="B268" s="374">
        <v>25000</v>
      </c>
      <c r="C268" s="13" t="s">
        <v>21</v>
      </c>
      <c r="D268" s="13"/>
      <c r="E268" s="13" t="s">
        <v>142</v>
      </c>
      <c r="F268" s="20"/>
      <c r="G268" s="20"/>
      <c r="H268" s="57">
        <v>0</v>
      </c>
      <c r="I268" s="59">
        <v>50.505050505050505</v>
      </c>
      <c r="J268" s="60"/>
      <c r="K268" s="60"/>
      <c r="L268" s="60"/>
      <c r="M268" s="2">
        <v>495</v>
      </c>
    </row>
    <row r="269" spans="1:13" s="17" customFormat="1" ht="12.75">
      <c r="A269" s="1"/>
      <c r="B269" s="373"/>
      <c r="C269" s="1"/>
      <c r="D269" s="14"/>
      <c r="E269" s="1"/>
      <c r="F269" s="29"/>
      <c r="G269" s="29"/>
      <c r="H269" s="6">
        <v>0</v>
      </c>
      <c r="I269" s="24">
        <v>0</v>
      </c>
      <c r="J269"/>
      <c r="K269"/>
      <c r="L269"/>
      <c r="M269" s="2">
        <v>495</v>
      </c>
    </row>
    <row r="270" spans="2:13" ht="12.75">
      <c r="B270" s="373"/>
      <c r="D270" s="14"/>
      <c r="H270" s="6">
        <v>0</v>
      </c>
      <c r="I270" s="24">
        <v>0</v>
      </c>
      <c r="M270" s="2">
        <v>495</v>
      </c>
    </row>
    <row r="271" spans="1:13" s="56" customFormat="1" ht="12.75">
      <c r="A271" s="94"/>
      <c r="B271" s="375"/>
      <c r="C271" s="94"/>
      <c r="D271" s="94"/>
      <c r="E271" s="94"/>
      <c r="F271" s="98"/>
      <c r="G271" s="98"/>
      <c r="H271" s="31">
        <v>0</v>
      </c>
      <c r="I271" s="64">
        <v>0</v>
      </c>
      <c r="J271" s="98"/>
      <c r="K271" s="98"/>
      <c r="L271" s="98"/>
      <c r="M271" s="2">
        <v>495</v>
      </c>
    </row>
    <row r="272" spans="2:13" ht="12.75">
      <c r="B272" s="373"/>
      <c r="D272" s="14"/>
      <c r="H272" s="6">
        <v>0</v>
      </c>
      <c r="I272" s="24">
        <v>0</v>
      </c>
      <c r="M272" s="2">
        <v>495</v>
      </c>
    </row>
    <row r="273" spans="1:13" s="40" customFormat="1" ht="12.75">
      <c r="A273" s="52"/>
      <c r="B273" s="371">
        <v>451491</v>
      </c>
      <c r="C273" s="52" t="s">
        <v>128</v>
      </c>
      <c r="D273" s="52"/>
      <c r="E273" s="52" t="s">
        <v>144</v>
      </c>
      <c r="F273" s="56"/>
      <c r="G273" s="56" t="s">
        <v>130</v>
      </c>
      <c r="H273" s="53"/>
      <c r="I273" s="59">
        <v>912.1030303030303</v>
      </c>
      <c r="J273" s="56"/>
      <c r="K273" s="56"/>
      <c r="L273" s="56"/>
      <c r="M273" s="2">
        <v>495</v>
      </c>
    </row>
    <row r="274" spans="2:13" ht="12.75">
      <c r="B274" s="373"/>
      <c r="D274" s="14"/>
      <c r="H274" s="6">
        <v>0</v>
      </c>
      <c r="I274" s="24">
        <v>0</v>
      </c>
      <c r="M274" s="2">
        <v>495</v>
      </c>
    </row>
    <row r="275" spans="1:13" s="17" customFormat="1" ht="12.75">
      <c r="A275" s="13"/>
      <c r="B275" s="374">
        <v>14500</v>
      </c>
      <c r="C275" s="13" t="s">
        <v>131</v>
      </c>
      <c r="D275" s="13"/>
      <c r="E275" s="13" t="s">
        <v>144</v>
      </c>
      <c r="F275" s="20"/>
      <c r="G275" s="20"/>
      <c r="H275" s="57">
        <v>0</v>
      </c>
      <c r="I275" s="59">
        <v>29.292929292929294</v>
      </c>
      <c r="J275" s="60"/>
      <c r="K275" s="60"/>
      <c r="L275" s="60"/>
      <c r="M275" s="2">
        <v>495</v>
      </c>
    </row>
    <row r="276" spans="1:13" s="17" customFormat="1" ht="12.75">
      <c r="A276" s="14"/>
      <c r="B276" s="372"/>
      <c r="C276" s="14"/>
      <c r="D276" s="14"/>
      <c r="E276" s="14"/>
      <c r="F276" s="32"/>
      <c r="G276" s="32"/>
      <c r="H276" s="6">
        <v>0</v>
      </c>
      <c r="I276" s="24">
        <v>0</v>
      </c>
      <c r="M276" s="2">
        <v>495</v>
      </c>
    </row>
    <row r="277" spans="1:13" s="17" customFormat="1" ht="12.75">
      <c r="A277" s="13"/>
      <c r="B277" s="374">
        <v>436991</v>
      </c>
      <c r="C277" s="13" t="s">
        <v>138</v>
      </c>
      <c r="D277" s="13"/>
      <c r="E277" s="13" t="s">
        <v>144</v>
      </c>
      <c r="F277" s="20"/>
      <c r="G277" s="20"/>
      <c r="H277" s="57">
        <v>0</v>
      </c>
      <c r="I277" s="59">
        <v>882.810101010101</v>
      </c>
      <c r="J277" s="60"/>
      <c r="K277" s="60"/>
      <c r="L277" s="60"/>
      <c r="M277" s="2">
        <v>495</v>
      </c>
    </row>
    <row r="278" spans="1:13" s="17" customFormat="1" ht="12.75">
      <c r="A278" s="14"/>
      <c r="B278" s="372"/>
      <c r="C278" s="14"/>
      <c r="D278" s="14"/>
      <c r="E278" s="14"/>
      <c r="F278" s="32"/>
      <c r="G278" s="32"/>
      <c r="H278" s="31">
        <v>0</v>
      </c>
      <c r="I278" s="64">
        <v>0</v>
      </c>
      <c r="M278" s="2">
        <v>495</v>
      </c>
    </row>
    <row r="279" spans="1:13" s="17" customFormat="1" ht="12.75">
      <c r="A279" s="14"/>
      <c r="B279" s="372"/>
      <c r="C279" s="14"/>
      <c r="D279" s="14"/>
      <c r="E279" s="14"/>
      <c r="F279" s="32"/>
      <c r="G279" s="32"/>
      <c r="H279" s="31">
        <v>0</v>
      </c>
      <c r="I279" s="64">
        <v>0</v>
      </c>
      <c r="M279" s="2">
        <v>495</v>
      </c>
    </row>
    <row r="280" spans="1:13" s="17" customFormat="1" ht="12.75">
      <c r="A280" s="14"/>
      <c r="B280" s="372"/>
      <c r="C280" s="14"/>
      <c r="D280" s="14"/>
      <c r="E280" s="14"/>
      <c r="F280" s="32"/>
      <c r="G280" s="32"/>
      <c r="H280" s="31">
        <v>0</v>
      </c>
      <c r="I280" s="64">
        <v>0</v>
      </c>
      <c r="M280" s="2">
        <v>495</v>
      </c>
    </row>
    <row r="281" spans="1:13" ht="12.75">
      <c r="A281" s="14"/>
      <c r="B281" s="372"/>
      <c r="C281" s="14"/>
      <c r="D281" s="14"/>
      <c r="E281" s="14"/>
      <c r="F281" s="32"/>
      <c r="G281" s="32"/>
      <c r="H281" s="31">
        <v>0</v>
      </c>
      <c r="I281" s="64">
        <v>0</v>
      </c>
      <c r="J281" s="17"/>
      <c r="K281" s="17"/>
      <c r="L281" s="17"/>
      <c r="M281" s="2">
        <v>495</v>
      </c>
    </row>
    <row r="282" spans="1:13" s="17" customFormat="1" ht="12.75">
      <c r="A282" s="52"/>
      <c r="B282" s="371">
        <v>39000</v>
      </c>
      <c r="C282" s="52" t="s">
        <v>128</v>
      </c>
      <c r="D282" s="52"/>
      <c r="E282" s="52" t="s">
        <v>186</v>
      </c>
      <c r="F282" s="56"/>
      <c r="G282" s="56" t="s">
        <v>185</v>
      </c>
      <c r="H282" s="53"/>
      <c r="I282" s="59"/>
      <c r="J282" s="56"/>
      <c r="K282" s="56"/>
      <c r="L282" s="56"/>
      <c r="M282" s="2">
        <v>495</v>
      </c>
    </row>
    <row r="283" spans="1:13" ht="12.75">
      <c r="A283" s="14"/>
      <c r="B283" s="372"/>
      <c r="C283" s="14"/>
      <c r="D283" s="14"/>
      <c r="E283" s="14"/>
      <c r="F283" s="32"/>
      <c r="G283" s="32"/>
      <c r="H283" s="31">
        <v>0</v>
      </c>
      <c r="I283" s="64">
        <v>0</v>
      </c>
      <c r="J283" s="17"/>
      <c r="K283" s="17"/>
      <c r="L283" s="17"/>
      <c r="M283" s="2">
        <v>495</v>
      </c>
    </row>
    <row r="284" spans="1:13" ht="12.75">
      <c r="A284" s="13"/>
      <c r="B284" s="374">
        <v>22500</v>
      </c>
      <c r="C284" s="13" t="s">
        <v>131</v>
      </c>
      <c r="D284" s="13"/>
      <c r="E284" s="13" t="s">
        <v>186</v>
      </c>
      <c r="F284" s="20"/>
      <c r="G284" s="20"/>
      <c r="H284" s="57">
        <v>0</v>
      </c>
      <c r="I284" s="59">
        <v>45.45454545454545</v>
      </c>
      <c r="J284" s="60"/>
      <c r="K284" s="60"/>
      <c r="L284" s="60"/>
      <c r="M284" s="2">
        <v>495</v>
      </c>
    </row>
    <row r="285" spans="2:13" ht="12.75">
      <c r="B285" s="373"/>
      <c r="H285" s="6">
        <v>0</v>
      </c>
      <c r="I285" s="24">
        <v>0</v>
      </c>
      <c r="M285" s="2">
        <v>495</v>
      </c>
    </row>
    <row r="286" spans="1:13" s="60" customFormat="1" ht="12.75">
      <c r="A286" s="13"/>
      <c r="B286" s="374">
        <v>3000</v>
      </c>
      <c r="C286" s="13" t="s">
        <v>151</v>
      </c>
      <c r="D286" s="13"/>
      <c r="E286" s="13"/>
      <c r="F286" s="20"/>
      <c r="G286" s="20"/>
      <c r="H286" s="57">
        <v>0</v>
      </c>
      <c r="I286" s="59">
        <v>6.0606060606060606</v>
      </c>
      <c r="M286" s="2">
        <v>495</v>
      </c>
    </row>
    <row r="287" spans="1:13" s="17" customFormat="1" ht="12.75">
      <c r="A287" s="14"/>
      <c r="B287" s="372"/>
      <c r="C287" s="14"/>
      <c r="D287" s="14"/>
      <c r="E287" s="14"/>
      <c r="F287" s="32"/>
      <c r="G287" s="32"/>
      <c r="H287" s="6">
        <v>0</v>
      </c>
      <c r="I287" s="24">
        <v>0</v>
      </c>
      <c r="M287" s="2">
        <v>495</v>
      </c>
    </row>
    <row r="288" spans="1:13" ht="12.75">
      <c r="A288" s="13"/>
      <c r="B288" s="374">
        <v>13500</v>
      </c>
      <c r="C288" s="13" t="s">
        <v>19</v>
      </c>
      <c r="D288" s="13"/>
      <c r="E288" s="13" t="s">
        <v>186</v>
      </c>
      <c r="F288" s="20"/>
      <c r="G288" s="20"/>
      <c r="H288" s="57">
        <v>0</v>
      </c>
      <c r="I288" s="59">
        <v>27.272727272727273</v>
      </c>
      <c r="J288" s="60"/>
      <c r="K288" s="60"/>
      <c r="L288" s="60"/>
      <c r="M288" s="2">
        <v>495</v>
      </c>
    </row>
    <row r="289" spans="2:13" ht="12.75">
      <c r="B289" s="373"/>
      <c r="H289" s="6">
        <v>0</v>
      </c>
      <c r="I289" s="24">
        <v>0</v>
      </c>
      <c r="M289" s="2">
        <v>495</v>
      </c>
    </row>
    <row r="290" spans="1:13" s="60" customFormat="1" ht="12.75">
      <c r="A290" s="13"/>
      <c r="B290" s="374">
        <v>69300</v>
      </c>
      <c r="C290" s="13" t="s">
        <v>191</v>
      </c>
      <c r="D290" s="13"/>
      <c r="E290" s="13"/>
      <c r="F290" s="20"/>
      <c r="G290" s="20"/>
      <c r="H290" s="57">
        <v>0</v>
      </c>
      <c r="I290" s="59">
        <v>140</v>
      </c>
      <c r="M290" s="2">
        <v>495</v>
      </c>
    </row>
    <row r="291" spans="8:13" ht="12.75">
      <c r="H291" s="6">
        <v>0</v>
      </c>
      <c r="I291" s="24">
        <v>0</v>
      </c>
      <c r="M291" s="2">
        <v>495</v>
      </c>
    </row>
    <row r="292" spans="8:13" ht="12.75">
      <c r="H292" s="6">
        <v>0</v>
      </c>
      <c r="I292" s="24">
        <v>0</v>
      </c>
      <c r="M292" s="2">
        <v>495</v>
      </c>
    </row>
    <row r="293" spans="8:13" ht="12.75">
      <c r="H293" s="6">
        <v>0</v>
      </c>
      <c r="I293" s="24">
        <v>0</v>
      </c>
      <c r="M293" s="2">
        <v>495</v>
      </c>
    </row>
    <row r="294" spans="1:13" ht="13.5" thickBot="1">
      <c r="A294" s="45"/>
      <c r="B294" s="133">
        <v>908900</v>
      </c>
      <c r="C294" s="45"/>
      <c r="D294" s="79" t="s">
        <v>146</v>
      </c>
      <c r="E294" s="80"/>
      <c r="F294" s="80"/>
      <c r="G294" s="92"/>
      <c r="H294" s="81"/>
      <c r="I294" s="82">
        <v>1836.1616161616162</v>
      </c>
      <c r="J294" s="83"/>
      <c r="K294" s="83"/>
      <c r="L294" s="83"/>
      <c r="M294" s="2">
        <v>495</v>
      </c>
    </row>
    <row r="295" spans="1:13" ht="12.75">
      <c r="A295" s="90"/>
      <c r="B295" s="134"/>
      <c r="C295" s="90"/>
      <c r="D295" s="99"/>
      <c r="E295" s="100"/>
      <c r="F295" s="100"/>
      <c r="G295" s="101"/>
      <c r="H295" s="102">
        <v>0</v>
      </c>
      <c r="I295" s="103">
        <v>0</v>
      </c>
      <c r="J295" s="85"/>
      <c r="K295" s="85"/>
      <c r="L295" s="85"/>
      <c r="M295" s="2">
        <v>495</v>
      </c>
    </row>
    <row r="296" spans="1:13" s="60" customFormat="1" ht="12.75">
      <c r="A296" s="13"/>
      <c r="B296" s="136">
        <v>87500</v>
      </c>
      <c r="C296" s="13" t="s">
        <v>14</v>
      </c>
      <c r="D296" s="13"/>
      <c r="E296" s="13"/>
      <c r="F296" s="20"/>
      <c r="G296" s="20"/>
      <c r="H296" s="57">
        <v>0</v>
      </c>
      <c r="I296" s="59">
        <v>176.76767676767676</v>
      </c>
      <c r="M296" s="2">
        <v>495</v>
      </c>
    </row>
    <row r="297" spans="2:13" ht="12.75">
      <c r="B297" s="135"/>
      <c r="H297" s="6">
        <v>0</v>
      </c>
      <c r="I297" s="24">
        <v>0</v>
      </c>
      <c r="M297" s="2">
        <v>495</v>
      </c>
    </row>
    <row r="298" spans="1:13" s="60" customFormat="1" ht="12.75">
      <c r="A298" s="13"/>
      <c r="B298" s="136">
        <v>21400</v>
      </c>
      <c r="C298" s="13"/>
      <c r="D298" s="13"/>
      <c r="E298" s="13" t="s">
        <v>15</v>
      </c>
      <c r="F298" s="20"/>
      <c r="G298" s="20"/>
      <c r="H298" s="57">
        <v>0</v>
      </c>
      <c r="I298" s="59">
        <v>43.23232323232323</v>
      </c>
      <c r="M298" s="2">
        <v>495</v>
      </c>
    </row>
    <row r="299" spans="2:13" ht="12.75">
      <c r="B299" s="135"/>
      <c r="H299" s="6">
        <v>0</v>
      </c>
      <c r="I299" s="24">
        <v>0</v>
      </c>
      <c r="M299" s="2">
        <v>495</v>
      </c>
    </row>
    <row r="300" spans="1:13" ht="12.75">
      <c r="A300" s="58"/>
      <c r="B300" s="136">
        <v>800000</v>
      </c>
      <c r="C300" s="58" t="s">
        <v>126</v>
      </c>
      <c r="D300" s="73"/>
      <c r="E300" s="75"/>
      <c r="F300" s="75"/>
      <c r="G300" s="75"/>
      <c r="H300" s="57">
        <v>0</v>
      </c>
      <c r="I300" s="59">
        <v>1616.1616161616162</v>
      </c>
      <c r="J300" s="72"/>
      <c r="K300" s="72"/>
      <c r="L300" s="72"/>
      <c r="M300" s="2">
        <v>495</v>
      </c>
    </row>
    <row r="301" spans="8:13" ht="12.75">
      <c r="H301" s="6">
        <v>0</v>
      </c>
      <c r="I301" s="24">
        <v>0</v>
      </c>
      <c r="M301" s="2">
        <v>495</v>
      </c>
    </row>
    <row r="302" spans="8:13" ht="12.75">
      <c r="H302" s="6">
        <v>0</v>
      </c>
      <c r="I302" s="24">
        <v>0</v>
      </c>
      <c r="M302" s="2">
        <v>495</v>
      </c>
    </row>
    <row r="303" spans="8:13" ht="12.75">
      <c r="H303" s="6">
        <v>0</v>
      </c>
      <c r="I303" s="24">
        <v>0</v>
      </c>
      <c r="M303" s="2">
        <v>495</v>
      </c>
    </row>
    <row r="304" spans="8:13" ht="12.75">
      <c r="H304" s="6">
        <v>0</v>
      </c>
      <c r="I304" s="24">
        <v>0</v>
      </c>
      <c r="M304" s="2">
        <v>495</v>
      </c>
    </row>
    <row r="305" spans="1:13" ht="13.5" thickBot="1">
      <c r="A305" s="45"/>
      <c r="B305" s="42">
        <v>1881134</v>
      </c>
      <c r="C305" s="45"/>
      <c r="D305" s="44" t="s">
        <v>53</v>
      </c>
      <c r="E305" s="80"/>
      <c r="F305" s="80"/>
      <c r="G305" s="47"/>
      <c r="H305" s="81"/>
      <c r="I305" s="82">
        <v>3800.270707070707</v>
      </c>
      <c r="J305" s="83"/>
      <c r="K305" s="83"/>
      <c r="L305" s="83"/>
      <c r="M305" s="2">
        <v>495</v>
      </c>
    </row>
    <row r="306" spans="2:13" ht="12.75">
      <c r="B306" s="31"/>
      <c r="D306" s="14"/>
      <c r="G306" s="33"/>
      <c r="H306" s="6">
        <v>0</v>
      </c>
      <c r="I306" s="24">
        <v>0</v>
      </c>
      <c r="M306" s="2">
        <v>495</v>
      </c>
    </row>
    <row r="307" spans="2:13" ht="12.75">
      <c r="B307" s="34"/>
      <c r="C307" s="35"/>
      <c r="D307" s="14"/>
      <c r="E307" s="35"/>
      <c r="G307" s="33"/>
      <c r="H307" s="6">
        <v>0</v>
      </c>
      <c r="I307" s="24">
        <v>0</v>
      </c>
      <c r="M307" s="2">
        <v>495</v>
      </c>
    </row>
    <row r="308" spans="1:13" s="60" customFormat="1" ht="12.75">
      <c r="A308" s="13"/>
      <c r="B308" s="136">
        <v>285500</v>
      </c>
      <c r="C308" s="13" t="s">
        <v>14</v>
      </c>
      <c r="D308" s="13"/>
      <c r="E308" s="13"/>
      <c r="F308" s="20"/>
      <c r="G308" s="20"/>
      <c r="H308" s="57">
        <v>0</v>
      </c>
      <c r="I308" s="59">
        <v>576.7676767676768</v>
      </c>
      <c r="M308" s="2">
        <v>495</v>
      </c>
    </row>
    <row r="309" spans="2:13" ht="12.75">
      <c r="B309" s="135"/>
      <c r="H309" s="6">
        <v>0</v>
      </c>
      <c r="I309" s="24">
        <v>0</v>
      </c>
      <c r="M309" s="2">
        <v>495</v>
      </c>
    </row>
    <row r="310" spans="1:13" s="60" customFormat="1" ht="12.75">
      <c r="A310" s="13"/>
      <c r="B310" s="136">
        <v>136150</v>
      </c>
      <c r="C310" s="13"/>
      <c r="D310" s="13"/>
      <c r="E310" s="13" t="s">
        <v>15</v>
      </c>
      <c r="F310" s="20"/>
      <c r="G310" s="20"/>
      <c r="H310" s="57">
        <v>0</v>
      </c>
      <c r="I310" s="59">
        <v>275.050505050505</v>
      </c>
      <c r="M310" s="2">
        <v>495</v>
      </c>
    </row>
    <row r="311" spans="8:13" ht="12.75">
      <c r="H311" s="6">
        <v>0</v>
      </c>
      <c r="I311" s="24">
        <v>0</v>
      </c>
      <c r="M311" s="2">
        <v>495</v>
      </c>
    </row>
    <row r="312" spans="1:13" s="60" customFormat="1" ht="12.75">
      <c r="A312" s="13"/>
      <c r="B312" s="142">
        <v>112186</v>
      </c>
      <c r="C312" s="13" t="s">
        <v>147</v>
      </c>
      <c r="D312" s="13"/>
      <c r="E312" s="13"/>
      <c r="F312" s="20"/>
      <c r="G312" s="20"/>
      <c r="H312" s="57">
        <v>0</v>
      </c>
      <c r="I312" s="59">
        <v>226.63838383838385</v>
      </c>
      <c r="M312" s="2">
        <v>495</v>
      </c>
    </row>
    <row r="313" spans="8:13" ht="12.75">
      <c r="H313" s="6">
        <v>0</v>
      </c>
      <c r="I313" s="24">
        <v>0</v>
      </c>
      <c r="M313" s="2">
        <v>495</v>
      </c>
    </row>
    <row r="314" spans="1:13" ht="12.75">
      <c r="A314" s="58"/>
      <c r="B314" s="139">
        <v>45339</v>
      </c>
      <c r="C314" s="58" t="s">
        <v>148</v>
      </c>
      <c r="D314" s="58"/>
      <c r="E314" s="58"/>
      <c r="F314" s="75"/>
      <c r="G314" s="73"/>
      <c r="H314" s="57">
        <v>0</v>
      </c>
      <c r="I314" s="59">
        <v>151</v>
      </c>
      <c r="J314" s="72"/>
      <c r="K314" s="72"/>
      <c r="L314" s="72"/>
      <c r="M314" s="2">
        <v>495</v>
      </c>
    </row>
    <row r="315" spans="2:13" ht="12.75">
      <c r="B315" s="138"/>
      <c r="H315" s="6">
        <v>0</v>
      </c>
      <c r="I315" s="24">
        <v>153</v>
      </c>
      <c r="M315" s="2">
        <v>495</v>
      </c>
    </row>
    <row r="316" spans="1:13" s="60" customFormat="1" ht="12.75">
      <c r="A316" s="13"/>
      <c r="B316" s="139">
        <v>39500</v>
      </c>
      <c r="C316" s="13"/>
      <c r="D316" s="13"/>
      <c r="E316" s="13" t="s">
        <v>149</v>
      </c>
      <c r="F316" s="20"/>
      <c r="G316" s="20"/>
      <c r="H316" s="57">
        <v>0</v>
      </c>
      <c r="I316" s="59">
        <v>79.79797979797979</v>
      </c>
      <c r="M316" s="2">
        <v>495</v>
      </c>
    </row>
    <row r="317" spans="8:13" ht="12.75">
      <c r="H317" s="6">
        <v>0</v>
      </c>
      <c r="I317" s="24">
        <v>159</v>
      </c>
      <c r="M317" s="2">
        <v>495</v>
      </c>
    </row>
    <row r="318" spans="1:13" ht="12.75">
      <c r="A318" s="58"/>
      <c r="B318" s="136">
        <v>935905</v>
      </c>
      <c r="C318" s="58" t="s">
        <v>110</v>
      </c>
      <c r="D318" s="73"/>
      <c r="E318" s="58"/>
      <c r="F318" s="75"/>
      <c r="G318" s="73"/>
      <c r="H318" s="70">
        <v>0</v>
      </c>
      <c r="I318" s="86">
        <v>1890.7171717171718</v>
      </c>
      <c r="J318" s="72"/>
      <c r="K318" s="72"/>
      <c r="L318" s="72"/>
      <c r="M318" s="2">
        <v>495</v>
      </c>
    </row>
    <row r="319" spans="4:13" ht="12.75">
      <c r="D319" s="29"/>
      <c r="H319" s="6">
        <v>0</v>
      </c>
      <c r="I319" s="24">
        <v>0</v>
      </c>
      <c r="M319" s="2">
        <v>495</v>
      </c>
    </row>
    <row r="320" spans="4:13" ht="12.75">
      <c r="D320" s="29"/>
      <c r="H320" s="6">
        <v>0</v>
      </c>
      <c r="I320" s="24">
        <v>0</v>
      </c>
      <c r="M320" s="2">
        <v>495</v>
      </c>
    </row>
    <row r="321" spans="4:13" ht="12.75">
      <c r="D321" s="29"/>
      <c r="H321" s="6">
        <v>0</v>
      </c>
      <c r="I321" s="24">
        <v>0</v>
      </c>
      <c r="M321" s="2">
        <v>495</v>
      </c>
    </row>
    <row r="322" spans="4:13" ht="12.75">
      <c r="D322" s="29"/>
      <c r="H322" s="6">
        <v>0</v>
      </c>
      <c r="I322" s="24">
        <v>0</v>
      </c>
      <c r="M322" s="2">
        <v>495</v>
      </c>
    </row>
    <row r="323" spans="1:13" ht="13.5" thickBot="1">
      <c r="A323" s="45"/>
      <c r="B323" s="144">
        <v>100000</v>
      </c>
      <c r="C323" s="45"/>
      <c r="D323" s="79" t="s">
        <v>150</v>
      </c>
      <c r="E323" s="80"/>
      <c r="F323" s="105"/>
      <c r="G323" s="47"/>
      <c r="H323" s="81"/>
      <c r="I323" s="82">
        <v>202.02020202020202</v>
      </c>
      <c r="J323" s="83"/>
      <c r="K323" s="83"/>
      <c r="L323" s="83"/>
      <c r="M323" s="2">
        <v>495</v>
      </c>
    </row>
    <row r="324" spans="2:13" ht="12.75">
      <c r="B324" s="138"/>
      <c r="H324" s="6">
        <v>0</v>
      </c>
      <c r="I324" s="24">
        <v>160</v>
      </c>
      <c r="M324" s="2">
        <v>495</v>
      </c>
    </row>
    <row r="325" spans="1:13" s="60" customFormat="1" ht="12.75">
      <c r="A325" s="13"/>
      <c r="B325" s="139">
        <v>100000</v>
      </c>
      <c r="C325" s="13" t="s">
        <v>187</v>
      </c>
      <c r="D325" s="13"/>
      <c r="E325" s="13"/>
      <c r="F325" s="20"/>
      <c r="G325" s="20"/>
      <c r="H325" s="57">
        <v>0</v>
      </c>
      <c r="I325" s="59">
        <v>202.02020202020202</v>
      </c>
      <c r="M325" s="2">
        <v>495</v>
      </c>
    </row>
    <row r="326" spans="8:13" ht="12.75">
      <c r="H326" s="6">
        <v>0</v>
      </c>
      <c r="I326" s="24">
        <v>0</v>
      </c>
      <c r="M326" s="2">
        <v>495</v>
      </c>
    </row>
    <row r="327" spans="8:13" ht="12.75">
      <c r="H327" s="6">
        <v>0</v>
      </c>
      <c r="I327" s="24">
        <v>0</v>
      </c>
      <c r="M327" s="2">
        <v>495</v>
      </c>
    </row>
    <row r="328" spans="8:13" ht="12.75">
      <c r="H328" s="6">
        <v>0</v>
      </c>
      <c r="I328" s="24">
        <v>0</v>
      </c>
      <c r="M328" s="2">
        <v>495</v>
      </c>
    </row>
    <row r="329" spans="1:13" s="147" customFormat="1" ht="13.5" thickBot="1">
      <c r="A329" s="126"/>
      <c r="B329" s="123">
        <v>15683173</v>
      </c>
      <c r="C329" s="44" t="s">
        <v>192</v>
      </c>
      <c r="D329" s="126"/>
      <c r="E329" s="41"/>
      <c r="F329" s="80"/>
      <c r="G329" s="145"/>
      <c r="H329" s="81"/>
      <c r="I329" s="82"/>
      <c r="J329" s="146"/>
      <c r="K329" s="50"/>
      <c r="L329" s="50"/>
      <c r="M329" s="2">
        <v>495</v>
      </c>
    </row>
    <row r="330" spans="1:13" s="147" customFormat="1" ht="12.75">
      <c r="A330" s="1"/>
      <c r="B330" s="34"/>
      <c r="C330" s="14"/>
      <c r="D330" s="14"/>
      <c r="E330" s="35"/>
      <c r="F330" s="91"/>
      <c r="G330" s="74"/>
      <c r="H330" s="6"/>
      <c r="I330" s="24"/>
      <c r="J330" s="24"/>
      <c r="K330" s="2"/>
      <c r="L330"/>
      <c r="M330" s="2">
        <v>495</v>
      </c>
    </row>
    <row r="331" spans="1:13" s="147" customFormat="1" ht="12.75">
      <c r="A331" s="14"/>
      <c r="B331" s="148" t="s">
        <v>193</v>
      </c>
      <c r="C331" s="149" t="s">
        <v>194</v>
      </c>
      <c r="D331" s="149"/>
      <c r="E331" s="149"/>
      <c r="F331" s="150"/>
      <c r="G331" s="151"/>
      <c r="H331" s="152"/>
      <c r="I331" s="153" t="s">
        <v>195</v>
      </c>
      <c r="J331" s="154"/>
      <c r="K331" s="2">
        <v>495</v>
      </c>
      <c r="L331"/>
      <c r="M331" s="2">
        <v>495</v>
      </c>
    </row>
    <row r="332" spans="1:13" s="60" customFormat="1" ht="12.75">
      <c r="A332" s="155"/>
      <c r="B332" s="156">
        <v>3398630</v>
      </c>
      <c r="C332" s="157" t="s">
        <v>196</v>
      </c>
      <c r="D332" s="157" t="s">
        <v>197</v>
      </c>
      <c r="E332" s="157" t="s">
        <v>198</v>
      </c>
      <c r="F332" s="150"/>
      <c r="G332" s="158"/>
      <c r="H332" s="152">
        <v>-3398630</v>
      </c>
      <c r="I332" s="153">
        <v>6865.919191919192</v>
      </c>
      <c r="J332" s="154"/>
      <c r="K332" s="2">
        <v>495</v>
      </c>
      <c r="L332"/>
      <c r="M332" s="2">
        <v>495</v>
      </c>
    </row>
    <row r="333" spans="1:13" s="167" customFormat="1" ht="12.75">
      <c r="A333" s="159"/>
      <c r="B333" s="160">
        <v>4200669.5</v>
      </c>
      <c r="C333" s="161" t="s">
        <v>199</v>
      </c>
      <c r="D333" s="161" t="s">
        <v>197</v>
      </c>
      <c r="E333" s="157" t="s">
        <v>198</v>
      </c>
      <c r="F333" s="162"/>
      <c r="G333" s="162"/>
      <c r="H333" s="163">
        <v>-7599299.5</v>
      </c>
      <c r="I333" s="164">
        <v>8486.201010101011</v>
      </c>
      <c r="J333" s="165"/>
      <c r="K333" s="2">
        <v>495</v>
      </c>
      <c r="L333" s="166"/>
      <c r="M333" s="2">
        <v>495</v>
      </c>
    </row>
    <row r="334" spans="1:13" s="175" customFormat="1" ht="12.75">
      <c r="A334" s="168"/>
      <c r="B334" s="169">
        <v>1057754</v>
      </c>
      <c r="C334" s="170" t="s">
        <v>200</v>
      </c>
      <c r="D334" s="170" t="s">
        <v>197</v>
      </c>
      <c r="E334" s="170" t="s">
        <v>198</v>
      </c>
      <c r="F334" s="171"/>
      <c r="G334" s="171"/>
      <c r="H334" s="172">
        <v>-8657053.5</v>
      </c>
      <c r="I334" s="173">
        <v>2136.8767676767675</v>
      </c>
      <c r="J334" s="174"/>
      <c r="K334" s="2">
        <v>495</v>
      </c>
      <c r="M334" s="2">
        <v>495</v>
      </c>
    </row>
    <row r="335" spans="1:13" s="182" customFormat="1" ht="12.75">
      <c r="A335" s="87"/>
      <c r="B335" s="176">
        <v>1210282.5</v>
      </c>
      <c r="C335" s="177" t="s">
        <v>201</v>
      </c>
      <c r="D335" s="177" t="s">
        <v>197</v>
      </c>
      <c r="E335" s="177" t="s">
        <v>198</v>
      </c>
      <c r="F335" s="178"/>
      <c r="G335" s="178"/>
      <c r="H335" s="179">
        <v>-9867336</v>
      </c>
      <c r="I335" s="180">
        <v>2445.0151515151515</v>
      </c>
      <c r="J335" s="181"/>
      <c r="K335" s="2">
        <v>495</v>
      </c>
      <c r="M335" s="2">
        <v>495</v>
      </c>
    </row>
    <row r="336" spans="1:13" s="189" customFormat="1" ht="12.75">
      <c r="A336" s="183"/>
      <c r="B336" s="184">
        <v>0</v>
      </c>
      <c r="C336" s="185" t="s">
        <v>202</v>
      </c>
      <c r="D336" s="185" t="s">
        <v>197</v>
      </c>
      <c r="E336" s="185" t="s">
        <v>198</v>
      </c>
      <c r="F336" s="186"/>
      <c r="G336" s="186"/>
      <c r="H336" s="172">
        <v>-9867336</v>
      </c>
      <c r="I336" s="187">
        <v>0</v>
      </c>
      <c r="J336" s="188"/>
      <c r="K336" s="2">
        <v>495</v>
      </c>
      <c r="M336" s="2">
        <v>495</v>
      </c>
    </row>
    <row r="337" spans="1:13" s="199" customFormat="1" ht="12.75">
      <c r="A337" s="190"/>
      <c r="B337" s="191">
        <v>879500</v>
      </c>
      <c r="C337" s="192" t="s">
        <v>203</v>
      </c>
      <c r="D337" s="193" t="s">
        <v>197</v>
      </c>
      <c r="E337" s="193" t="s">
        <v>198</v>
      </c>
      <c r="F337" s="194"/>
      <c r="G337" s="194"/>
      <c r="H337" s="195">
        <v>-10746836</v>
      </c>
      <c r="I337" s="196">
        <v>1776.7676767676767</v>
      </c>
      <c r="J337" s="197"/>
      <c r="K337" s="2">
        <v>495</v>
      </c>
      <c r="M337" s="2">
        <v>495</v>
      </c>
    </row>
    <row r="338" spans="1:13" s="207" customFormat="1" ht="12.75">
      <c r="A338" s="200"/>
      <c r="B338" s="201"/>
      <c r="C338" s="202" t="s">
        <v>204</v>
      </c>
      <c r="D338" s="202" t="s">
        <v>197</v>
      </c>
      <c r="E338" s="202" t="s">
        <v>198</v>
      </c>
      <c r="F338" s="203"/>
      <c r="G338" s="203"/>
      <c r="H338" s="204">
        <v>-9867336</v>
      </c>
      <c r="I338" s="205">
        <v>0</v>
      </c>
      <c r="J338" s="206"/>
      <c r="K338" s="2">
        <v>495</v>
      </c>
      <c r="M338" s="2">
        <v>495</v>
      </c>
    </row>
    <row r="339" spans="1:13" s="215" customFormat="1" ht="12.75">
      <c r="A339" s="208"/>
      <c r="B339" s="209">
        <v>4804837</v>
      </c>
      <c r="C339" s="210" t="s">
        <v>205</v>
      </c>
      <c r="D339" s="210" t="s">
        <v>197</v>
      </c>
      <c r="E339" s="210" t="s">
        <v>198</v>
      </c>
      <c r="F339" s="211"/>
      <c r="G339" s="211"/>
      <c r="H339" s="212">
        <v>-14672173</v>
      </c>
      <c r="I339" s="213">
        <v>9706.741414141414</v>
      </c>
      <c r="J339" s="214"/>
      <c r="K339" s="2">
        <v>495</v>
      </c>
      <c r="M339" s="2">
        <v>495</v>
      </c>
    </row>
    <row r="340" spans="1:13" s="215" customFormat="1" ht="12.75">
      <c r="A340" s="208"/>
      <c r="B340" s="209">
        <v>131500</v>
      </c>
      <c r="C340" s="216" t="s">
        <v>206</v>
      </c>
      <c r="D340" s="217" t="s">
        <v>197</v>
      </c>
      <c r="E340" s="217" t="s">
        <v>198</v>
      </c>
      <c r="F340" s="211"/>
      <c r="G340" s="211"/>
      <c r="H340" s="212">
        <v>-10878336</v>
      </c>
      <c r="I340" s="213">
        <v>265.65656565656565</v>
      </c>
      <c r="J340" s="214"/>
      <c r="K340" s="2">
        <v>495</v>
      </c>
      <c r="M340" s="2">
        <v>495</v>
      </c>
    </row>
    <row r="341" spans="1:13" s="226" customFormat="1" ht="12.75">
      <c r="A341" s="218"/>
      <c r="B341" s="219"/>
      <c r="C341" s="220" t="s">
        <v>207</v>
      </c>
      <c r="D341" s="221" t="s">
        <v>197</v>
      </c>
      <c r="E341" s="221" t="s">
        <v>198</v>
      </c>
      <c r="F341" s="222"/>
      <c r="G341" s="222"/>
      <c r="H341" s="223">
        <v>-9867336</v>
      </c>
      <c r="I341" s="224">
        <v>0</v>
      </c>
      <c r="J341" s="225"/>
      <c r="K341" s="2">
        <v>495</v>
      </c>
      <c r="M341" s="2">
        <v>495</v>
      </c>
    </row>
    <row r="342" spans="1:13" ht="12.75">
      <c r="A342" s="14"/>
      <c r="B342" s="114">
        <v>15683173</v>
      </c>
      <c r="C342" s="227" t="s">
        <v>208</v>
      </c>
      <c r="D342" s="228"/>
      <c r="E342" s="228"/>
      <c r="F342" s="150"/>
      <c r="G342" s="229"/>
      <c r="H342" s="230"/>
      <c r="I342" s="213">
        <v>31683.17777777778</v>
      </c>
      <c r="J342" s="231"/>
      <c r="K342" s="2">
        <v>495</v>
      </c>
      <c r="M342" s="2">
        <v>495</v>
      </c>
    </row>
    <row r="343" spans="1:13" ht="12.75">
      <c r="A343" s="14"/>
      <c r="B343" s="102"/>
      <c r="C343" s="232"/>
      <c r="D343" s="233"/>
      <c r="E343" s="233"/>
      <c r="F343" s="100"/>
      <c r="G343" s="234"/>
      <c r="H343" s="235"/>
      <c r="I343" s="154"/>
      <c r="J343" s="231"/>
      <c r="K343" s="38"/>
      <c r="M343" s="2"/>
    </row>
    <row r="344" spans="1:13" ht="12.75">
      <c r="A344" s="14"/>
      <c r="B344" s="102"/>
      <c r="C344" s="232"/>
      <c r="D344" s="233"/>
      <c r="E344" s="233"/>
      <c r="F344" s="100"/>
      <c r="G344" s="234"/>
      <c r="H344" s="235"/>
      <c r="I344" s="154"/>
      <c r="J344" s="231"/>
      <c r="K344" s="2"/>
      <c r="M344" s="2"/>
    </row>
    <row r="345" spans="2:13" ht="12.75">
      <c r="B345" s="39"/>
      <c r="F345" s="78"/>
      <c r="G345" s="78"/>
      <c r="H345" s="236"/>
      <c r="I345" s="154"/>
      <c r="K345" s="2"/>
      <c r="M345" s="2"/>
    </row>
    <row r="346" spans="9:13" ht="12.75">
      <c r="I346" s="24"/>
      <c r="M346" s="2"/>
    </row>
    <row r="347" spans="1:13" s="243" customFormat="1" ht="12.75">
      <c r="A347" s="237"/>
      <c r="B347" s="238">
        <v>-14572956</v>
      </c>
      <c r="C347" s="239" t="s">
        <v>209</v>
      </c>
      <c r="D347" s="239" t="s">
        <v>210</v>
      </c>
      <c r="E347" s="237"/>
      <c r="F347" s="240"/>
      <c r="G347" s="240"/>
      <c r="H347" s="236">
        <v>14572956</v>
      </c>
      <c r="I347" s="241">
        <v>-29145.912</v>
      </c>
      <c r="J347" s="242"/>
      <c r="K347" s="38"/>
      <c r="M347" s="2">
        <v>500</v>
      </c>
    </row>
    <row r="348" spans="1:13" s="17" customFormat="1" ht="12.75">
      <c r="A348" s="14"/>
      <c r="B348" s="244">
        <v>4632505</v>
      </c>
      <c r="C348" s="237" t="s">
        <v>209</v>
      </c>
      <c r="D348" s="237" t="s">
        <v>211</v>
      </c>
      <c r="E348" s="245"/>
      <c r="F348" s="74"/>
      <c r="G348" s="246"/>
      <c r="H348" s="236">
        <v>9940451</v>
      </c>
      <c r="I348" s="241">
        <v>9454.091836734693</v>
      </c>
      <c r="J348" s="64"/>
      <c r="K348" s="38"/>
      <c r="M348" s="2">
        <v>490</v>
      </c>
    </row>
    <row r="349" spans="1:13" s="17" customFormat="1" ht="12.75">
      <c r="A349" s="14"/>
      <c r="B349" s="244">
        <v>1935325</v>
      </c>
      <c r="C349" s="237" t="s">
        <v>209</v>
      </c>
      <c r="D349" s="237" t="s">
        <v>212</v>
      </c>
      <c r="E349" s="245"/>
      <c r="F349" s="74"/>
      <c r="G349" s="246"/>
      <c r="H349" s="236">
        <v>8005126</v>
      </c>
      <c r="I349" s="241">
        <v>3933.587398373984</v>
      </c>
      <c r="J349" s="64"/>
      <c r="K349" s="38"/>
      <c r="M349" s="2">
        <v>492</v>
      </c>
    </row>
    <row r="350" spans="1:13" s="17" customFormat="1" ht="12.75">
      <c r="A350" s="14"/>
      <c r="B350" s="244">
        <v>2142155</v>
      </c>
      <c r="C350" s="237" t="s">
        <v>209</v>
      </c>
      <c r="D350" s="237" t="s">
        <v>213</v>
      </c>
      <c r="E350" s="245"/>
      <c r="F350" s="74"/>
      <c r="G350" s="246"/>
      <c r="H350" s="236">
        <v>5862971</v>
      </c>
      <c r="I350" s="241">
        <v>4250.30753968254</v>
      </c>
      <c r="J350" s="64"/>
      <c r="K350" s="38"/>
      <c r="M350" s="38">
        <v>504</v>
      </c>
    </row>
    <row r="351" spans="1:13" s="17" customFormat="1" ht="12.75">
      <c r="A351" s="14"/>
      <c r="B351" s="244">
        <v>3459012.5</v>
      </c>
      <c r="C351" s="237" t="s">
        <v>209</v>
      </c>
      <c r="D351" s="237" t="s">
        <v>214</v>
      </c>
      <c r="E351" s="245"/>
      <c r="F351" s="74"/>
      <c r="G351" s="246"/>
      <c r="H351" s="236">
        <v>2403958.5</v>
      </c>
      <c r="I351" s="241">
        <v>6863.12003968254</v>
      </c>
      <c r="J351" s="64"/>
      <c r="K351" s="38"/>
      <c r="M351" s="38">
        <v>504</v>
      </c>
    </row>
    <row r="352" spans="1:13" s="17" customFormat="1" ht="12.75">
      <c r="A352" s="14"/>
      <c r="B352" s="244">
        <v>2731675</v>
      </c>
      <c r="C352" s="237" t="s">
        <v>209</v>
      </c>
      <c r="D352" s="237" t="s">
        <v>215</v>
      </c>
      <c r="E352" s="245"/>
      <c r="F352" s="74"/>
      <c r="G352" s="246"/>
      <c r="H352" s="236">
        <v>-327716.5</v>
      </c>
      <c r="I352" s="241">
        <v>5356.225490196079</v>
      </c>
      <c r="J352" s="64"/>
      <c r="K352" s="38"/>
      <c r="M352" s="38">
        <v>510</v>
      </c>
    </row>
    <row r="353" spans="1:13" s="17" customFormat="1" ht="12.75">
      <c r="A353" s="14"/>
      <c r="B353" s="244">
        <v>0</v>
      </c>
      <c r="C353" s="237" t="s">
        <v>209</v>
      </c>
      <c r="D353" s="237" t="s">
        <v>216</v>
      </c>
      <c r="E353" s="245"/>
      <c r="F353" s="74"/>
      <c r="G353" s="246"/>
      <c r="H353" s="236">
        <v>-327716.5</v>
      </c>
      <c r="I353" s="241">
        <v>0</v>
      </c>
      <c r="J353" s="64"/>
      <c r="K353" s="38"/>
      <c r="M353" s="38">
        <v>510</v>
      </c>
    </row>
    <row r="354" spans="1:13" s="17" customFormat="1" ht="12.75">
      <c r="A354" s="14"/>
      <c r="B354" s="244">
        <v>3065030</v>
      </c>
      <c r="C354" s="237" t="s">
        <v>209</v>
      </c>
      <c r="D354" s="237" t="s">
        <v>217</v>
      </c>
      <c r="E354" s="245"/>
      <c r="F354" s="74"/>
      <c r="G354" s="246"/>
      <c r="H354" s="236">
        <v>-3392746.5</v>
      </c>
      <c r="I354" s="241">
        <v>6069.366336633663</v>
      </c>
      <c r="J354" s="64"/>
      <c r="K354" s="38"/>
      <c r="M354" s="38">
        <v>505</v>
      </c>
    </row>
    <row r="355" spans="1:13" s="17" customFormat="1" ht="12.75">
      <c r="A355" s="14"/>
      <c r="B355" s="244">
        <v>-46084362</v>
      </c>
      <c r="C355" s="237" t="s">
        <v>209</v>
      </c>
      <c r="D355" s="237" t="s">
        <v>233</v>
      </c>
      <c r="E355" s="245"/>
      <c r="F355" s="74"/>
      <c r="G355" s="246"/>
      <c r="H355" s="236">
        <v>42691615.5</v>
      </c>
      <c r="I355" s="241">
        <v>-91256.16237623763</v>
      </c>
      <c r="J355" s="64"/>
      <c r="K355" s="38"/>
      <c r="M355" s="38">
        <v>505</v>
      </c>
    </row>
    <row r="356" spans="1:13" s="17" customFormat="1" ht="12.75">
      <c r="A356" s="14"/>
      <c r="B356" s="244">
        <v>3398630</v>
      </c>
      <c r="C356" s="237" t="s">
        <v>209</v>
      </c>
      <c r="D356" s="237" t="s">
        <v>229</v>
      </c>
      <c r="E356" s="245"/>
      <c r="F356" s="74"/>
      <c r="G356" s="246"/>
      <c r="H356" s="236">
        <v>-6791376.5</v>
      </c>
      <c r="I356" s="241">
        <v>6865.919191919192</v>
      </c>
      <c r="J356" s="64"/>
      <c r="K356" s="38"/>
      <c r="M356" s="38">
        <v>495</v>
      </c>
    </row>
    <row r="357" spans="1:13" s="17" customFormat="1" ht="12.75">
      <c r="A357" s="13"/>
      <c r="B357" s="247">
        <v>-39292985.5</v>
      </c>
      <c r="C357" s="248" t="s">
        <v>209</v>
      </c>
      <c r="D357" s="248" t="s">
        <v>230</v>
      </c>
      <c r="E357" s="249"/>
      <c r="F357" s="75"/>
      <c r="G357" s="250"/>
      <c r="H357" s="251">
        <v>0</v>
      </c>
      <c r="I357" s="252">
        <v>-79379.76868686869</v>
      </c>
      <c r="J357" s="253"/>
      <c r="K357" s="254"/>
      <c r="L357" s="254"/>
      <c r="M357" s="2">
        <v>495</v>
      </c>
    </row>
    <row r="358" spans="1:13" s="17" customFormat="1" ht="12.75">
      <c r="A358" s="14"/>
      <c r="B358" s="34"/>
      <c r="C358" s="255"/>
      <c r="D358" s="255"/>
      <c r="E358" s="255"/>
      <c r="F358" s="74"/>
      <c r="G358" s="256"/>
      <c r="H358" s="31"/>
      <c r="I358" s="64"/>
      <c r="J358" s="64"/>
      <c r="K358" s="38"/>
      <c r="M358" s="2"/>
    </row>
    <row r="359" spans="1:13" s="17" customFormat="1" ht="12.75">
      <c r="A359" s="14"/>
      <c r="B359" s="34"/>
      <c r="C359" s="255"/>
      <c r="D359" s="255"/>
      <c r="E359" s="255"/>
      <c r="F359" s="74"/>
      <c r="G359" s="256"/>
      <c r="H359" s="31"/>
      <c r="I359" s="64"/>
      <c r="J359" s="64"/>
      <c r="K359" s="38"/>
      <c r="M359" s="2"/>
    </row>
    <row r="360" spans="2:13" ht="12.75">
      <c r="B360" s="39"/>
      <c r="F360" s="91"/>
      <c r="G360" s="78"/>
      <c r="M360" s="2"/>
    </row>
    <row r="361" spans="1:13" s="147" customFormat="1" ht="12.75">
      <c r="A361" s="159"/>
      <c r="B361" s="257">
        <v>1584811.2</v>
      </c>
      <c r="C361" s="159" t="s">
        <v>218</v>
      </c>
      <c r="D361" s="159" t="s">
        <v>216</v>
      </c>
      <c r="E361" s="159"/>
      <c r="F361" s="258"/>
      <c r="G361" s="258"/>
      <c r="H361" s="6">
        <v>-1584811.2</v>
      </c>
      <c r="I361" s="241">
        <v>3107.4729411764706</v>
      </c>
      <c r="J361" s="259"/>
      <c r="K361" s="260"/>
      <c r="M361" s="38">
        <v>510</v>
      </c>
    </row>
    <row r="362" spans="1:13" s="147" customFormat="1" ht="12.75">
      <c r="A362" s="159"/>
      <c r="B362" s="257">
        <v>1597500</v>
      </c>
      <c r="C362" s="159" t="s">
        <v>218</v>
      </c>
      <c r="D362" s="159" t="s">
        <v>217</v>
      </c>
      <c r="E362" s="159"/>
      <c r="F362" s="258"/>
      <c r="G362" s="258"/>
      <c r="H362" s="6">
        <v>-3182311.2</v>
      </c>
      <c r="I362" s="241">
        <v>3163.366336633663</v>
      </c>
      <c r="J362" s="259"/>
      <c r="K362" s="260"/>
      <c r="M362" s="38">
        <v>505</v>
      </c>
    </row>
    <row r="363" spans="1:13" s="147" customFormat="1" ht="12.75">
      <c r="A363" s="159"/>
      <c r="B363" s="257">
        <v>-15897176</v>
      </c>
      <c r="C363" s="159" t="s">
        <v>218</v>
      </c>
      <c r="D363" s="159" t="s">
        <v>233</v>
      </c>
      <c r="E363" s="159"/>
      <c r="F363" s="258"/>
      <c r="G363" s="258"/>
      <c r="H363" s="6">
        <v>14312364.8</v>
      </c>
      <c r="I363" s="241">
        <v>-32115.50707070707</v>
      </c>
      <c r="J363" s="259"/>
      <c r="K363" s="260"/>
      <c r="M363" s="38">
        <v>495</v>
      </c>
    </row>
    <row r="364" spans="1:13" s="147" customFormat="1" ht="12.75">
      <c r="A364" s="159"/>
      <c r="B364" s="257">
        <v>4200669.5</v>
      </c>
      <c r="C364" s="159" t="s">
        <v>218</v>
      </c>
      <c r="D364" s="159" t="s">
        <v>229</v>
      </c>
      <c r="E364" s="159"/>
      <c r="F364" s="258"/>
      <c r="G364" s="258"/>
      <c r="H364" s="6">
        <v>-7382980.7</v>
      </c>
      <c r="I364" s="241">
        <v>8486.201010101011</v>
      </c>
      <c r="J364" s="259"/>
      <c r="K364" s="260"/>
      <c r="M364" s="38">
        <v>495</v>
      </c>
    </row>
    <row r="365" spans="1:13" s="167" customFormat="1" ht="12.75">
      <c r="A365" s="261"/>
      <c r="B365" s="262">
        <v>-8514195.3</v>
      </c>
      <c r="C365" s="261" t="s">
        <v>218</v>
      </c>
      <c r="D365" s="261" t="s">
        <v>231</v>
      </c>
      <c r="E365" s="261"/>
      <c r="F365" s="263"/>
      <c r="G365" s="263"/>
      <c r="H365" s="251">
        <v>0</v>
      </c>
      <c r="I365" s="252">
        <v>-17200.394545454546</v>
      </c>
      <c r="J365" s="252"/>
      <c r="M365" s="63">
        <v>495</v>
      </c>
    </row>
    <row r="366" spans="2:13" ht="12.75">
      <c r="B366" s="39"/>
      <c r="F366" s="91"/>
      <c r="G366" s="78"/>
      <c r="M366" s="2"/>
    </row>
    <row r="367" spans="2:13" ht="12.75">
      <c r="B367" s="39"/>
      <c r="F367" s="91"/>
      <c r="G367" s="78"/>
      <c r="M367" s="2"/>
    </row>
    <row r="368" spans="1:13" s="147" customFormat="1" ht="12.75" hidden="1">
      <c r="A368" s="159"/>
      <c r="B368" s="257"/>
      <c r="C368" s="159"/>
      <c r="D368" s="159"/>
      <c r="E368" s="159"/>
      <c r="F368" s="258"/>
      <c r="G368" s="258"/>
      <c r="H368" s="257"/>
      <c r="I368" s="241"/>
      <c r="K368" s="38"/>
      <c r="L368" s="17"/>
      <c r="M368" s="2"/>
    </row>
    <row r="369" spans="1:13" s="147" customFormat="1" ht="12.75" hidden="1">
      <c r="A369" s="159"/>
      <c r="B369" s="257"/>
      <c r="C369" s="159"/>
      <c r="D369" s="159"/>
      <c r="E369" s="159"/>
      <c r="F369" s="258"/>
      <c r="G369" s="258"/>
      <c r="H369" s="257"/>
      <c r="I369" s="241"/>
      <c r="K369" s="38"/>
      <c r="L369" s="17"/>
      <c r="M369" s="2"/>
    </row>
    <row r="370" spans="1:13" ht="12.75" hidden="1">
      <c r="A370" s="14"/>
      <c r="B370" s="9"/>
      <c r="F370" s="78"/>
      <c r="G370" s="78"/>
      <c r="H370" s="257"/>
      <c r="I370" s="24" t="e">
        <v>#DIV/0!</v>
      </c>
      <c r="M370" s="2"/>
    </row>
    <row r="371" spans="1:13" ht="12.75" hidden="1">
      <c r="A371" s="14"/>
      <c r="B371" s="9"/>
      <c r="F371" s="78"/>
      <c r="G371" s="78"/>
      <c r="H371" s="257"/>
      <c r="I371" s="24" t="e">
        <v>#DIV/0!</v>
      </c>
      <c r="M371" s="2"/>
    </row>
    <row r="372" spans="1:13" ht="12.75" hidden="1">
      <c r="A372" s="14"/>
      <c r="B372" s="9"/>
      <c r="F372" s="78"/>
      <c r="G372" s="78"/>
      <c r="H372" s="6">
        <v>0</v>
      </c>
      <c r="I372" s="24" t="e">
        <v>#DIV/0!</v>
      </c>
      <c r="M372" s="2"/>
    </row>
    <row r="373" spans="1:13" ht="12.75" hidden="1">
      <c r="A373" s="14"/>
      <c r="B373" s="9"/>
      <c r="F373" s="78"/>
      <c r="G373" s="78"/>
      <c r="H373" s="6">
        <v>0</v>
      </c>
      <c r="I373" s="24" t="e">
        <v>#DIV/0!</v>
      </c>
      <c r="M373" s="2"/>
    </row>
    <row r="374" spans="1:13" ht="12.75" hidden="1">
      <c r="A374" s="14"/>
      <c r="B374" s="9"/>
      <c r="F374" s="78"/>
      <c r="G374" s="78"/>
      <c r="H374" s="6">
        <v>0</v>
      </c>
      <c r="I374" s="24" t="e">
        <v>#DIV/0!</v>
      </c>
      <c r="M374" s="2"/>
    </row>
    <row r="375" spans="1:13" ht="12.75" hidden="1">
      <c r="A375" s="14"/>
      <c r="B375" s="9"/>
      <c r="F375" s="78"/>
      <c r="G375" s="78"/>
      <c r="H375" s="6">
        <v>0</v>
      </c>
      <c r="I375" s="24" t="e">
        <v>#DIV/0!</v>
      </c>
      <c r="M375" s="2"/>
    </row>
    <row r="376" spans="1:13" ht="12.75" hidden="1">
      <c r="A376" s="14"/>
      <c r="B376" s="9"/>
      <c r="F376" s="78"/>
      <c r="G376" s="78"/>
      <c r="H376" s="6">
        <v>0</v>
      </c>
      <c r="I376" s="24" t="e">
        <v>#DIV/0!</v>
      </c>
      <c r="M376" s="2"/>
    </row>
    <row r="377" spans="1:13" ht="12.75" hidden="1">
      <c r="A377" s="14"/>
      <c r="B377" s="9"/>
      <c r="F377" s="78"/>
      <c r="G377" s="78"/>
      <c r="H377" s="6">
        <v>0</v>
      </c>
      <c r="I377" s="24" t="e">
        <v>#DIV/0!</v>
      </c>
      <c r="M377" s="2"/>
    </row>
    <row r="378" spans="1:13" ht="12.75" hidden="1">
      <c r="A378" s="14"/>
      <c r="B378" s="9"/>
      <c r="F378" s="78"/>
      <c r="G378" s="78"/>
      <c r="H378" s="6">
        <v>0</v>
      </c>
      <c r="I378" s="24" t="e">
        <v>#DIV/0!</v>
      </c>
      <c r="M378" s="2"/>
    </row>
    <row r="379" spans="1:13" ht="12.75" hidden="1">
      <c r="A379" s="14"/>
      <c r="B379" s="9"/>
      <c r="F379" s="78"/>
      <c r="G379" s="78"/>
      <c r="H379" s="6">
        <v>0</v>
      </c>
      <c r="I379" s="24" t="e">
        <v>#DIV/0!</v>
      </c>
      <c r="M379" s="2"/>
    </row>
    <row r="380" spans="1:13" ht="12.75" hidden="1">
      <c r="A380" s="14"/>
      <c r="B380" s="9"/>
      <c r="F380" s="78"/>
      <c r="G380" s="78"/>
      <c r="H380" s="6">
        <v>0</v>
      </c>
      <c r="I380" s="24" t="e">
        <v>#DIV/0!</v>
      </c>
      <c r="M380" s="2"/>
    </row>
    <row r="381" spans="1:13" ht="12.75" hidden="1">
      <c r="A381" s="14"/>
      <c r="B381" s="9"/>
      <c r="F381" s="78"/>
      <c r="G381" s="78"/>
      <c r="H381" s="6">
        <v>0</v>
      </c>
      <c r="I381" s="24" t="e">
        <v>#DIV/0!</v>
      </c>
      <c r="M381" s="2"/>
    </row>
    <row r="382" spans="1:13" ht="12.75" hidden="1">
      <c r="A382" s="14"/>
      <c r="B382" s="9"/>
      <c r="F382" s="78"/>
      <c r="G382" s="78"/>
      <c r="H382" s="6">
        <v>0</v>
      </c>
      <c r="I382" s="24" t="e">
        <v>#DIV/0!</v>
      </c>
      <c r="M382" s="2"/>
    </row>
    <row r="383" spans="1:13" ht="12.75" hidden="1">
      <c r="A383" s="14"/>
      <c r="B383" s="9"/>
      <c r="F383" s="78"/>
      <c r="G383" s="78"/>
      <c r="H383" s="6">
        <v>0</v>
      </c>
      <c r="I383" s="24" t="e">
        <v>#DIV/0!</v>
      </c>
      <c r="M383" s="2"/>
    </row>
    <row r="384" spans="1:13" ht="12.75" hidden="1">
      <c r="A384" s="14"/>
      <c r="F384" s="78"/>
      <c r="G384" s="78"/>
      <c r="H384" s="6">
        <v>0</v>
      </c>
      <c r="I384" s="24" t="e">
        <v>#DIV/0!</v>
      </c>
      <c r="M384" s="2"/>
    </row>
    <row r="385" spans="1:13" ht="12.75" hidden="1">
      <c r="A385" s="14"/>
      <c r="B385" s="8"/>
      <c r="F385" s="78"/>
      <c r="G385" s="78"/>
      <c r="H385" s="6">
        <v>0</v>
      </c>
      <c r="I385" s="24" t="e">
        <v>#DIV/0!</v>
      </c>
      <c r="M385" s="2"/>
    </row>
    <row r="386" spans="1:13" ht="12.75" hidden="1">
      <c r="A386" s="14"/>
      <c r="F386" s="78"/>
      <c r="G386" s="78"/>
      <c r="H386" s="6">
        <v>0</v>
      </c>
      <c r="I386" s="24" t="e">
        <v>#DIV/0!</v>
      </c>
      <c r="M386" s="2"/>
    </row>
    <row r="387" spans="1:13" ht="12.75" hidden="1">
      <c r="A387" s="14"/>
      <c r="F387" s="78"/>
      <c r="G387" s="78"/>
      <c r="H387" s="6">
        <v>0</v>
      </c>
      <c r="I387" s="24" t="e">
        <v>#DIV/0!</v>
      </c>
      <c r="M387" s="2"/>
    </row>
    <row r="388" spans="1:13" ht="12.75" hidden="1">
      <c r="A388" s="14"/>
      <c r="F388" s="78"/>
      <c r="G388" s="78"/>
      <c r="H388" s="6">
        <v>0</v>
      </c>
      <c r="I388" s="24" t="e">
        <v>#DIV/0!</v>
      </c>
      <c r="M388" s="2"/>
    </row>
    <row r="389" spans="1:13" ht="12.75" hidden="1">
      <c r="A389" s="14"/>
      <c r="F389" s="78"/>
      <c r="G389" s="78"/>
      <c r="H389" s="6">
        <v>0</v>
      </c>
      <c r="I389" s="24" t="e">
        <v>#DIV/0!</v>
      </c>
      <c r="M389" s="2"/>
    </row>
    <row r="390" spans="1:13" ht="12.75" hidden="1">
      <c r="A390" s="14"/>
      <c r="F390" s="78"/>
      <c r="G390" s="78"/>
      <c r="H390" s="6">
        <v>0</v>
      </c>
      <c r="I390" s="24" t="e">
        <v>#DIV/0!</v>
      </c>
      <c r="M390" s="2"/>
    </row>
    <row r="391" spans="1:13" ht="12.75" hidden="1">
      <c r="A391" s="14"/>
      <c r="F391" s="78"/>
      <c r="G391" s="78"/>
      <c r="H391" s="6">
        <v>0</v>
      </c>
      <c r="I391" s="24" t="e">
        <v>#DIV/0!</v>
      </c>
      <c r="M391" s="2"/>
    </row>
    <row r="392" spans="1:13" ht="12.75" hidden="1">
      <c r="A392" s="14"/>
      <c r="F392" s="78"/>
      <c r="G392" s="78"/>
      <c r="H392" s="6">
        <v>0</v>
      </c>
      <c r="I392" s="24" t="e">
        <v>#DIV/0!</v>
      </c>
      <c r="M392" s="2"/>
    </row>
    <row r="393" spans="1:13" ht="12.75" hidden="1">
      <c r="A393" s="14"/>
      <c r="F393" s="78"/>
      <c r="G393" s="78"/>
      <c r="H393" s="6">
        <v>0</v>
      </c>
      <c r="I393" s="24" t="e">
        <v>#DIV/0!</v>
      </c>
      <c r="M393" s="2"/>
    </row>
    <row r="394" spans="1:13" ht="12.75" hidden="1">
      <c r="A394" s="14"/>
      <c r="F394" s="78"/>
      <c r="G394" s="78"/>
      <c r="H394" s="6">
        <v>0</v>
      </c>
      <c r="I394" s="24" t="e">
        <v>#DIV/0!</v>
      </c>
      <c r="M394" s="2"/>
    </row>
    <row r="395" spans="1:13" ht="12.75" hidden="1">
      <c r="A395" s="14"/>
      <c r="F395" s="78"/>
      <c r="G395" s="78"/>
      <c r="H395" s="6">
        <v>0</v>
      </c>
      <c r="I395" s="24" t="e">
        <v>#DIV/0!</v>
      </c>
      <c r="M395" s="2"/>
    </row>
    <row r="396" spans="1:13" ht="12.75" hidden="1">
      <c r="A396" s="14"/>
      <c r="F396" s="78"/>
      <c r="G396" s="78"/>
      <c r="H396" s="6">
        <v>0</v>
      </c>
      <c r="I396" s="24" t="e">
        <v>#DIV/0!</v>
      </c>
      <c r="M396" s="2"/>
    </row>
    <row r="397" spans="1:13" ht="12.75" hidden="1">
      <c r="A397" s="14"/>
      <c r="F397" s="78"/>
      <c r="G397" s="78"/>
      <c r="H397" s="6">
        <v>0</v>
      </c>
      <c r="I397" s="24" t="e">
        <v>#DIV/0!</v>
      </c>
      <c r="M397" s="2"/>
    </row>
    <row r="398" spans="1:13" ht="12.75" hidden="1">
      <c r="A398" s="14"/>
      <c r="F398" s="78"/>
      <c r="G398" s="78"/>
      <c r="H398" s="6">
        <v>0</v>
      </c>
      <c r="I398" s="24" t="e">
        <v>#DIV/0!</v>
      </c>
      <c r="M398" s="2"/>
    </row>
    <row r="399" spans="1:13" ht="12.75" hidden="1">
      <c r="A399" s="14"/>
      <c r="F399" s="78"/>
      <c r="G399" s="78"/>
      <c r="H399" s="6">
        <v>0</v>
      </c>
      <c r="I399" s="24" t="e">
        <v>#DIV/0!</v>
      </c>
      <c r="M399" s="2"/>
    </row>
    <row r="400" spans="1:13" ht="12.75" hidden="1">
      <c r="A400" s="14"/>
      <c r="F400" s="78"/>
      <c r="G400" s="78"/>
      <c r="H400" s="6">
        <v>0</v>
      </c>
      <c r="I400" s="24" t="e">
        <v>#DIV/0!</v>
      </c>
      <c r="M400" s="2"/>
    </row>
    <row r="401" spans="1:13" ht="12.75" hidden="1">
      <c r="A401" s="14"/>
      <c r="F401" s="78"/>
      <c r="G401" s="78"/>
      <c r="H401" s="6">
        <v>0</v>
      </c>
      <c r="I401" s="24" t="e">
        <v>#DIV/0!</v>
      </c>
      <c r="M401" s="2"/>
    </row>
    <row r="402" spans="1:13" ht="12.75" hidden="1">
      <c r="A402" s="14"/>
      <c r="F402" s="78"/>
      <c r="G402" s="78"/>
      <c r="H402" s="6">
        <v>0</v>
      </c>
      <c r="I402" s="24" t="e">
        <v>#DIV/0!</v>
      </c>
      <c r="M402" s="2"/>
    </row>
    <row r="403" spans="1:13" ht="12.75" hidden="1">
      <c r="A403" s="14"/>
      <c r="F403" s="78"/>
      <c r="G403" s="78"/>
      <c r="H403" s="6">
        <v>0</v>
      </c>
      <c r="I403" s="24" t="e">
        <v>#DIV/0!</v>
      </c>
      <c r="M403" s="2"/>
    </row>
    <row r="404" spans="1:13" ht="12.75" hidden="1">
      <c r="A404" s="14"/>
      <c r="F404" s="78"/>
      <c r="G404" s="78"/>
      <c r="H404" s="6">
        <v>0</v>
      </c>
      <c r="I404" s="24" t="e">
        <v>#DIV/0!</v>
      </c>
      <c r="M404" s="2"/>
    </row>
    <row r="405" spans="1:13" ht="12.75" hidden="1">
      <c r="A405" s="14"/>
      <c r="F405" s="78"/>
      <c r="G405" s="78"/>
      <c r="H405" s="6">
        <v>0</v>
      </c>
      <c r="I405" s="24" t="e">
        <v>#DIV/0!</v>
      </c>
      <c r="M405" s="2"/>
    </row>
    <row r="406" spans="1:13" ht="12.75" hidden="1">
      <c r="A406" s="14"/>
      <c r="F406" s="78"/>
      <c r="G406" s="78"/>
      <c r="H406" s="6">
        <v>0</v>
      </c>
      <c r="I406" s="24" t="e">
        <v>#DIV/0!</v>
      </c>
      <c r="M406" s="2"/>
    </row>
    <row r="407" spans="1:13" ht="12.75" hidden="1">
      <c r="A407" s="14"/>
      <c r="F407" s="78"/>
      <c r="G407" s="78"/>
      <c r="H407" s="6">
        <v>0</v>
      </c>
      <c r="I407" s="24" t="e">
        <v>#DIV/0!</v>
      </c>
      <c r="M407" s="2"/>
    </row>
    <row r="408" spans="1:13" ht="12.75" hidden="1">
      <c r="A408" s="14"/>
      <c r="F408" s="78"/>
      <c r="G408" s="78"/>
      <c r="H408" s="6">
        <v>0</v>
      </c>
      <c r="I408" s="24" t="e">
        <v>#DIV/0!</v>
      </c>
      <c r="M408" s="2"/>
    </row>
    <row r="409" spans="1:13" ht="12.75" hidden="1">
      <c r="A409" s="14"/>
      <c r="F409" s="78"/>
      <c r="G409" s="78"/>
      <c r="H409" s="6">
        <v>0</v>
      </c>
      <c r="I409" s="24" t="e">
        <v>#DIV/0!</v>
      </c>
      <c r="M409" s="2"/>
    </row>
    <row r="410" spans="1:13" ht="12.75" hidden="1">
      <c r="A410" s="14"/>
      <c r="F410" s="78"/>
      <c r="G410" s="78"/>
      <c r="H410" s="6">
        <v>0</v>
      </c>
      <c r="I410" s="24" t="e">
        <v>#DIV/0!</v>
      </c>
      <c r="M410" s="2"/>
    </row>
    <row r="411" spans="1:13" ht="12.75" hidden="1">
      <c r="A411" s="14"/>
      <c r="F411" s="78"/>
      <c r="G411" s="78"/>
      <c r="H411" s="6">
        <v>0</v>
      </c>
      <c r="I411" s="24" t="e">
        <v>#DIV/0!</v>
      </c>
      <c r="M411" s="2"/>
    </row>
    <row r="412" spans="1:13" ht="12.75" hidden="1">
      <c r="A412" s="14"/>
      <c r="F412" s="78"/>
      <c r="G412" s="78"/>
      <c r="H412" s="6">
        <v>0</v>
      </c>
      <c r="I412" s="24" t="e">
        <v>#DIV/0!</v>
      </c>
      <c r="M412" s="2"/>
    </row>
    <row r="413" spans="1:13" ht="12.75" hidden="1">
      <c r="A413" s="14"/>
      <c r="F413" s="78"/>
      <c r="G413" s="78"/>
      <c r="H413" s="6">
        <v>0</v>
      </c>
      <c r="I413" s="24" t="e">
        <v>#DIV/0!</v>
      </c>
      <c r="M413" s="2"/>
    </row>
    <row r="414" spans="1:13" ht="12.75" hidden="1">
      <c r="A414" s="14"/>
      <c r="F414" s="78"/>
      <c r="G414" s="78"/>
      <c r="H414" s="6">
        <v>0</v>
      </c>
      <c r="I414" s="24" t="e">
        <v>#DIV/0!</v>
      </c>
      <c r="M414" s="2"/>
    </row>
    <row r="415" spans="1:13" ht="12.75" hidden="1">
      <c r="A415" s="14"/>
      <c r="F415" s="78"/>
      <c r="G415" s="78"/>
      <c r="H415" s="6">
        <v>0</v>
      </c>
      <c r="I415" s="24" t="e">
        <v>#DIV/0!</v>
      </c>
      <c r="M415" s="2"/>
    </row>
    <row r="416" spans="1:13" ht="12.75" hidden="1">
      <c r="A416" s="14"/>
      <c r="F416" s="78"/>
      <c r="G416" s="78"/>
      <c r="H416" s="6">
        <v>0</v>
      </c>
      <c r="I416" s="24" t="e">
        <v>#DIV/0!</v>
      </c>
      <c r="M416" s="2"/>
    </row>
    <row r="417" spans="1:13" ht="12.75" hidden="1">
      <c r="A417" s="14"/>
      <c r="F417" s="78"/>
      <c r="G417" s="78"/>
      <c r="H417" s="6">
        <v>0</v>
      </c>
      <c r="I417" s="24" t="e">
        <v>#DIV/0!</v>
      </c>
      <c r="M417" s="2"/>
    </row>
    <row r="418" spans="1:13" ht="12.75" hidden="1">
      <c r="A418" s="14"/>
      <c r="F418" s="78"/>
      <c r="G418" s="78"/>
      <c r="H418" s="6">
        <v>0</v>
      </c>
      <c r="I418" s="24" t="e">
        <v>#DIV/0!</v>
      </c>
      <c r="M418" s="2"/>
    </row>
    <row r="419" spans="1:13" ht="12.75" hidden="1">
      <c r="A419" s="14"/>
      <c r="F419" s="78"/>
      <c r="G419" s="78"/>
      <c r="H419" s="6">
        <v>0</v>
      </c>
      <c r="I419" s="24" t="e">
        <v>#DIV/0!</v>
      </c>
      <c r="M419" s="2"/>
    </row>
    <row r="420" spans="1:13" ht="12.75" hidden="1">
      <c r="A420" s="14"/>
      <c r="F420" s="78"/>
      <c r="G420" s="78"/>
      <c r="H420" s="6">
        <v>0</v>
      </c>
      <c r="I420" s="24" t="e">
        <v>#DIV/0!</v>
      </c>
      <c r="M420" s="2"/>
    </row>
    <row r="421" spans="1:13" ht="12.75" hidden="1">
      <c r="A421" s="14"/>
      <c r="F421" s="78"/>
      <c r="G421" s="78"/>
      <c r="H421" s="6">
        <v>0</v>
      </c>
      <c r="I421" s="24" t="e">
        <v>#DIV/0!</v>
      </c>
      <c r="M421" s="2"/>
    </row>
    <row r="422" spans="1:13" ht="12.75" hidden="1">
      <c r="A422" s="14"/>
      <c r="F422" s="78"/>
      <c r="G422" s="78"/>
      <c r="H422" s="6">
        <v>0</v>
      </c>
      <c r="I422" s="24" t="e">
        <v>#DIV/0!</v>
      </c>
      <c r="M422" s="2"/>
    </row>
    <row r="423" spans="1:13" ht="12.75" hidden="1">
      <c r="A423" s="14"/>
      <c r="F423" s="78"/>
      <c r="G423" s="78"/>
      <c r="H423" s="6">
        <v>0</v>
      </c>
      <c r="I423" s="24" t="e">
        <v>#DIV/0!</v>
      </c>
      <c r="M423" s="2"/>
    </row>
    <row r="424" spans="1:13" ht="12.75" hidden="1">
      <c r="A424" s="14"/>
      <c r="F424" s="78"/>
      <c r="G424" s="78"/>
      <c r="H424" s="6">
        <v>0</v>
      </c>
      <c r="I424" s="24" t="e">
        <v>#DIV/0!</v>
      </c>
      <c r="M424" s="2"/>
    </row>
    <row r="425" spans="1:13" ht="12.75" hidden="1">
      <c r="A425" s="14"/>
      <c r="F425" s="78"/>
      <c r="G425" s="78"/>
      <c r="H425" s="6">
        <v>0</v>
      </c>
      <c r="I425" s="24" t="e">
        <v>#DIV/0!</v>
      </c>
      <c r="M425" s="2"/>
    </row>
    <row r="426" spans="1:13" ht="12.75" hidden="1">
      <c r="A426" s="14"/>
      <c r="F426" s="78"/>
      <c r="G426" s="78"/>
      <c r="H426" s="6">
        <v>0</v>
      </c>
      <c r="I426" s="24" t="e">
        <v>#DIV/0!</v>
      </c>
      <c r="M426" s="2"/>
    </row>
    <row r="427" spans="1:13" ht="12.75" hidden="1">
      <c r="A427" s="14"/>
      <c r="F427" s="78"/>
      <c r="G427" s="78"/>
      <c r="H427" s="6">
        <v>0</v>
      </c>
      <c r="I427" s="24" t="e">
        <v>#DIV/0!</v>
      </c>
      <c r="M427" s="2"/>
    </row>
    <row r="428" spans="1:13" ht="12.75" hidden="1">
      <c r="A428" s="14"/>
      <c r="F428" s="78"/>
      <c r="G428" s="78"/>
      <c r="H428" s="6">
        <v>0</v>
      </c>
      <c r="I428" s="24" t="e">
        <v>#DIV/0!</v>
      </c>
      <c r="M428" s="2"/>
    </row>
    <row r="429" spans="1:13" ht="12.75" hidden="1">
      <c r="A429" s="14"/>
      <c r="F429" s="78"/>
      <c r="G429" s="78"/>
      <c r="H429" s="6">
        <v>0</v>
      </c>
      <c r="I429" s="24" t="e">
        <v>#DIV/0!</v>
      </c>
      <c r="M429" s="2"/>
    </row>
    <row r="430" spans="1:13" ht="12.75" hidden="1">
      <c r="A430" s="14"/>
      <c r="F430" s="78"/>
      <c r="G430" s="78"/>
      <c r="H430" s="6">
        <v>0</v>
      </c>
      <c r="I430" s="24" t="e">
        <v>#DIV/0!</v>
      </c>
      <c r="M430" s="2"/>
    </row>
    <row r="431" spans="1:13" ht="12.75" hidden="1">
      <c r="A431" s="14"/>
      <c r="F431" s="78"/>
      <c r="G431" s="78"/>
      <c r="H431" s="6">
        <v>0</v>
      </c>
      <c r="I431" s="24" t="e">
        <v>#DIV/0!</v>
      </c>
      <c r="M431" s="2"/>
    </row>
    <row r="432" spans="1:13" ht="12.75" hidden="1">
      <c r="A432" s="14"/>
      <c r="F432" s="78"/>
      <c r="G432" s="78"/>
      <c r="H432" s="6">
        <v>0</v>
      </c>
      <c r="I432" s="24" t="e">
        <v>#DIV/0!</v>
      </c>
      <c r="M432" s="2"/>
    </row>
    <row r="433" spans="1:13" ht="12.75" hidden="1">
      <c r="A433" s="14"/>
      <c r="F433" s="78"/>
      <c r="G433" s="78"/>
      <c r="H433" s="6">
        <v>0</v>
      </c>
      <c r="I433" s="24" t="e">
        <v>#DIV/0!</v>
      </c>
      <c r="M433" s="2"/>
    </row>
    <row r="434" spans="1:13" ht="12.75" hidden="1">
      <c r="A434" s="14"/>
      <c r="F434" s="78"/>
      <c r="G434" s="78"/>
      <c r="H434" s="6">
        <v>0</v>
      </c>
      <c r="I434" s="24" t="e">
        <v>#DIV/0!</v>
      </c>
      <c r="M434" s="2"/>
    </row>
    <row r="435" spans="1:13" ht="12.75" hidden="1">
      <c r="A435" s="14"/>
      <c r="F435" s="78"/>
      <c r="G435" s="78"/>
      <c r="H435" s="6">
        <v>0</v>
      </c>
      <c r="I435" s="24" t="e">
        <v>#DIV/0!</v>
      </c>
      <c r="M435" s="2"/>
    </row>
    <row r="436" spans="1:13" ht="12.75" hidden="1">
      <c r="A436" s="14"/>
      <c r="F436" s="78"/>
      <c r="G436" s="78"/>
      <c r="H436" s="6">
        <v>0</v>
      </c>
      <c r="I436" s="24" t="e">
        <v>#DIV/0!</v>
      </c>
      <c r="M436" s="2"/>
    </row>
    <row r="437" spans="1:13" ht="12.75" hidden="1">
      <c r="A437" s="14"/>
      <c r="F437" s="78"/>
      <c r="G437" s="78"/>
      <c r="H437" s="6">
        <v>0</v>
      </c>
      <c r="I437" s="24" t="e">
        <v>#DIV/0!</v>
      </c>
      <c r="M437" s="2"/>
    </row>
    <row r="438" spans="1:13" ht="12.75" hidden="1">
      <c r="A438" s="14"/>
      <c r="F438" s="78"/>
      <c r="G438" s="78"/>
      <c r="H438" s="6">
        <v>0</v>
      </c>
      <c r="I438" s="24" t="e">
        <v>#DIV/0!</v>
      </c>
      <c r="M438" s="2"/>
    </row>
    <row r="439" spans="1:13" ht="12.75" hidden="1">
      <c r="A439" s="14"/>
      <c r="F439" s="78"/>
      <c r="G439" s="78"/>
      <c r="H439" s="6">
        <v>0</v>
      </c>
      <c r="I439" s="24" t="e">
        <v>#DIV/0!</v>
      </c>
      <c r="M439" s="2"/>
    </row>
    <row r="440" spans="1:13" ht="12.75" hidden="1">
      <c r="A440" s="14"/>
      <c r="F440" s="78"/>
      <c r="G440" s="78"/>
      <c r="H440" s="6">
        <v>0</v>
      </c>
      <c r="I440" s="24" t="e">
        <v>#DIV/0!</v>
      </c>
      <c r="M440" s="2"/>
    </row>
    <row r="441" spans="1:13" ht="12.75" hidden="1">
      <c r="A441" s="14"/>
      <c r="F441" s="78"/>
      <c r="G441" s="78"/>
      <c r="H441" s="6">
        <v>0</v>
      </c>
      <c r="I441" s="24" t="e">
        <v>#DIV/0!</v>
      </c>
      <c r="M441" s="2"/>
    </row>
    <row r="442" spans="1:13" ht="12.75" hidden="1">
      <c r="A442" s="14"/>
      <c r="F442" s="78"/>
      <c r="G442" s="78"/>
      <c r="H442" s="6">
        <v>0</v>
      </c>
      <c r="I442" s="24" t="e">
        <v>#DIV/0!</v>
      </c>
      <c r="M442" s="2"/>
    </row>
    <row r="443" spans="1:13" ht="12.75" hidden="1">
      <c r="A443" s="14"/>
      <c r="F443" s="78"/>
      <c r="G443" s="78"/>
      <c r="H443" s="6">
        <v>0</v>
      </c>
      <c r="I443" s="24" t="e">
        <v>#DIV/0!</v>
      </c>
      <c r="M443" s="2"/>
    </row>
    <row r="444" spans="1:13" ht="12.75" hidden="1">
      <c r="A444" s="14"/>
      <c r="F444" s="78"/>
      <c r="G444" s="78"/>
      <c r="H444" s="6">
        <v>0</v>
      </c>
      <c r="I444" s="24" t="e">
        <v>#DIV/0!</v>
      </c>
      <c r="M444" s="2"/>
    </row>
    <row r="445" spans="1:13" ht="12.75" hidden="1">
      <c r="A445" s="14"/>
      <c r="F445" s="78"/>
      <c r="G445" s="78"/>
      <c r="H445" s="6">
        <v>0</v>
      </c>
      <c r="I445" s="24" t="e">
        <v>#DIV/0!</v>
      </c>
      <c r="M445" s="2"/>
    </row>
    <row r="446" spans="1:13" ht="12.75" hidden="1">
      <c r="A446" s="14"/>
      <c r="F446" s="78"/>
      <c r="G446" s="78"/>
      <c r="H446" s="6">
        <v>0</v>
      </c>
      <c r="I446" s="24" t="e">
        <v>#DIV/0!</v>
      </c>
      <c r="M446" s="2"/>
    </row>
    <row r="447" spans="1:13" ht="12.75" hidden="1">
      <c r="A447" s="14"/>
      <c r="F447" s="78"/>
      <c r="G447" s="78"/>
      <c r="H447" s="6">
        <v>0</v>
      </c>
      <c r="I447" s="24" t="e">
        <v>#DIV/0!</v>
      </c>
      <c r="M447" s="2"/>
    </row>
    <row r="448" spans="1:13" ht="12.75" hidden="1">
      <c r="A448" s="14"/>
      <c r="F448" s="78"/>
      <c r="G448" s="78"/>
      <c r="H448" s="6">
        <v>0</v>
      </c>
      <c r="I448" s="24" t="e">
        <v>#DIV/0!</v>
      </c>
      <c r="M448" s="2"/>
    </row>
    <row r="449" spans="1:13" ht="12.75" hidden="1">
      <c r="A449" s="14"/>
      <c r="F449" s="78"/>
      <c r="G449" s="78"/>
      <c r="H449" s="6">
        <v>0</v>
      </c>
      <c r="I449" s="24" t="e">
        <v>#DIV/0!</v>
      </c>
      <c r="M449" s="2"/>
    </row>
    <row r="450" spans="1:13" ht="12.75" hidden="1">
      <c r="A450" s="14"/>
      <c r="F450" s="78"/>
      <c r="G450" s="78"/>
      <c r="H450" s="6">
        <v>0</v>
      </c>
      <c r="I450" s="24" t="e">
        <v>#DIV/0!</v>
      </c>
      <c r="M450" s="2"/>
    </row>
    <row r="451" spans="1:13" ht="12.75" hidden="1">
      <c r="A451" s="14"/>
      <c r="F451" s="78"/>
      <c r="G451" s="78"/>
      <c r="H451" s="6">
        <v>0</v>
      </c>
      <c r="I451" s="24" t="e">
        <v>#DIV/0!</v>
      </c>
      <c r="M451" s="2"/>
    </row>
    <row r="452" spans="1:13" ht="12.75" hidden="1">
      <c r="A452" s="14"/>
      <c r="F452" s="78"/>
      <c r="G452" s="78"/>
      <c r="H452" s="6">
        <v>0</v>
      </c>
      <c r="I452" s="24" t="e">
        <v>#DIV/0!</v>
      </c>
      <c r="M452" s="2"/>
    </row>
    <row r="453" spans="1:13" ht="12.75" hidden="1">
      <c r="A453" s="14"/>
      <c r="F453" s="78"/>
      <c r="G453" s="78"/>
      <c r="H453" s="6">
        <v>0</v>
      </c>
      <c r="I453" s="24" t="e">
        <v>#DIV/0!</v>
      </c>
      <c r="M453" s="2"/>
    </row>
    <row r="454" spans="1:13" ht="12.75" hidden="1">
      <c r="A454" s="14"/>
      <c r="F454" s="78"/>
      <c r="G454" s="78"/>
      <c r="H454" s="6">
        <v>0</v>
      </c>
      <c r="I454" s="24" t="e">
        <v>#DIV/0!</v>
      </c>
      <c r="M454" s="2"/>
    </row>
    <row r="455" spans="1:13" ht="12.75" hidden="1">
      <c r="A455" s="14"/>
      <c r="F455" s="78"/>
      <c r="G455" s="78"/>
      <c r="H455" s="6">
        <v>0</v>
      </c>
      <c r="I455" s="24" t="e">
        <v>#DIV/0!</v>
      </c>
      <c r="M455" s="2"/>
    </row>
    <row r="456" spans="1:13" ht="12.75" hidden="1">
      <c r="A456" s="14"/>
      <c r="F456" s="78"/>
      <c r="G456" s="78"/>
      <c r="H456" s="6">
        <v>0</v>
      </c>
      <c r="I456" s="24" t="e">
        <v>#DIV/0!</v>
      </c>
      <c r="M456" s="2"/>
    </row>
    <row r="457" spans="1:13" ht="12.75" hidden="1">
      <c r="A457" s="14"/>
      <c r="F457" s="78"/>
      <c r="G457" s="78"/>
      <c r="H457" s="6">
        <v>0</v>
      </c>
      <c r="I457" s="24" t="e">
        <v>#DIV/0!</v>
      </c>
      <c r="M457" s="2"/>
    </row>
    <row r="458" spans="1:13" ht="12.75" hidden="1">
      <c r="A458" s="14"/>
      <c r="F458" s="78"/>
      <c r="G458" s="78"/>
      <c r="H458" s="6">
        <v>0</v>
      </c>
      <c r="I458" s="24" t="e">
        <v>#DIV/0!</v>
      </c>
      <c r="M458" s="2"/>
    </row>
    <row r="459" spans="1:13" ht="12.75" hidden="1">
      <c r="A459" s="14"/>
      <c r="F459" s="78"/>
      <c r="G459" s="78"/>
      <c r="H459" s="6">
        <v>0</v>
      </c>
      <c r="I459" s="24" t="e">
        <v>#DIV/0!</v>
      </c>
      <c r="M459" s="2"/>
    </row>
    <row r="460" spans="1:13" ht="12.75" hidden="1">
      <c r="A460" s="14"/>
      <c r="F460" s="78"/>
      <c r="G460" s="78"/>
      <c r="H460" s="6">
        <v>0</v>
      </c>
      <c r="I460" s="24" t="e">
        <v>#DIV/0!</v>
      </c>
      <c r="M460" s="2"/>
    </row>
    <row r="461" spans="1:13" ht="12.75" hidden="1">
      <c r="A461" s="14"/>
      <c r="F461" s="78"/>
      <c r="G461" s="78"/>
      <c r="H461" s="6">
        <v>0</v>
      </c>
      <c r="I461" s="24" t="e">
        <v>#DIV/0!</v>
      </c>
      <c r="M461" s="2"/>
    </row>
    <row r="462" spans="1:13" ht="12.75" hidden="1">
      <c r="A462" s="14"/>
      <c r="F462" s="78"/>
      <c r="G462" s="78"/>
      <c r="H462" s="6">
        <v>0</v>
      </c>
      <c r="I462" s="24" t="e">
        <v>#DIV/0!</v>
      </c>
      <c r="M462" s="2"/>
    </row>
    <row r="463" spans="1:13" ht="12.75" hidden="1">
      <c r="A463" s="14"/>
      <c r="F463" s="78"/>
      <c r="G463" s="78"/>
      <c r="H463" s="6">
        <v>0</v>
      </c>
      <c r="I463" s="24" t="e">
        <v>#DIV/0!</v>
      </c>
      <c r="M463" s="2"/>
    </row>
    <row r="464" spans="1:13" ht="12.75" hidden="1">
      <c r="A464" s="14"/>
      <c r="F464" s="78"/>
      <c r="G464" s="78"/>
      <c r="H464" s="6">
        <v>0</v>
      </c>
      <c r="I464" s="24" t="e">
        <v>#DIV/0!</v>
      </c>
      <c r="M464" s="2"/>
    </row>
    <row r="465" spans="1:13" ht="12.75" hidden="1">
      <c r="A465" s="14"/>
      <c r="F465" s="78"/>
      <c r="G465" s="78"/>
      <c r="H465" s="6">
        <v>0</v>
      </c>
      <c r="I465" s="24" t="e">
        <v>#DIV/0!</v>
      </c>
      <c r="M465" s="2"/>
    </row>
    <row r="466" spans="1:13" ht="12.75" hidden="1">
      <c r="A466" s="14"/>
      <c r="F466" s="78"/>
      <c r="G466" s="78"/>
      <c r="H466" s="6">
        <v>0</v>
      </c>
      <c r="I466" s="24" t="e">
        <v>#DIV/0!</v>
      </c>
      <c r="M466" s="2"/>
    </row>
    <row r="467" spans="1:13" ht="12.75" hidden="1">
      <c r="A467" s="14"/>
      <c r="F467" s="78"/>
      <c r="G467" s="78"/>
      <c r="H467" s="6">
        <v>0</v>
      </c>
      <c r="I467" s="24" t="e">
        <v>#DIV/0!</v>
      </c>
      <c r="M467" s="2"/>
    </row>
    <row r="468" spans="1:13" ht="12.75" hidden="1">
      <c r="A468" s="14"/>
      <c r="F468" s="78"/>
      <c r="G468" s="78"/>
      <c r="H468" s="6">
        <v>0</v>
      </c>
      <c r="I468" s="24" t="e">
        <v>#DIV/0!</v>
      </c>
      <c r="M468" s="2"/>
    </row>
    <row r="469" spans="1:13" ht="12.75" hidden="1">
      <c r="A469" s="14"/>
      <c r="F469" s="78"/>
      <c r="G469" s="78"/>
      <c r="H469" s="6">
        <v>0</v>
      </c>
      <c r="I469" s="24" t="e">
        <v>#DIV/0!</v>
      </c>
      <c r="M469" s="2"/>
    </row>
    <row r="470" spans="1:13" ht="12.75" hidden="1">
      <c r="A470" s="14"/>
      <c r="F470" s="78"/>
      <c r="G470" s="78"/>
      <c r="H470" s="6">
        <v>0</v>
      </c>
      <c r="I470" s="24" t="e">
        <v>#DIV/0!</v>
      </c>
      <c r="M470" s="2"/>
    </row>
    <row r="471" spans="1:13" ht="12.75" hidden="1">
      <c r="A471" s="14"/>
      <c r="F471" s="78"/>
      <c r="G471" s="78"/>
      <c r="H471" s="6">
        <v>0</v>
      </c>
      <c r="I471" s="24" t="e">
        <v>#DIV/0!</v>
      </c>
      <c r="M471" s="2"/>
    </row>
    <row r="472" spans="1:13" ht="12.75" hidden="1">
      <c r="A472" s="14"/>
      <c r="F472" s="78"/>
      <c r="G472" s="78"/>
      <c r="H472" s="6">
        <v>0</v>
      </c>
      <c r="I472" s="24" t="e">
        <v>#DIV/0!</v>
      </c>
      <c r="M472" s="2"/>
    </row>
    <row r="473" spans="1:13" ht="12.75" hidden="1">
      <c r="A473" s="14"/>
      <c r="F473" s="78"/>
      <c r="G473" s="78"/>
      <c r="H473" s="6">
        <v>0</v>
      </c>
      <c r="I473" s="24" t="e">
        <v>#DIV/0!</v>
      </c>
      <c r="M473" s="2"/>
    </row>
    <row r="474" spans="1:13" ht="12.75" hidden="1">
      <c r="A474" s="14"/>
      <c r="F474" s="78"/>
      <c r="G474" s="78"/>
      <c r="H474" s="6">
        <v>0</v>
      </c>
      <c r="I474" s="24" t="e">
        <v>#DIV/0!</v>
      </c>
      <c r="M474" s="2"/>
    </row>
    <row r="475" spans="1:13" ht="12.75" hidden="1">
      <c r="A475" s="14"/>
      <c r="F475" s="78"/>
      <c r="G475" s="78"/>
      <c r="H475" s="6">
        <v>0</v>
      </c>
      <c r="I475" s="24" t="e">
        <v>#DIV/0!</v>
      </c>
      <c r="M475" s="2"/>
    </row>
    <row r="476" spans="1:13" ht="12.75" hidden="1">
      <c r="A476" s="14"/>
      <c r="F476" s="78"/>
      <c r="G476" s="78"/>
      <c r="H476" s="6">
        <v>0</v>
      </c>
      <c r="I476" s="24" t="e">
        <v>#DIV/0!</v>
      </c>
      <c r="M476" s="2"/>
    </row>
    <row r="477" spans="1:13" ht="12.75" hidden="1">
      <c r="A477" s="14"/>
      <c r="F477" s="78"/>
      <c r="G477" s="78"/>
      <c r="H477" s="6">
        <v>0</v>
      </c>
      <c r="I477" s="24" t="e">
        <v>#DIV/0!</v>
      </c>
      <c r="M477" s="2"/>
    </row>
    <row r="478" spans="1:13" ht="12.75" hidden="1">
      <c r="A478" s="14"/>
      <c r="F478" s="78"/>
      <c r="G478" s="78"/>
      <c r="H478" s="6">
        <v>0</v>
      </c>
      <c r="I478" s="24" t="e">
        <v>#DIV/0!</v>
      </c>
      <c r="M478" s="2"/>
    </row>
    <row r="479" spans="1:13" ht="12.75" hidden="1">
      <c r="A479" s="14"/>
      <c r="F479" s="78"/>
      <c r="G479" s="78"/>
      <c r="H479" s="6">
        <v>0</v>
      </c>
      <c r="I479" s="24" t="e">
        <v>#DIV/0!</v>
      </c>
      <c r="M479" s="2"/>
    </row>
    <row r="480" spans="1:13" ht="12.75" hidden="1">
      <c r="A480" s="14"/>
      <c r="F480" s="78"/>
      <c r="G480" s="78"/>
      <c r="H480" s="6">
        <v>0</v>
      </c>
      <c r="I480" s="24" t="e">
        <v>#DIV/0!</v>
      </c>
      <c r="M480" s="2"/>
    </row>
    <row r="481" spans="1:13" ht="12.75" hidden="1">
      <c r="A481" s="14"/>
      <c r="F481" s="78"/>
      <c r="G481" s="78"/>
      <c r="H481" s="6">
        <v>0</v>
      </c>
      <c r="I481" s="24" t="e">
        <v>#DIV/0!</v>
      </c>
      <c r="M481" s="2"/>
    </row>
    <row r="482" spans="1:13" ht="12.75" hidden="1">
      <c r="A482" s="14"/>
      <c r="F482" s="78"/>
      <c r="G482" s="78"/>
      <c r="H482" s="6">
        <v>0</v>
      </c>
      <c r="I482" s="24" t="e">
        <v>#DIV/0!</v>
      </c>
      <c r="M482" s="2"/>
    </row>
    <row r="483" spans="1:13" ht="12.75" hidden="1">
      <c r="A483" s="14"/>
      <c r="F483" s="78"/>
      <c r="G483" s="78"/>
      <c r="H483" s="6">
        <v>0</v>
      </c>
      <c r="I483" s="24" t="e">
        <v>#DIV/0!</v>
      </c>
      <c r="M483" s="2"/>
    </row>
    <row r="484" spans="1:13" ht="12.75" hidden="1">
      <c r="A484" s="14"/>
      <c r="F484" s="78"/>
      <c r="G484" s="78"/>
      <c r="H484" s="6">
        <v>0</v>
      </c>
      <c r="I484" s="24" t="e">
        <v>#DIV/0!</v>
      </c>
      <c r="M484" s="2"/>
    </row>
    <row r="485" spans="1:13" ht="12.75" hidden="1">
      <c r="A485" s="14"/>
      <c r="F485" s="78"/>
      <c r="G485" s="78"/>
      <c r="H485" s="6">
        <v>0</v>
      </c>
      <c r="I485" s="24" t="e">
        <v>#DIV/0!</v>
      </c>
      <c r="M485" s="2"/>
    </row>
    <row r="486" spans="1:13" ht="12.75" hidden="1">
      <c r="A486" s="14"/>
      <c r="F486" s="78"/>
      <c r="G486" s="78"/>
      <c r="H486" s="6">
        <v>0</v>
      </c>
      <c r="I486" s="24" t="e">
        <v>#DIV/0!</v>
      </c>
      <c r="M486" s="2"/>
    </row>
    <row r="487" spans="1:13" ht="12.75" hidden="1">
      <c r="A487" s="14"/>
      <c r="F487" s="78"/>
      <c r="G487" s="78"/>
      <c r="H487" s="6">
        <v>0</v>
      </c>
      <c r="I487" s="24" t="e">
        <v>#DIV/0!</v>
      </c>
      <c r="M487" s="2"/>
    </row>
    <row r="488" spans="1:13" ht="12.75" hidden="1">
      <c r="A488" s="14"/>
      <c r="F488" s="78"/>
      <c r="G488" s="78"/>
      <c r="H488" s="6">
        <v>0</v>
      </c>
      <c r="I488" s="24" t="e">
        <v>#DIV/0!</v>
      </c>
      <c r="M488" s="2"/>
    </row>
    <row r="489" spans="1:13" ht="12.75" hidden="1">
      <c r="A489" s="14"/>
      <c r="F489" s="78"/>
      <c r="G489" s="78"/>
      <c r="H489" s="6">
        <v>0</v>
      </c>
      <c r="I489" s="24" t="e">
        <v>#DIV/0!</v>
      </c>
      <c r="M489" s="2"/>
    </row>
    <row r="490" spans="1:13" ht="12.75" hidden="1">
      <c r="A490" s="14"/>
      <c r="F490" s="78"/>
      <c r="G490" s="78"/>
      <c r="H490" s="6">
        <v>0</v>
      </c>
      <c r="I490" s="24" t="e">
        <v>#DIV/0!</v>
      </c>
      <c r="M490" s="2"/>
    </row>
    <row r="491" spans="1:13" ht="12.75" hidden="1">
      <c r="A491" s="14"/>
      <c r="F491" s="78"/>
      <c r="G491" s="78"/>
      <c r="H491" s="6">
        <v>0</v>
      </c>
      <c r="I491" s="24" t="e">
        <v>#DIV/0!</v>
      </c>
      <c r="M491" s="2"/>
    </row>
    <row r="492" spans="1:13" ht="12.75" hidden="1">
      <c r="A492" s="14"/>
      <c r="F492" s="78"/>
      <c r="G492" s="78"/>
      <c r="H492" s="6">
        <v>0</v>
      </c>
      <c r="I492" s="24" t="e">
        <v>#DIV/0!</v>
      </c>
      <c r="M492" s="2"/>
    </row>
    <row r="493" spans="1:13" ht="12.75" hidden="1">
      <c r="A493" s="14"/>
      <c r="F493" s="78"/>
      <c r="G493" s="78"/>
      <c r="H493" s="6">
        <v>0</v>
      </c>
      <c r="I493" s="24" t="e">
        <v>#DIV/0!</v>
      </c>
      <c r="M493" s="2"/>
    </row>
    <row r="494" spans="1:13" ht="12.75" hidden="1">
      <c r="A494" s="14"/>
      <c r="F494" s="78"/>
      <c r="G494" s="78"/>
      <c r="H494" s="6">
        <v>0</v>
      </c>
      <c r="I494" s="24" t="e">
        <v>#DIV/0!</v>
      </c>
      <c r="M494" s="2"/>
    </row>
    <row r="495" spans="1:13" ht="12.75" hidden="1">
      <c r="A495" s="14"/>
      <c r="F495" s="78"/>
      <c r="G495" s="78"/>
      <c r="H495" s="6">
        <v>0</v>
      </c>
      <c r="I495" s="24" t="e">
        <v>#DIV/0!</v>
      </c>
      <c r="M495" s="2"/>
    </row>
    <row r="496" spans="1:13" ht="12.75" hidden="1">
      <c r="A496" s="14"/>
      <c r="F496" s="78"/>
      <c r="G496" s="78"/>
      <c r="H496" s="6">
        <v>0</v>
      </c>
      <c r="I496" s="24" t="e">
        <v>#DIV/0!</v>
      </c>
      <c r="M496" s="2"/>
    </row>
    <row r="497" spans="1:13" ht="12.75" hidden="1">
      <c r="A497" s="14"/>
      <c r="F497" s="78"/>
      <c r="G497" s="78"/>
      <c r="H497" s="6">
        <v>0</v>
      </c>
      <c r="I497" s="24" t="e">
        <v>#DIV/0!</v>
      </c>
      <c r="M497" s="2"/>
    </row>
    <row r="498" spans="1:13" ht="12.75" hidden="1">
      <c r="A498" s="14"/>
      <c r="F498" s="78"/>
      <c r="G498" s="78"/>
      <c r="H498" s="6">
        <v>0</v>
      </c>
      <c r="I498" s="24" t="e">
        <v>#DIV/0!</v>
      </c>
      <c r="M498" s="2"/>
    </row>
    <row r="499" spans="1:13" ht="12.75" hidden="1">
      <c r="A499" s="14"/>
      <c r="F499" s="78"/>
      <c r="G499" s="78"/>
      <c r="H499" s="6">
        <v>0</v>
      </c>
      <c r="I499" s="24" t="e">
        <v>#DIV/0!</v>
      </c>
      <c r="M499" s="2"/>
    </row>
    <row r="500" spans="1:13" ht="12.75" hidden="1">
      <c r="A500" s="14"/>
      <c r="F500" s="78"/>
      <c r="G500" s="78"/>
      <c r="H500" s="6">
        <v>0</v>
      </c>
      <c r="I500" s="24" t="e">
        <v>#DIV/0!</v>
      </c>
      <c r="M500" s="2"/>
    </row>
    <row r="501" spans="1:13" ht="12.75" hidden="1">
      <c r="A501" s="14"/>
      <c r="F501" s="78"/>
      <c r="G501" s="78"/>
      <c r="H501" s="6">
        <v>0</v>
      </c>
      <c r="I501" s="24" t="e">
        <v>#DIV/0!</v>
      </c>
      <c r="M501" s="2"/>
    </row>
    <row r="502" spans="1:13" ht="12.75" hidden="1">
      <c r="A502" s="14"/>
      <c r="F502" s="78"/>
      <c r="G502" s="78"/>
      <c r="H502" s="6">
        <v>0</v>
      </c>
      <c r="I502" s="24" t="e">
        <v>#DIV/0!</v>
      </c>
      <c r="M502" s="2"/>
    </row>
    <row r="503" spans="1:13" ht="12.75" hidden="1">
      <c r="A503" s="14"/>
      <c r="F503" s="78"/>
      <c r="G503" s="78"/>
      <c r="H503" s="6">
        <v>0</v>
      </c>
      <c r="I503" s="24" t="e">
        <v>#DIV/0!</v>
      </c>
      <c r="M503" s="2"/>
    </row>
    <row r="504" spans="1:13" ht="12.75" hidden="1">
      <c r="A504" s="14"/>
      <c r="F504" s="78"/>
      <c r="G504" s="78"/>
      <c r="H504" s="6">
        <v>0</v>
      </c>
      <c r="I504" s="24" t="e">
        <v>#DIV/0!</v>
      </c>
      <c r="M504" s="2"/>
    </row>
    <row r="505" spans="1:13" ht="12.75" hidden="1">
      <c r="A505" s="14"/>
      <c r="F505" s="78"/>
      <c r="G505" s="78"/>
      <c r="H505" s="6">
        <v>0</v>
      </c>
      <c r="I505" s="24" t="e">
        <v>#DIV/0!</v>
      </c>
      <c r="M505" s="2"/>
    </row>
    <row r="506" spans="1:13" ht="12.75" hidden="1">
      <c r="A506" s="14"/>
      <c r="F506" s="78"/>
      <c r="G506" s="78"/>
      <c r="H506" s="6">
        <v>0</v>
      </c>
      <c r="I506" s="24" t="e">
        <v>#DIV/0!</v>
      </c>
      <c r="M506" s="2"/>
    </row>
    <row r="507" spans="1:13" ht="12.75" hidden="1">
      <c r="A507" s="14"/>
      <c r="F507" s="78"/>
      <c r="G507" s="78"/>
      <c r="H507" s="6">
        <v>0</v>
      </c>
      <c r="I507" s="24" t="e">
        <v>#DIV/0!</v>
      </c>
      <c r="M507" s="2"/>
    </row>
    <row r="508" spans="1:13" ht="12.75" hidden="1">
      <c r="A508" s="14"/>
      <c r="F508" s="78"/>
      <c r="G508" s="78"/>
      <c r="H508" s="6">
        <v>0</v>
      </c>
      <c r="I508" s="24" t="e">
        <v>#DIV/0!</v>
      </c>
      <c r="M508" s="2"/>
    </row>
    <row r="509" spans="1:13" ht="12.75" hidden="1">
      <c r="A509" s="14"/>
      <c r="F509" s="78"/>
      <c r="G509" s="78"/>
      <c r="H509" s="6">
        <v>0</v>
      </c>
      <c r="I509" s="24" t="e">
        <v>#DIV/0!</v>
      </c>
      <c r="M509" s="2"/>
    </row>
    <row r="510" spans="1:13" ht="12.75" hidden="1">
      <c r="A510" s="14"/>
      <c r="F510" s="78"/>
      <c r="G510" s="78"/>
      <c r="H510" s="6">
        <v>0</v>
      </c>
      <c r="I510" s="24" t="e">
        <v>#DIV/0!</v>
      </c>
      <c r="M510" s="2"/>
    </row>
    <row r="511" spans="1:13" ht="12.75" hidden="1">
      <c r="A511" s="14"/>
      <c r="F511" s="78"/>
      <c r="G511" s="78"/>
      <c r="H511" s="6">
        <v>0</v>
      </c>
      <c r="I511" s="24" t="e">
        <v>#DIV/0!</v>
      </c>
      <c r="M511" s="2"/>
    </row>
    <row r="512" spans="1:13" ht="12.75" hidden="1">
      <c r="A512" s="14"/>
      <c r="F512" s="78"/>
      <c r="G512" s="78"/>
      <c r="H512" s="6">
        <v>0</v>
      </c>
      <c r="I512" s="24" t="e">
        <v>#DIV/0!</v>
      </c>
      <c r="M512" s="2"/>
    </row>
    <row r="513" spans="1:13" ht="12.75" hidden="1">
      <c r="A513" s="14"/>
      <c r="F513" s="78"/>
      <c r="G513" s="78"/>
      <c r="H513" s="6">
        <v>0</v>
      </c>
      <c r="I513" s="24" t="e">
        <v>#DIV/0!</v>
      </c>
      <c r="M513" s="2"/>
    </row>
    <row r="514" spans="1:13" ht="12.75" hidden="1">
      <c r="A514" s="14"/>
      <c r="F514" s="78"/>
      <c r="G514" s="78"/>
      <c r="H514" s="6">
        <v>0</v>
      </c>
      <c r="I514" s="24" t="e">
        <v>#DIV/0!</v>
      </c>
      <c r="M514" s="2"/>
    </row>
    <row r="515" spans="1:13" ht="12.75" hidden="1">
      <c r="A515" s="14"/>
      <c r="F515" s="78"/>
      <c r="G515" s="78"/>
      <c r="H515" s="6">
        <v>0</v>
      </c>
      <c r="I515" s="24" t="e">
        <v>#DIV/0!</v>
      </c>
      <c r="M515" s="2"/>
    </row>
    <row r="516" spans="1:13" ht="12.75" hidden="1">
      <c r="A516" s="14"/>
      <c r="F516" s="78"/>
      <c r="G516" s="78"/>
      <c r="H516" s="6">
        <v>0</v>
      </c>
      <c r="I516" s="24" t="e">
        <v>#DIV/0!</v>
      </c>
      <c r="M516" s="2"/>
    </row>
    <row r="517" spans="1:13" ht="12.75" hidden="1">
      <c r="A517" s="14"/>
      <c r="F517" s="78"/>
      <c r="G517" s="78"/>
      <c r="H517" s="6">
        <v>0</v>
      </c>
      <c r="I517" s="24" t="e">
        <v>#DIV/0!</v>
      </c>
      <c r="M517" s="2"/>
    </row>
    <row r="518" spans="1:13" ht="12.75" hidden="1">
      <c r="A518" s="14"/>
      <c r="F518" s="78"/>
      <c r="G518" s="78"/>
      <c r="H518" s="6">
        <v>0</v>
      </c>
      <c r="I518" s="24" t="e">
        <v>#DIV/0!</v>
      </c>
      <c r="M518" s="2"/>
    </row>
    <row r="519" spans="1:13" ht="12.75" hidden="1">
      <c r="A519" s="14"/>
      <c r="F519" s="78"/>
      <c r="G519" s="78"/>
      <c r="H519" s="6">
        <v>0</v>
      </c>
      <c r="I519" s="24" t="e">
        <v>#DIV/0!</v>
      </c>
      <c r="M519" s="2"/>
    </row>
    <row r="520" spans="1:13" ht="12.75" hidden="1">
      <c r="A520" s="14"/>
      <c r="F520" s="78"/>
      <c r="G520" s="78"/>
      <c r="H520" s="6">
        <v>0</v>
      </c>
      <c r="I520" s="24" t="e">
        <v>#DIV/0!</v>
      </c>
      <c r="M520" s="2"/>
    </row>
    <row r="521" spans="1:13" ht="12.75" hidden="1">
      <c r="A521" s="14"/>
      <c r="F521" s="78"/>
      <c r="G521" s="78"/>
      <c r="H521" s="6">
        <v>0</v>
      </c>
      <c r="I521" s="24" t="e">
        <v>#DIV/0!</v>
      </c>
      <c r="M521" s="2"/>
    </row>
    <row r="522" spans="1:13" ht="12.75" hidden="1">
      <c r="A522" s="14"/>
      <c r="F522" s="78"/>
      <c r="G522" s="78"/>
      <c r="H522" s="6">
        <v>0</v>
      </c>
      <c r="I522" s="24" t="e">
        <v>#DIV/0!</v>
      </c>
      <c r="M522" s="2"/>
    </row>
    <row r="523" spans="1:13" ht="12.75" hidden="1">
      <c r="A523" s="14"/>
      <c r="F523" s="78"/>
      <c r="G523" s="78"/>
      <c r="H523" s="6">
        <v>0</v>
      </c>
      <c r="I523" s="24" t="e">
        <v>#DIV/0!</v>
      </c>
      <c r="M523" s="2"/>
    </row>
    <row r="524" spans="1:13" ht="12.75" hidden="1">
      <c r="A524" s="14"/>
      <c r="F524" s="78"/>
      <c r="G524" s="78"/>
      <c r="H524" s="6">
        <v>0</v>
      </c>
      <c r="I524" s="24" t="e">
        <v>#DIV/0!</v>
      </c>
      <c r="M524" s="2"/>
    </row>
    <row r="525" spans="1:13" ht="12.75" hidden="1">
      <c r="A525" s="14"/>
      <c r="F525" s="78"/>
      <c r="G525" s="78"/>
      <c r="H525" s="6">
        <v>0</v>
      </c>
      <c r="I525" s="24" t="e">
        <v>#DIV/0!</v>
      </c>
      <c r="M525" s="2"/>
    </row>
    <row r="526" spans="1:13" ht="12.75" hidden="1">
      <c r="A526" s="14"/>
      <c r="F526" s="78"/>
      <c r="G526" s="78"/>
      <c r="H526" s="6">
        <v>0</v>
      </c>
      <c r="I526" s="24" t="e">
        <v>#DIV/0!</v>
      </c>
      <c r="M526" s="2"/>
    </row>
    <row r="527" spans="1:13" ht="12.75" hidden="1">
      <c r="A527" s="14"/>
      <c r="F527" s="78"/>
      <c r="G527" s="78"/>
      <c r="H527" s="6">
        <v>0</v>
      </c>
      <c r="I527" s="24" t="e">
        <v>#DIV/0!</v>
      </c>
      <c r="M527" s="2"/>
    </row>
    <row r="528" spans="1:13" ht="12.75" hidden="1">
      <c r="A528" s="14"/>
      <c r="F528" s="78"/>
      <c r="G528" s="78"/>
      <c r="H528" s="6">
        <v>0</v>
      </c>
      <c r="I528" s="24" t="e">
        <v>#DIV/0!</v>
      </c>
      <c r="M528" s="2"/>
    </row>
    <row r="529" spans="1:13" ht="12.75" hidden="1">
      <c r="A529" s="14"/>
      <c r="F529" s="78"/>
      <c r="G529" s="78"/>
      <c r="H529" s="6">
        <v>0</v>
      </c>
      <c r="I529" s="24" t="e">
        <v>#DIV/0!</v>
      </c>
      <c r="M529" s="2"/>
    </row>
    <row r="530" spans="1:13" ht="12.75" hidden="1">
      <c r="A530" s="14"/>
      <c r="F530" s="78"/>
      <c r="G530" s="78"/>
      <c r="H530" s="6">
        <v>0</v>
      </c>
      <c r="I530" s="24" t="e">
        <v>#DIV/0!</v>
      </c>
      <c r="M530" s="2"/>
    </row>
    <row r="531" spans="1:13" ht="12.75" hidden="1">
      <c r="A531" s="14"/>
      <c r="F531" s="78"/>
      <c r="G531" s="78"/>
      <c r="H531" s="6">
        <v>0</v>
      </c>
      <c r="I531" s="24" t="e">
        <v>#DIV/0!</v>
      </c>
      <c r="M531" s="2"/>
    </row>
    <row r="532" spans="1:13" ht="12.75" hidden="1">
      <c r="A532" s="14"/>
      <c r="F532" s="78"/>
      <c r="G532" s="78"/>
      <c r="H532" s="6">
        <v>0</v>
      </c>
      <c r="I532" s="24" t="e">
        <v>#DIV/0!</v>
      </c>
      <c r="M532" s="2"/>
    </row>
    <row r="533" spans="1:13" ht="12.75" hidden="1">
      <c r="A533" s="14"/>
      <c r="F533" s="78"/>
      <c r="G533" s="78"/>
      <c r="H533" s="6">
        <v>0</v>
      </c>
      <c r="I533" s="24" t="e">
        <v>#DIV/0!</v>
      </c>
      <c r="M533" s="2"/>
    </row>
    <row r="534" spans="1:13" ht="12.75" hidden="1">
      <c r="A534" s="14"/>
      <c r="F534" s="78"/>
      <c r="G534" s="78"/>
      <c r="H534" s="6">
        <v>0</v>
      </c>
      <c r="I534" s="24" t="e">
        <v>#DIV/0!</v>
      </c>
      <c r="M534" s="2"/>
    </row>
    <row r="535" spans="1:13" ht="12.75" hidden="1">
      <c r="A535" s="14"/>
      <c r="F535" s="78"/>
      <c r="G535" s="78"/>
      <c r="H535" s="6">
        <v>0</v>
      </c>
      <c r="I535" s="24" t="e">
        <v>#DIV/0!</v>
      </c>
      <c r="M535" s="2"/>
    </row>
    <row r="536" spans="1:13" ht="12.75" hidden="1">
      <c r="A536" s="14"/>
      <c r="F536" s="78"/>
      <c r="G536" s="78"/>
      <c r="H536" s="6">
        <v>0</v>
      </c>
      <c r="I536" s="24" t="e">
        <v>#DIV/0!</v>
      </c>
      <c r="M536" s="2"/>
    </row>
    <row r="537" spans="1:13" ht="12.75" hidden="1">
      <c r="A537" s="14"/>
      <c r="F537" s="78"/>
      <c r="G537" s="78"/>
      <c r="H537" s="6">
        <v>0</v>
      </c>
      <c r="I537" s="24" t="e">
        <v>#DIV/0!</v>
      </c>
      <c r="M537" s="2"/>
    </row>
    <row r="538" spans="1:13" ht="12.75" hidden="1">
      <c r="A538" s="14"/>
      <c r="F538" s="78"/>
      <c r="G538" s="78"/>
      <c r="H538" s="6">
        <v>0</v>
      </c>
      <c r="I538" s="24" t="e">
        <v>#DIV/0!</v>
      </c>
      <c r="M538" s="2"/>
    </row>
    <row r="539" spans="1:13" ht="12.75" hidden="1">
      <c r="A539" s="14"/>
      <c r="F539" s="78"/>
      <c r="G539" s="78"/>
      <c r="H539" s="6">
        <v>0</v>
      </c>
      <c r="I539" s="24" t="e">
        <v>#DIV/0!</v>
      </c>
      <c r="M539" s="2"/>
    </row>
    <row r="540" spans="1:13" ht="12.75" hidden="1">
      <c r="A540" s="14"/>
      <c r="F540" s="78"/>
      <c r="G540" s="78"/>
      <c r="H540" s="6">
        <v>0</v>
      </c>
      <c r="I540" s="24" t="e">
        <v>#DIV/0!</v>
      </c>
      <c r="M540" s="2"/>
    </row>
    <row r="541" spans="1:13" ht="12.75" hidden="1">
      <c r="A541" s="14"/>
      <c r="F541" s="78"/>
      <c r="G541" s="78"/>
      <c r="H541" s="6">
        <v>0</v>
      </c>
      <c r="I541" s="24" t="e">
        <v>#DIV/0!</v>
      </c>
      <c r="M541" s="2"/>
    </row>
    <row r="542" spans="1:13" ht="12.75" hidden="1">
      <c r="A542" s="14"/>
      <c r="F542" s="78"/>
      <c r="G542" s="78"/>
      <c r="H542" s="6">
        <v>0</v>
      </c>
      <c r="I542" s="24" t="e">
        <v>#DIV/0!</v>
      </c>
      <c r="M542" s="2"/>
    </row>
    <row r="543" spans="1:13" ht="12.75" hidden="1">
      <c r="A543" s="14"/>
      <c r="F543" s="78"/>
      <c r="G543" s="78"/>
      <c r="H543" s="6">
        <v>0</v>
      </c>
      <c r="I543" s="24" t="e">
        <v>#DIV/0!</v>
      </c>
      <c r="M543" s="2"/>
    </row>
    <row r="544" spans="1:13" ht="12.75" hidden="1">
      <c r="A544" s="14"/>
      <c r="F544" s="78"/>
      <c r="G544" s="78"/>
      <c r="H544" s="6">
        <v>0</v>
      </c>
      <c r="I544" s="24" t="e">
        <v>#DIV/0!</v>
      </c>
      <c r="M544" s="2"/>
    </row>
    <row r="545" spans="1:13" ht="12.75" hidden="1">
      <c r="A545" s="14"/>
      <c r="F545" s="78"/>
      <c r="G545" s="78"/>
      <c r="H545" s="6">
        <v>0</v>
      </c>
      <c r="I545" s="24" t="e">
        <v>#DIV/0!</v>
      </c>
      <c r="M545" s="2"/>
    </row>
    <row r="546" spans="1:13" ht="12.75" hidden="1">
      <c r="A546" s="14"/>
      <c r="F546" s="78"/>
      <c r="G546" s="78"/>
      <c r="H546" s="6">
        <v>0</v>
      </c>
      <c r="I546" s="24" t="e">
        <v>#DIV/0!</v>
      </c>
      <c r="M546" s="2"/>
    </row>
    <row r="547" spans="1:13" ht="12.75" hidden="1">
      <c r="A547" s="14"/>
      <c r="F547" s="78"/>
      <c r="G547" s="78"/>
      <c r="H547" s="6">
        <v>0</v>
      </c>
      <c r="I547" s="24" t="e">
        <v>#DIV/0!</v>
      </c>
      <c r="M547" s="2"/>
    </row>
    <row r="548" spans="1:13" ht="12.75" hidden="1">
      <c r="A548" s="14"/>
      <c r="F548" s="78"/>
      <c r="G548" s="78"/>
      <c r="H548" s="6">
        <v>0</v>
      </c>
      <c r="I548" s="24" t="e">
        <v>#DIV/0!</v>
      </c>
      <c r="M548" s="2"/>
    </row>
    <row r="549" spans="1:13" ht="12.75" hidden="1">
      <c r="A549" s="14"/>
      <c r="F549" s="78"/>
      <c r="G549" s="78"/>
      <c r="H549" s="6">
        <v>0</v>
      </c>
      <c r="I549" s="24" t="e">
        <v>#DIV/0!</v>
      </c>
      <c r="M549" s="2"/>
    </row>
    <row r="550" spans="1:13" ht="12.75" hidden="1">
      <c r="A550" s="14"/>
      <c r="F550" s="78"/>
      <c r="G550" s="78"/>
      <c r="H550" s="6">
        <v>0</v>
      </c>
      <c r="I550" s="24" t="e">
        <v>#DIV/0!</v>
      </c>
      <c r="M550" s="2"/>
    </row>
    <row r="551" spans="1:13" ht="12.75" hidden="1">
      <c r="A551" s="14"/>
      <c r="F551" s="78"/>
      <c r="G551" s="78"/>
      <c r="H551" s="6">
        <v>0</v>
      </c>
      <c r="I551" s="24" t="e">
        <v>#DIV/0!</v>
      </c>
      <c r="M551" s="2"/>
    </row>
    <row r="552" spans="1:13" ht="12.75" hidden="1">
      <c r="A552" s="14"/>
      <c r="F552" s="78"/>
      <c r="G552" s="78"/>
      <c r="H552" s="6">
        <v>0</v>
      </c>
      <c r="I552" s="24" t="e">
        <v>#DIV/0!</v>
      </c>
      <c r="M552" s="2"/>
    </row>
    <row r="553" spans="1:13" ht="12.75" hidden="1">
      <c r="A553" s="14"/>
      <c r="F553" s="78"/>
      <c r="G553" s="78"/>
      <c r="M553" s="2"/>
    </row>
    <row r="554" spans="1:13" ht="12.75" hidden="1">
      <c r="A554" s="14"/>
      <c r="F554" s="78"/>
      <c r="G554" s="78"/>
      <c r="M554" s="2"/>
    </row>
    <row r="555" spans="1:13" ht="12.75" hidden="1">
      <c r="A555" s="14"/>
      <c r="F555" s="78"/>
      <c r="G555" s="78"/>
      <c r="M555" s="2"/>
    </row>
    <row r="556" spans="1:13" ht="12.75" hidden="1">
      <c r="A556" s="14"/>
      <c r="F556" s="78"/>
      <c r="G556" s="78"/>
      <c r="M556" s="2"/>
    </row>
    <row r="557" spans="1:13" ht="12.75" hidden="1">
      <c r="A557" s="14"/>
      <c r="F557" s="78"/>
      <c r="G557" s="78"/>
      <c r="M557" s="2"/>
    </row>
    <row r="558" spans="1:13" ht="12.75" hidden="1">
      <c r="A558" s="14"/>
      <c r="F558" s="78"/>
      <c r="G558" s="78"/>
      <c r="M558" s="2"/>
    </row>
    <row r="559" spans="1:13" ht="12.75" hidden="1">
      <c r="A559" s="14"/>
      <c r="F559" s="78"/>
      <c r="G559" s="78"/>
      <c r="M559" s="2"/>
    </row>
    <row r="560" spans="1:13" ht="12.75" hidden="1">
      <c r="A560" s="14"/>
      <c r="F560" s="78"/>
      <c r="G560" s="78"/>
      <c r="M560" s="2"/>
    </row>
    <row r="561" spans="1:13" ht="12.75" hidden="1">
      <c r="A561" s="14"/>
      <c r="F561" s="78"/>
      <c r="G561" s="78"/>
      <c r="M561" s="2"/>
    </row>
    <row r="562" spans="1:13" ht="12.75" hidden="1">
      <c r="A562" s="14"/>
      <c r="F562" s="78"/>
      <c r="G562" s="78"/>
      <c r="M562" s="2"/>
    </row>
    <row r="563" spans="1:13" ht="12.75" hidden="1">
      <c r="A563" s="14"/>
      <c r="F563" s="78"/>
      <c r="G563" s="78"/>
      <c r="M563" s="2"/>
    </row>
    <row r="564" spans="1:13" ht="12.75" hidden="1">
      <c r="A564" s="14"/>
      <c r="F564" s="78"/>
      <c r="G564" s="78"/>
      <c r="M564" s="2"/>
    </row>
    <row r="565" spans="1:13" ht="12.75" hidden="1">
      <c r="A565" s="14"/>
      <c r="F565" s="78"/>
      <c r="G565" s="78"/>
      <c r="M565" s="2"/>
    </row>
    <row r="566" spans="1:13" ht="12.75" hidden="1">
      <c r="A566" s="14"/>
      <c r="F566" s="78"/>
      <c r="G566" s="78"/>
      <c r="M566" s="2"/>
    </row>
    <row r="567" spans="1:13" ht="12.75" hidden="1">
      <c r="A567" s="14"/>
      <c r="F567" s="78"/>
      <c r="G567" s="78"/>
      <c r="M567" s="2"/>
    </row>
    <row r="568" spans="1:13" ht="12.75" hidden="1">
      <c r="A568" s="14"/>
      <c r="F568" s="78"/>
      <c r="G568" s="78"/>
      <c r="M568" s="2"/>
    </row>
    <row r="569" spans="1:13" ht="12.75" hidden="1">
      <c r="A569" s="14"/>
      <c r="F569" s="78"/>
      <c r="G569" s="78"/>
      <c r="M569" s="2"/>
    </row>
    <row r="570" spans="1:13" ht="12.75" hidden="1">
      <c r="A570" s="14"/>
      <c r="F570" s="78"/>
      <c r="G570" s="78"/>
      <c r="M570" s="2"/>
    </row>
    <row r="571" spans="1:13" ht="12.75" hidden="1">
      <c r="A571" s="14"/>
      <c r="F571" s="78"/>
      <c r="G571" s="78"/>
      <c r="M571" s="2"/>
    </row>
    <row r="572" spans="1:13" ht="12.75" hidden="1">
      <c r="A572" s="14"/>
      <c r="F572" s="78"/>
      <c r="G572" s="78"/>
      <c r="M572" s="2"/>
    </row>
    <row r="573" spans="1:13" ht="12.75" hidden="1">
      <c r="A573" s="14"/>
      <c r="F573" s="78"/>
      <c r="G573" s="78"/>
      <c r="M573" s="2"/>
    </row>
    <row r="574" spans="1:13" ht="12.75" hidden="1">
      <c r="A574" s="14"/>
      <c r="F574" s="78"/>
      <c r="G574" s="78"/>
      <c r="M574" s="2"/>
    </row>
    <row r="575" spans="1:13" ht="12.75" hidden="1">
      <c r="A575" s="14"/>
      <c r="F575" s="78"/>
      <c r="G575" s="78"/>
      <c r="M575" s="2"/>
    </row>
    <row r="576" spans="1:13" ht="12.75" hidden="1">
      <c r="A576" s="14"/>
      <c r="F576" s="78"/>
      <c r="G576" s="78"/>
      <c r="M576" s="2"/>
    </row>
    <row r="577" spans="1:13" ht="12.75" hidden="1">
      <c r="A577" s="14"/>
      <c r="F577" s="78"/>
      <c r="G577" s="78"/>
      <c r="M577" s="2"/>
    </row>
    <row r="578" spans="1:13" ht="12.75" hidden="1">
      <c r="A578" s="14"/>
      <c r="F578" s="78"/>
      <c r="G578" s="78"/>
      <c r="M578" s="2"/>
    </row>
    <row r="579" spans="1:13" ht="12.75" hidden="1">
      <c r="A579" s="14"/>
      <c r="F579" s="78"/>
      <c r="G579" s="78"/>
      <c r="M579" s="2"/>
    </row>
    <row r="580" spans="1:13" ht="12.75" hidden="1">
      <c r="A580" s="14"/>
      <c r="F580" s="78"/>
      <c r="G580" s="78"/>
      <c r="M580" s="2"/>
    </row>
    <row r="581" spans="1:13" ht="12.75" hidden="1">
      <c r="A581" s="14"/>
      <c r="F581" s="78"/>
      <c r="G581" s="78"/>
      <c r="M581" s="2"/>
    </row>
    <row r="582" spans="1:13" ht="12.75" hidden="1">
      <c r="A582" s="14"/>
      <c r="F582" s="78"/>
      <c r="G582" s="78"/>
      <c r="M582" s="2"/>
    </row>
    <row r="583" spans="1:13" ht="12.75" hidden="1">
      <c r="A583" s="14"/>
      <c r="F583" s="78"/>
      <c r="G583" s="78"/>
      <c r="M583" s="2"/>
    </row>
    <row r="584" spans="1:13" ht="12.75" hidden="1">
      <c r="A584" s="14"/>
      <c r="F584" s="78"/>
      <c r="G584" s="78"/>
      <c r="M584" s="2"/>
    </row>
    <row r="585" spans="1:13" ht="12.75" hidden="1">
      <c r="A585" s="14"/>
      <c r="F585" s="78"/>
      <c r="G585" s="78"/>
      <c r="M585" s="2"/>
    </row>
    <row r="586" spans="1:13" ht="12.75" hidden="1">
      <c r="A586" s="14"/>
      <c r="F586" s="78"/>
      <c r="G586" s="78"/>
      <c r="M586" s="2"/>
    </row>
    <row r="587" spans="1:13" ht="12.75" hidden="1">
      <c r="A587" s="14"/>
      <c r="F587" s="78"/>
      <c r="G587" s="78"/>
      <c r="M587" s="2"/>
    </row>
    <row r="588" spans="1:13" ht="12.75" hidden="1">
      <c r="A588" s="14"/>
      <c r="F588" s="78"/>
      <c r="G588" s="78"/>
      <c r="M588" s="2"/>
    </row>
    <row r="589" spans="1:13" ht="12.75" hidden="1">
      <c r="A589" s="14"/>
      <c r="F589" s="78"/>
      <c r="G589" s="78"/>
      <c r="M589" s="2"/>
    </row>
    <row r="590" spans="1:13" ht="12.75" hidden="1">
      <c r="A590" s="14"/>
      <c r="F590" s="78"/>
      <c r="G590" s="78"/>
      <c r="M590" s="2"/>
    </row>
    <row r="591" spans="1:13" ht="12.75" hidden="1">
      <c r="A591" s="14"/>
      <c r="F591" s="78"/>
      <c r="G591" s="78"/>
      <c r="M591" s="2"/>
    </row>
    <row r="592" spans="1:13" ht="12.75" hidden="1">
      <c r="A592" s="14"/>
      <c r="F592" s="78"/>
      <c r="G592" s="78"/>
      <c r="M592" s="2"/>
    </row>
    <row r="593" spans="1:13" ht="12.75" hidden="1">
      <c r="A593" s="14"/>
      <c r="F593" s="78"/>
      <c r="G593" s="78"/>
      <c r="M593" s="2"/>
    </row>
    <row r="594" spans="1:13" ht="12.75" hidden="1">
      <c r="A594" s="14"/>
      <c r="F594" s="78"/>
      <c r="G594" s="78"/>
      <c r="M594" s="2"/>
    </row>
    <row r="595" spans="1:13" ht="12.75" hidden="1">
      <c r="A595" s="14"/>
      <c r="F595" s="78"/>
      <c r="G595" s="78"/>
      <c r="M595" s="2"/>
    </row>
    <row r="596" spans="1:13" ht="12.75" hidden="1">
      <c r="A596" s="14"/>
      <c r="F596" s="78"/>
      <c r="G596" s="78"/>
      <c r="M596" s="2"/>
    </row>
    <row r="597" spans="1:13" ht="12.75" hidden="1">
      <c r="A597" s="14"/>
      <c r="F597" s="78"/>
      <c r="G597" s="78"/>
      <c r="M597" s="2"/>
    </row>
    <row r="598" spans="1:13" ht="12.75" hidden="1">
      <c r="A598" s="14"/>
      <c r="F598" s="78"/>
      <c r="G598" s="78"/>
      <c r="M598" s="2"/>
    </row>
    <row r="599" spans="1:13" ht="12.75" hidden="1">
      <c r="A599" s="14"/>
      <c r="F599" s="78"/>
      <c r="G599" s="78"/>
      <c r="M599" s="2"/>
    </row>
    <row r="600" spans="1:13" ht="12.75" hidden="1">
      <c r="A600" s="14"/>
      <c r="F600" s="78"/>
      <c r="G600" s="78"/>
      <c r="M600" s="2"/>
    </row>
    <row r="601" spans="1:13" ht="12.75" hidden="1">
      <c r="A601" s="14"/>
      <c r="F601" s="78"/>
      <c r="G601" s="78"/>
      <c r="M601" s="2"/>
    </row>
    <row r="602" spans="1:13" ht="12.75" hidden="1">
      <c r="A602" s="14"/>
      <c r="F602" s="78"/>
      <c r="G602" s="78"/>
      <c r="M602" s="2"/>
    </row>
    <row r="603" spans="1:13" ht="12.75" hidden="1">
      <c r="A603" s="14"/>
      <c r="F603" s="78"/>
      <c r="G603" s="78"/>
      <c r="M603" s="2"/>
    </row>
    <row r="604" spans="1:13" ht="12.75" hidden="1">
      <c r="A604" s="14"/>
      <c r="F604" s="78"/>
      <c r="G604" s="78"/>
      <c r="M604" s="2"/>
    </row>
    <row r="605" spans="1:13" ht="12.75" hidden="1">
      <c r="A605" s="14"/>
      <c r="F605" s="78"/>
      <c r="G605" s="78"/>
      <c r="M605" s="2"/>
    </row>
    <row r="606" spans="1:13" ht="12.75" hidden="1">
      <c r="A606" s="14"/>
      <c r="F606" s="78"/>
      <c r="G606" s="78"/>
      <c r="M606" s="2"/>
    </row>
    <row r="607" spans="1:13" ht="12.75" hidden="1">
      <c r="A607" s="14"/>
      <c r="F607" s="78"/>
      <c r="G607" s="78"/>
      <c r="M607" s="2"/>
    </row>
    <row r="608" spans="1:13" ht="12.75" hidden="1">
      <c r="A608" s="14"/>
      <c r="F608" s="78"/>
      <c r="G608" s="78"/>
      <c r="M608" s="2"/>
    </row>
    <row r="609" spans="1:13" ht="12.75" hidden="1">
      <c r="A609" s="14"/>
      <c r="F609" s="78"/>
      <c r="G609" s="78"/>
      <c r="M609" s="2"/>
    </row>
    <row r="610" spans="1:13" ht="12.75" hidden="1">
      <c r="A610" s="14"/>
      <c r="F610" s="78"/>
      <c r="G610" s="78"/>
      <c r="M610" s="2"/>
    </row>
    <row r="611" spans="1:13" ht="12.75" hidden="1">
      <c r="A611" s="14"/>
      <c r="F611" s="78"/>
      <c r="G611" s="78"/>
      <c r="M611" s="2"/>
    </row>
    <row r="612" spans="1:13" ht="12.75" hidden="1">
      <c r="A612" s="14"/>
      <c r="F612" s="78"/>
      <c r="G612" s="78"/>
      <c r="M612" s="2"/>
    </row>
    <row r="613" spans="1:13" ht="12.75" hidden="1">
      <c r="A613" s="14"/>
      <c r="F613" s="78"/>
      <c r="G613" s="78"/>
      <c r="M613" s="2"/>
    </row>
    <row r="614" spans="1:13" ht="12.75" hidden="1">
      <c r="A614" s="14"/>
      <c r="F614" s="78"/>
      <c r="G614" s="78"/>
      <c r="M614" s="2"/>
    </row>
    <row r="615" spans="1:13" ht="12.75" hidden="1">
      <c r="A615" s="14"/>
      <c r="F615" s="78"/>
      <c r="G615" s="78"/>
      <c r="M615" s="2"/>
    </row>
    <row r="616" spans="1:13" ht="12.75" hidden="1">
      <c r="A616" s="14"/>
      <c r="F616" s="78"/>
      <c r="G616" s="78"/>
      <c r="M616" s="2"/>
    </row>
    <row r="617" spans="1:13" ht="12.75" hidden="1">
      <c r="A617" s="14"/>
      <c r="F617" s="78"/>
      <c r="G617" s="78"/>
      <c r="M617" s="2"/>
    </row>
    <row r="618" spans="1:13" ht="12.75" hidden="1">
      <c r="A618" s="14"/>
      <c r="F618" s="78"/>
      <c r="G618" s="78"/>
      <c r="M618" s="2"/>
    </row>
    <row r="619" spans="1:13" ht="12.75" hidden="1">
      <c r="A619" s="14"/>
      <c r="F619" s="78"/>
      <c r="G619" s="78"/>
      <c r="M619" s="2"/>
    </row>
    <row r="620" spans="1:13" ht="12.75" hidden="1">
      <c r="A620" s="14"/>
      <c r="F620" s="78"/>
      <c r="G620" s="78"/>
      <c r="M620" s="2"/>
    </row>
    <row r="621" spans="1:13" ht="12.75" hidden="1">
      <c r="A621" s="14"/>
      <c r="F621" s="78"/>
      <c r="G621" s="78"/>
      <c r="M621" s="2"/>
    </row>
    <row r="622" spans="1:13" s="147" customFormat="1" ht="12.75" hidden="1">
      <c r="A622" s="159"/>
      <c r="B622" s="257"/>
      <c r="C622" s="159"/>
      <c r="D622" s="159"/>
      <c r="E622" s="159"/>
      <c r="F622" s="258"/>
      <c r="G622" s="258"/>
      <c r="H622" s="257"/>
      <c r="I622" s="241"/>
      <c r="K622" s="38"/>
      <c r="L622" s="17"/>
      <c r="M622" s="2"/>
    </row>
    <row r="623" spans="1:13" s="147" customFormat="1" ht="12.75" hidden="1">
      <c r="A623" s="159"/>
      <c r="B623" s="257"/>
      <c r="C623" s="159"/>
      <c r="D623" s="159"/>
      <c r="E623" s="159"/>
      <c r="F623" s="258"/>
      <c r="G623" s="258"/>
      <c r="H623" s="257"/>
      <c r="I623" s="241"/>
      <c r="K623" s="38"/>
      <c r="L623" s="17"/>
      <c r="M623" s="2"/>
    </row>
    <row r="624" spans="2:13" ht="12.75" hidden="1">
      <c r="B624" s="9"/>
      <c r="F624" s="78"/>
      <c r="G624" s="78"/>
      <c r="H624" s="257"/>
      <c r="I624" s="24" t="e">
        <v>#DIV/0!</v>
      </c>
      <c r="M624" s="2"/>
    </row>
    <row r="625" spans="2:13" ht="12.75" hidden="1">
      <c r="B625" s="9"/>
      <c r="F625" s="78"/>
      <c r="G625" s="78"/>
      <c r="H625" s="257"/>
      <c r="I625" s="24" t="e">
        <v>#DIV/0!</v>
      </c>
      <c r="M625" s="2"/>
    </row>
    <row r="626" spans="2:13" ht="12.75" hidden="1">
      <c r="B626" s="9"/>
      <c r="F626" s="78"/>
      <c r="G626" s="78"/>
      <c r="H626" s="6">
        <v>0</v>
      </c>
      <c r="I626" s="24" t="e">
        <v>#DIV/0!</v>
      </c>
      <c r="M626" s="2"/>
    </row>
    <row r="627" spans="2:13" ht="12.75" hidden="1">
      <c r="B627" s="9"/>
      <c r="F627" s="78"/>
      <c r="G627" s="78"/>
      <c r="H627" s="6">
        <v>0</v>
      </c>
      <c r="I627" s="24" t="e">
        <v>#DIV/0!</v>
      </c>
      <c r="M627" s="2"/>
    </row>
    <row r="628" spans="2:13" ht="12.75" hidden="1">
      <c r="B628" s="9"/>
      <c r="F628" s="78"/>
      <c r="G628" s="78"/>
      <c r="H628" s="6">
        <v>0</v>
      </c>
      <c r="I628" s="24" t="e">
        <v>#DIV/0!</v>
      </c>
      <c r="M628" s="2"/>
    </row>
    <row r="629" spans="2:13" ht="12.75" hidden="1">
      <c r="B629" s="9"/>
      <c r="F629" s="78"/>
      <c r="G629" s="78"/>
      <c r="H629" s="6">
        <v>0</v>
      </c>
      <c r="I629" s="24" t="e">
        <v>#DIV/0!</v>
      </c>
      <c r="M629" s="2"/>
    </row>
    <row r="630" spans="2:13" ht="12.75" hidden="1">
      <c r="B630" s="9"/>
      <c r="F630" s="78"/>
      <c r="G630" s="78"/>
      <c r="H630" s="6">
        <v>0</v>
      </c>
      <c r="I630" s="24" t="e">
        <v>#DIV/0!</v>
      </c>
      <c r="M630" s="2"/>
    </row>
    <row r="631" spans="2:13" ht="12.75" hidden="1">
      <c r="B631" s="9"/>
      <c r="F631" s="78"/>
      <c r="G631" s="78"/>
      <c r="H631" s="6">
        <v>0</v>
      </c>
      <c r="I631" s="24" t="e">
        <v>#DIV/0!</v>
      </c>
      <c r="M631" s="2"/>
    </row>
    <row r="632" spans="2:13" ht="12.75" hidden="1">
      <c r="B632" s="9"/>
      <c r="F632" s="78"/>
      <c r="G632" s="78"/>
      <c r="H632" s="6">
        <v>0</v>
      </c>
      <c r="I632" s="24" t="e">
        <v>#DIV/0!</v>
      </c>
      <c r="M632" s="2"/>
    </row>
    <row r="633" spans="2:13" ht="12.75" hidden="1">
      <c r="B633" s="9"/>
      <c r="F633" s="78"/>
      <c r="G633" s="78"/>
      <c r="H633" s="6">
        <v>0</v>
      </c>
      <c r="I633" s="24" t="e">
        <v>#DIV/0!</v>
      </c>
      <c r="M633" s="2"/>
    </row>
    <row r="634" spans="2:13" ht="12.75" hidden="1">
      <c r="B634" s="9"/>
      <c r="F634" s="78"/>
      <c r="G634" s="78"/>
      <c r="H634" s="6">
        <v>0</v>
      </c>
      <c r="I634" s="24" t="e">
        <v>#DIV/0!</v>
      </c>
      <c r="M634" s="2"/>
    </row>
    <row r="635" spans="2:13" ht="12.75" hidden="1">
      <c r="B635" s="9"/>
      <c r="F635" s="78"/>
      <c r="G635" s="78"/>
      <c r="H635" s="6">
        <v>0</v>
      </c>
      <c r="I635" s="24" t="e">
        <v>#DIV/0!</v>
      </c>
      <c r="M635" s="2"/>
    </row>
    <row r="636" spans="2:13" ht="12.75" hidden="1">
      <c r="B636" s="9"/>
      <c r="F636" s="78"/>
      <c r="G636" s="78"/>
      <c r="H636" s="6">
        <v>0</v>
      </c>
      <c r="I636" s="24" t="e">
        <v>#DIV/0!</v>
      </c>
      <c r="M636" s="2"/>
    </row>
    <row r="637" spans="2:13" ht="12.75" hidden="1">
      <c r="B637" s="9"/>
      <c r="F637" s="78"/>
      <c r="G637" s="78"/>
      <c r="H637" s="6">
        <v>0</v>
      </c>
      <c r="I637" s="24" t="e">
        <v>#DIV/0!</v>
      </c>
      <c r="M637" s="2"/>
    </row>
    <row r="638" spans="6:13" ht="12.75" hidden="1">
      <c r="F638" s="78"/>
      <c r="G638" s="78"/>
      <c r="H638" s="6">
        <v>0</v>
      </c>
      <c r="I638" s="24" t="e">
        <v>#DIV/0!</v>
      </c>
      <c r="M638" s="2"/>
    </row>
    <row r="639" spans="2:13" ht="12.75" hidden="1">
      <c r="B639" s="8"/>
      <c r="F639" s="78"/>
      <c r="G639" s="78"/>
      <c r="H639" s="6">
        <v>0</v>
      </c>
      <c r="I639" s="24" t="e">
        <v>#DIV/0!</v>
      </c>
      <c r="M639" s="2"/>
    </row>
    <row r="640" spans="6:13" ht="12.75" hidden="1">
      <c r="F640" s="78"/>
      <c r="G640" s="78"/>
      <c r="H640" s="6">
        <v>0</v>
      </c>
      <c r="I640" s="24" t="e">
        <v>#DIV/0!</v>
      </c>
      <c r="M640" s="2"/>
    </row>
    <row r="641" spans="6:13" ht="12.75" hidden="1">
      <c r="F641" s="78"/>
      <c r="G641" s="78"/>
      <c r="H641" s="6">
        <v>0</v>
      </c>
      <c r="I641" s="24" t="e">
        <v>#DIV/0!</v>
      </c>
      <c r="M641" s="2"/>
    </row>
    <row r="642" spans="6:13" ht="12.75" hidden="1">
      <c r="F642" s="78"/>
      <c r="G642" s="78"/>
      <c r="H642" s="6">
        <v>0</v>
      </c>
      <c r="I642" s="24" t="e">
        <v>#DIV/0!</v>
      </c>
      <c r="M642" s="2"/>
    </row>
    <row r="643" spans="6:13" ht="12.75" hidden="1">
      <c r="F643" s="78"/>
      <c r="G643" s="78"/>
      <c r="H643" s="6">
        <v>0</v>
      </c>
      <c r="I643" s="24" t="e">
        <v>#DIV/0!</v>
      </c>
      <c r="M643" s="2"/>
    </row>
    <row r="644" spans="6:13" ht="12.75" hidden="1">
      <c r="F644" s="78"/>
      <c r="G644" s="78"/>
      <c r="H644" s="6">
        <v>0</v>
      </c>
      <c r="I644" s="24" t="e">
        <v>#DIV/0!</v>
      </c>
      <c r="M644" s="2"/>
    </row>
    <row r="645" spans="6:13" ht="12.75" hidden="1">
      <c r="F645" s="78"/>
      <c r="G645" s="78"/>
      <c r="H645" s="6">
        <v>0</v>
      </c>
      <c r="I645" s="24" t="e">
        <v>#DIV/0!</v>
      </c>
      <c r="M645" s="2"/>
    </row>
    <row r="646" spans="6:13" ht="12.75" hidden="1">
      <c r="F646" s="78"/>
      <c r="G646" s="78"/>
      <c r="H646" s="6">
        <v>0</v>
      </c>
      <c r="I646" s="24" t="e">
        <v>#DIV/0!</v>
      </c>
      <c r="M646" s="2"/>
    </row>
    <row r="647" spans="6:13" ht="12.75" hidden="1">
      <c r="F647" s="78"/>
      <c r="G647" s="78"/>
      <c r="H647" s="6">
        <v>0</v>
      </c>
      <c r="I647" s="24" t="e">
        <v>#DIV/0!</v>
      </c>
      <c r="M647" s="2"/>
    </row>
    <row r="648" spans="6:13" ht="12.75" hidden="1">
      <c r="F648" s="78"/>
      <c r="G648" s="78"/>
      <c r="H648" s="6">
        <v>0</v>
      </c>
      <c r="I648" s="24" t="e">
        <v>#DIV/0!</v>
      </c>
      <c r="M648" s="2"/>
    </row>
    <row r="649" spans="6:13" ht="12.75" hidden="1">
      <c r="F649" s="78"/>
      <c r="G649" s="78"/>
      <c r="H649" s="6">
        <v>0</v>
      </c>
      <c r="I649" s="24" t="e">
        <v>#DIV/0!</v>
      </c>
      <c r="M649" s="2"/>
    </row>
    <row r="650" spans="6:13" ht="12.75" hidden="1">
      <c r="F650" s="78"/>
      <c r="G650" s="78"/>
      <c r="H650" s="6">
        <v>0</v>
      </c>
      <c r="I650" s="24" t="e">
        <v>#DIV/0!</v>
      </c>
      <c r="M650" s="2"/>
    </row>
    <row r="651" spans="6:13" ht="12.75" hidden="1">
      <c r="F651" s="78"/>
      <c r="G651" s="78"/>
      <c r="H651" s="6">
        <v>0</v>
      </c>
      <c r="I651" s="24" t="e">
        <v>#DIV/0!</v>
      </c>
      <c r="M651" s="2"/>
    </row>
    <row r="652" spans="6:13" ht="12.75" hidden="1">
      <c r="F652" s="78"/>
      <c r="G652" s="78"/>
      <c r="H652" s="6">
        <v>0</v>
      </c>
      <c r="I652" s="24" t="e">
        <v>#DIV/0!</v>
      </c>
      <c r="M652" s="2"/>
    </row>
    <row r="653" spans="6:13" ht="12.75" hidden="1">
      <c r="F653" s="78"/>
      <c r="G653" s="78"/>
      <c r="H653" s="6">
        <v>0</v>
      </c>
      <c r="I653" s="24" t="e">
        <v>#DIV/0!</v>
      </c>
      <c r="M653" s="2"/>
    </row>
    <row r="654" spans="6:13" ht="12.75" hidden="1">
      <c r="F654" s="78"/>
      <c r="G654" s="78"/>
      <c r="H654" s="6">
        <v>0</v>
      </c>
      <c r="I654" s="24" t="e">
        <v>#DIV/0!</v>
      </c>
      <c r="M654" s="2"/>
    </row>
    <row r="655" spans="6:13" ht="12.75" hidden="1">
      <c r="F655" s="78"/>
      <c r="G655" s="78"/>
      <c r="H655" s="6">
        <v>0</v>
      </c>
      <c r="I655" s="24" t="e">
        <v>#DIV/0!</v>
      </c>
      <c r="M655" s="2"/>
    </row>
    <row r="656" spans="6:13" ht="12.75" hidden="1">
      <c r="F656" s="78"/>
      <c r="G656" s="78"/>
      <c r="H656" s="6">
        <v>0</v>
      </c>
      <c r="I656" s="24" t="e">
        <v>#DIV/0!</v>
      </c>
      <c r="M656" s="2"/>
    </row>
    <row r="657" spans="6:13" ht="12.75" hidden="1">
      <c r="F657" s="78"/>
      <c r="G657" s="78"/>
      <c r="H657" s="6">
        <v>0</v>
      </c>
      <c r="I657" s="24" t="e">
        <v>#DIV/0!</v>
      </c>
      <c r="M657" s="2"/>
    </row>
    <row r="658" spans="6:13" ht="12.75" hidden="1">
      <c r="F658" s="78"/>
      <c r="G658" s="78"/>
      <c r="H658" s="6">
        <v>0</v>
      </c>
      <c r="I658" s="24" t="e">
        <v>#DIV/0!</v>
      </c>
      <c r="M658" s="2"/>
    </row>
    <row r="659" spans="6:13" ht="12.75" hidden="1">
      <c r="F659" s="78"/>
      <c r="G659" s="78"/>
      <c r="H659" s="6">
        <v>0</v>
      </c>
      <c r="I659" s="24" t="e">
        <v>#DIV/0!</v>
      </c>
      <c r="M659" s="2"/>
    </row>
    <row r="660" spans="6:13" ht="12.75" hidden="1">
      <c r="F660" s="78"/>
      <c r="G660" s="78"/>
      <c r="H660" s="6">
        <v>0</v>
      </c>
      <c r="I660" s="24" t="e">
        <v>#DIV/0!</v>
      </c>
      <c r="M660" s="2"/>
    </row>
    <row r="661" spans="6:13" ht="12.75" hidden="1">
      <c r="F661" s="78"/>
      <c r="G661" s="78"/>
      <c r="H661" s="6">
        <v>0</v>
      </c>
      <c r="I661" s="24" t="e">
        <v>#DIV/0!</v>
      </c>
      <c r="M661" s="2"/>
    </row>
    <row r="662" spans="6:13" ht="12.75" hidden="1">
      <c r="F662" s="78"/>
      <c r="G662" s="78"/>
      <c r="H662" s="6">
        <v>0</v>
      </c>
      <c r="I662" s="24" t="e">
        <v>#DIV/0!</v>
      </c>
      <c r="M662" s="2"/>
    </row>
    <row r="663" spans="6:13" ht="12.75" hidden="1">
      <c r="F663" s="78"/>
      <c r="G663" s="78"/>
      <c r="H663" s="6">
        <v>0</v>
      </c>
      <c r="I663" s="24" t="e">
        <v>#DIV/0!</v>
      </c>
      <c r="M663" s="2"/>
    </row>
    <row r="664" spans="6:13" ht="12.75" hidden="1">
      <c r="F664" s="78"/>
      <c r="G664" s="78"/>
      <c r="H664" s="6">
        <v>0</v>
      </c>
      <c r="I664" s="24" t="e">
        <v>#DIV/0!</v>
      </c>
      <c r="M664" s="2"/>
    </row>
    <row r="665" spans="6:13" ht="12.75" hidden="1">
      <c r="F665" s="78"/>
      <c r="G665" s="78"/>
      <c r="H665" s="6">
        <v>0</v>
      </c>
      <c r="I665" s="24" t="e">
        <v>#DIV/0!</v>
      </c>
      <c r="M665" s="2"/>
    </row>
    <row r="666" spans="6:13" ht="12.75" hidden="1">
      <c r="F666" s="78"/>
      <c r="G666" s="78"/>
      <c r="H666" s="6">
        <v>0</v>
      </c>
      <c r="I666" s="24" t="e">
        <v>#DIV/0!</v>
      </c>
      <c r="M666" s="2"/>
    </row>
    <row r="667" spans="6:13" ht="12.75" hidden="1">
      <c r="F667" s="78"/>
      <c r="G667" s="78"/>
      <c r="H667" s="6">
        <v>0</v>
      </c>
      <c r="I667" s="24" t="e">
        <v>#DIV/0!</v>
      </c>
      <c r="M667" s="2"/>
    </row>
    <row r="668" spans="6:13" ht="12.75" hidden="1">
      <c r="F668" s="78"/>
      <c r="G668" s="78"/>
      <c r="H668" s="6">
        <v>0</v>
      </c>
      <c r="I668" s="24" t="e">
        <v>#DIV/0!</v>
      </c>
      <c r="M668" s="2"/>
    </row>
    <row r="669" spans="6:13" ht="12.75" hidden="1">
      <c r="F669" s="78"/>
      <c r="G669" s="78"/>
      <c r="H669" s="6">
        <v>0</v>
      </c>
      <c r="I669" s="24" t="e">
        <v>#DIV/0!</v>
      </c>
      <c r="M669" s="2"/>
    </row>
    <row r="670" spans="6:13" ht="12.75" hidden="1">
      <c r="F670" s="78"/>
      <c r="G670" s="78"/>
      <c r="H670" s="6">
        <v>0</v>
      </c>
      <c r="I670" s="24" t="e">
        <v>#DIV/0!</v>
      </c>
      <c r="M670" s="2"/>
    </row>
    <row r="671" spans="6:13" ht="12.75" hidden="1">
      <c r="F671" s="78"/>
      <c r="G671" s="78"/>
      <c r="H671" s="6">
        <v>0</v>
      </c>
      <c r="I671" s="24" t="e">
        <v>#DIV/0!</v>
      </c>
      <c r="M671" s="2"/>
    </row>
    <row r="672" spans="6:13" ht="12.75" hidden="1">
      <c r="F672" s="78"/>
      <c r="G672" s="78"/>
      <c r="H672" s="6">
        <v>0</v>
      </c>
      <c r="I672" s="24" t="e">
        <v>#DIV/0!</v>
      </c>
      <c r="M672" s="2"/>
    </row>
    <row r="673" spans="6:13" ht="12.75" hidden="1">
      <c r="F673" s="78"/>
      <c r="G673" s="78"/>
      <c r="H673" s="6">
        <v>0</v>
      </c>
      <c r="I673" s="24" t="e">
        <v>#DIV/0!</v>
      </c>
      <c r="M673" s="2"/>
    </row>
    <row r="674" spans="6:13" ht="12.75" hidden="1">
      <c r="F674" s="78"/>
      <c r="G674" s="78"/>
      <c r="H674" s="6">
        <v>0</v>
      </c>
      <c r="I674" s="24" t="e">
        <v>#DIV/0!</v>
      </c>
      <c r="M674" s="2"/>
    </row>
    <row r="675" spans="6:13" ht="12.75" hidden="1">
      <c r="F675" s="78"/>
      <c r="G675" s="78"/>
      <c r="H675" s="6">
        <v>0</v>
      </c>
      <c r="I675" s="24" t="e">
        <v>#DIV/0!</v>
      </c>
      <c r="M675" s="2"/>
    </row>
    <row r="676" spans="6:13" ht="12.75" hidden="1">
      <c r="F676" s="78"/>
      <c r="G676" s="78"/>
      <c r="H676" s="6">
        <v>0</v>
      </c>
      <c r="I676" s="24" t="e">
        <v>#DIV/0!</v>
      </c>
      <c r="M676" s="2"/>
    </row>
    <row r="677" spans="6:13" ht="12.75" hidden="1">
      <c r="F677" s="78"/>
      <c r="G677" s="78"/>
      <c r="H677" s="6">
        <v>0</v>
      </c>
      <c r="I677" s="24" t="e">
        <v>#DIV/0!</v>
      </c>
      <c r="M677" s="2"/>
    </row>
    <row r="678" spans="6:13" ht="12.75" hidden="1">
      <c r="F678" s="78"/>
      <c r="G678" s="78"/>
      <c r="H678" s="6">
        <v>0</v>
      </c>
      <c r="I678" s="24" t="e">
        <v>#DIV/0!</v>
      </c>
      <c r="M678" s="2"/>
    </row>
    <row r="679" spans="6:13" ht="12.75" hidden="1">
      <c r="F679" s="78"/>
      <c r="G679" s="78"/>
      <c r="H679" s="6">
        <v>0</v>
      </c>
      <c r="I679" s="24" t="e">
        <v>#DIV/0!</v>
      </c>
      <c r="M679" s="2"/>
    </row>
    <row r="680" spans="6:13" ht="12.75" hidden="1">
      <c r="F680" s="78"/>
      <c r="G680" s="78"/>
      <c r="H680" s="6">
        <v>0</v>
      </c>
      <c r="I680" s="24" t="e">
        <v>#DIV/0!</v>
      </c>
      <c r="M680" s="2"/>
    </row>
    <row r="681" spans="6:13" ht="12.75" hidden="1">
      <c r="F681" s="78"/>
      <c r="G681" s="78"/>
      <c r="H681" s="6">
        <v>0</v>
      </c>
      <c r="I681" s="24" t="e">
        <v>#DIV/0!</v>
      </c>
      <c r="M681" s="2"/>
    </row>
    <row r="682" spans="6:13" ht="12.75" hidden="1">
      <c r="F682" s="78"/>
      <c r="G682" s="78"/>
      <c r="H682" s="6">
        <v>0</v>
      </c>
      <c r="I682" s="24" t="e">
        <v>#DIV/0!</v>
      </c>
      <c r="M682" s="2"/>
    </row>
    <row r="683" spans="6:13" ht="12.75" hidden="1">
      <c r="F683" s="78"/>
      <c r="G683" s="78"/>
      <c r="H683" s="6">
        <v>0</v>
      </c>
      <c r="I683" s="24" t="e">
        <v>#DIV/0!</v>
      </c>
      <c r="M683" s="2"/>
    </row>
    <row r="684" spans="6:13" ht="12.75" hidden="1">
      <c r="F684" s="78"/>
      <c r="G684" s="78"/>
      <c r="H684" s="6">
        <v>0</v>
      </c>
      <c r="I684" s="24" t="e">
        <v>#DIV/0!</v>
      </c>
      <c r="M684" s="2"/>
    </row>
    <row r="685" spans="6:13" ht="12.75" hidden="1">
      <c r="F685" s="78"/>
      <c r="G685" s="78"/>
      <c r="H685" s="6">
        <v>0</v>
      </c>
      <c r="I685" s="24" t="e">
        <v>#DIV/0!</v>
      </c>
      <c r="M685" s="2"/>
    </row>
    <row r="686" spans="6:13" ht="12.75" hidden="1">
      <c r="F686" s="78"/>
      <c r="G686" s="78"/>
      <c r="H686" s="6">
        <v>0</v>
      </c>
      <c r="I686" s="24" t="e">
        <v>#DIV/0!</v>
      </c>
      <c r="M686" s="2"/>
    </row>
    <row r="687" spans="6:13" ht="12.75" hidden="1">
      <c r="F687" s="78"/>
      <c r="G687" s="78"/>
      <c r="H687" s="6">
        <v>0</v>
      </c>
      <c r="I687" s="24" t="e">
        <v>#DIV/0!</v>
      </c>
      <c r="M687" s="2"/>
    </row>
    <row r="688" spans="6:13" ht="12.75" hidden="1">
      <c r="F688" s="78"/>
      <c r="G688" s="78"/>
      <c r="H688" s="6">
        <v>0</v>
      </c>
      <c r="I688" s="24" t="e">
        <v>#DIV/0!</v>
      </c>
      <c r="M688" s="2"/>
    </row>
    <row r="689" spans="6:13" ht="12.75" hidden="1">
      <c r="F689" s="78"/>
      <c r="G689" s="78"/>
      <c r="H689" s="6">
        <v>0</v>
      </c>
      <c r="I689" s="24" t="e">
        <v>#DIV/0!</v>
      </c>
      <c r="M689" s="2"/>
    </row>
    <row r="690" spans="6:13" ht="12.75" hidden="1">
      <c r="F690" s="78"/>
      <c r="G690" s="78"/>
      <c r="H690" s="6">
        <v>0</v>
      </c>
      <c r="I690" s="24" t="e">
        <v>#DIV/0!</v>
      </c>
      <c r="M690" s="2"/>
    </row>
    <row r="691" spans="6:13" ht="12.75" hidden="1">
      <c r="F691" s="78"/>
      <c r="G691" s="78"/>
      <c r="H691" s="6">
        <v>0</v>
      </c>
      <c r="I691" s="24" t="e">
        <v>#DIV/0!</v>
      </c>
      <c r="M691" s="2"/>
    </row>
    <row r="692" spans="6:13" ht="12.75" hidden="1">
      <c r="F692" s="78"/>
      <c r="G692" s="78"/>
      <c r="H692" s="6">
        <v>0</v>
      </c>
      <c r="I692" s="24" t="e">
        <v>#DIV/0!</v>
      </c>
      <c r="M692" s="2"/>
    </row>
    <row r="693" spans="6:13" ht="12.75" hidden="1">
      <c r="F693" s="78"/>
      <c r="G693" s="78"/>
      <c r="H693" s="6">
        <v>0</v>
      </c>
      <c r="I693" s="24" t="e">
        <v>#DIV/0!</v>
      </c>
      <c r="M693" s="2"/>
    </row>
    <row r="694" spans="6:13" ht="12.75" hidden="1">
      <c r="F694" s="78"/>
      <c r="G694" s="78"/>
      <c r="H694" s="6">
        <v>0</v>
      </c>
      <c r="I694" s="24" t="e">
        <v>#DIV/0!</v>
      </c>
      <c r="M694" s="2"/>
    </row>
    <row r="695" spans="6:13" ht="12.75" hidden="1">
      <c r="F695" s="78"/>
      <c r="G695" s="78"/>
      <c r="H695" s="6">
        <v>0</v>
      </c>
      <c r="I695" s="24" t="e">
        <v>#DIV/0!</v>
      </c>
      <c r="M695" s="2"/>
    </row>
    <row r="696" spans="6:13" ht="12.75" hidden="1">
      <c r="F696" s="78"/>
      <c r="G696" s="78"/>
      <c r="H696" s="6">
        <v>0</v>
      </c>
      <c r="I696" s="24" t="e">
        <v>#DIV/0!</v>
      </c>
      <c r="M696" s="2"/>
    </row>
    <row r="697" spans="6:13" ht="12.75" hidden="1">
      <c r="F697" s="78"/>
      <c r="G697" s="78"/>
      <c r="H697" s="6">
        <v>0</v>
      </c>
      <c r="I697" s="24" t="e">
        <v>#DIV/0!</v>
      </c>
      <c r="M697" s="2"/>
    </row>
    <row r="698" spans="6:13" ht="12.75" hidden="1">
      <c r="F698" s="78"/>
      <c r="G698" s="78"/>
      <c r="H698" s="6">
        <v>0</v>
      </c>
      <c r="I698" s="24" t="e">
        <v>#DIV/0!</v>
      </c>
      <c r="M698" s="2"/>
    </row>
    <row r="699" spans="6:13" ht="12.75" hidden="1">
      <c r="F699" s="78"/>
      <c r="G699" s="78"/>
      <c r="H699" s="6">
        <v>0</v>
      </c>
      <c r="I699" s="24" t="e">
        <v>#DIV/0!</v>
      </c>
      <c r="M699" s="2"/>
    </row>
    <row r="700" spans="6:13" ht="12.75" hidden="1">
      <c r="F700" s="78"/>
      <c r="G700" s="78"/>
      <c r="H700" s="6">
        <v>0</v>
      </c>
      <c r="I700" s="24" t="e">
        <v>#DIV/0!</v>
      </c>
      <c r="M700" s="2"/>
    </row>
    <row r="701" spans="6:13" ht="12.75" hidden="1">
      <c r="F701" s="78"/>
      <c r="G701" s="78"/>
      <c r="H701" s="6">
        <v>0</v>
      </c>
      <c r="I701" s="24" t="e">
        <v>#DIV/0!</v>
      </c>
      <c r="M701" s="2"/>
    </row>
    <row r="702" spans="6:13" ht="12.75" hidden="1">
      <c r="F702" s="78"/>
      <c r="G702" s="78"/>
      <c r="H702" s="6">
        <v>0</v>
      </c>
      <c r="I702" s="24" t="e">
        <v>#DIV/0!</v>
      </c>
      <c r="M702" s="2"/>
    </row>
    <row r="703" spans="6:13" ht="12.75" hidden="1">
      <c r="F703" s="78"/>
      <c r="G703" s="78"/>
      <c r="H703" s="6">
        <v>0</v>
      </c>
      <c r="I703" s="24" t="e">
        <v>#DIV/0!</v>
      </c>
      <c r="M703" s="2"/>
    </row>
    <row r="704" spans="6:13" ht="12.75" hidden="1">
      <c r="F704" s="78"/>
      <c r="G704" s="78"/>
      <c r="H704" s="6">
        <v>0</v>
      </c>
      <c r="I704" s="24" t="e">
        <v>#DIV/0!</v>
      </c>
      <c r="M704" s="2"/>
    </row>
    <row r="705" spans="6:13" ht="12.75" hidden="1">
      <c r="F705" s="78"/>
      <c r="G705" s="78"/>
      <c r="H705" s="6">
        <v>0</v>
      </c>
      <c r="I705" s="24" t="e">
        <v>#DIV/0!</v>
      </c>
      <c r="M705" s="2"/>
    </row>
    <row r="706" spans="6:13" ht="12.75" hidden="1">
      <c r="F706" s="78"/>
      <c r="G706" s="78"/>
      <c r="H706" s="6">
        <v>0</v>
      </c>
      <c r="I706" s="24" t="e">
        <v>#DIV/0!</v>
      </c>
      <c r="M706" s="2"/>
    </row>
    <row r="707" spans="6:13" ht="12.75" hidden="1">
      <c r="F707" s="78"/>
      <c r="G707" s="78"/>
      <c r="H707" s="6">
        <v>0</v>
      </c>
      <c r="I707" s="24" t="e">
        <v>#DIV/0!</v>
      </c>
      <c r="M707" s="2"/>
    </row>
    <row r="708" spans="6:13" ht="12.75" hidden="1">
      <c r="F708" s="78"/>
      <c r="G708" s="78"/>
      <c r="H708" s="6">
        <v>0</v>
      </c>
      <c r="I708" s="24" t="e">
        <v>#DIV/0!</v>
      </c>
      <c r="M708" s="2"/>
    </row>
    <row r="709" spans="6:13" ht="12.75" hidden="1">
      <c r="F709" s="78"/>
      <c r="G709" s="78"/>
      <c r="H709" s="6">
        <v>0</v>
      </c>
      <c r="I709" s="24" t="e">
        <v>#DIV/0!</v>
      </c>
      <c r="M709" s="2"/>
    </row>
    <row r="710" spans="6:13" ht="12.75" hidden="1">
      <c r="F710" s="78"/>
      <c r="G710" s="78"/>
      <c r="H710" s="6">
        <v>0</v>
      </c>
      <c r="I710" s="24" t="e">
        <v>#DIV/0!</v>
      </c>
      <c r="M710" s="2"/>
    </row>
    <row r="711" spans="6:13" ht="12.75" hidden="1">
      <c r="F711" s="78"/>
      <c r="G711" s="78"/>
      <c r="H711" s="6">
        <v>0</v>
      </c>
      <c r="I711" s="24" t="e">
        <v>#DIV/0!</v>
      </c>
      <c r="M711" s="2"/>
    </row>
    <row r="712" spans="6:13" ht="12.75" hidden="1">
      <c r="F712" s="78"/>
      <c r="G712" s="78"/>
      <c r="H712" s="6">
        <v>0</v>
      </c>
      <c r="I712" s="24" t="e">
        <v>#DIV/0!</v>
      </c>
      <c r="M712" s="2"/>
    </row>
    <row r="713" spans="6:13" ht="12.75" hidden="1">
      <c r="F713" s="78"/>
      <c r="G713" s="78"/>
      <c r="H713" s="6">
        <v>0</v>
      </c>
      <c r="I713" s="24" t="e">
        <v>#DIV/0!</v>
      </c>
      <c r="M713" s="2"/>
    </row>
    <row r="714" spans="6:13" ht="12.75" hidden="1">
      <c r="F714" s="78"/>
      <c r="G714" s="78"/>
      <c r="H714" s="6">
        <v>0</v>
      </c>
      <c r="I714" s="24" t="e">
        <v>#DIV/0!</v>
      </c>
      <c r="M714" s="2"/>
    </row>
    <row r="715" spans="6:13" ht="12.75" hidden="1">
      <c r="F715" s="78"/>
      <c r="G715" s="78"/>
      <c r="H715" s="6">
        <v>0</v>
      </c>
      <c r="I715" s="24" t="e">
        <v>#DIV/0!</v>
      </c>
      <c r="M715" s="2"/>
    </row>
    <row r="716" spans="6:13" ht="12.75" hidden="1">
      <c r="F716" s="78"/>
      <c r="G716" s="78"/>
      <c r="H716" s="6">
        <v>0</v>
      </c>
      <c r="I716" s="24" t="e">
        <v>#DIV/0!</v>
      </c>
      <c r="M716" s="2"/>
    </row>
    <row r="717" spans="6:13" ht="12.75" hidden="1">
      <c r="F717" s="78"/>
      <c r="G717" s="78"/>
      <c r="H717" s="6">
        <v>0</v>
      </c>
      <c r="I717" s="24" t="e">
        <v>#DIV/0!</v>
      </c>
      <c r="M717" s="2"/>
    </row>
    <row r="718" spans="6:13" ht="12.75" hidden="1">
      <c r="F718" s="78"/>
      <c r="G718" s="78"/>
      <c r="H718" s="6">
        <v>0</v>
      </c>
      <c r="I718" s="24" t="e">
        <v>#DIV/0!</v>
      </c>
      <c r="M718" s="2"/>
    </row>
    <row r="719" spans="6:13" ht="12.75" hidden="1">
      <c r="F719" s="78"/>
      <c r="G719" s="78"/>
      <c r="H719" s="6">
        <v>0</v>
      </c>
      <c r="I719" s="24" t="e">
        <v>#DIV/0!</v>
      </c>
      <c r="M719" s="2"/>
    </row>
    <row r="720" spans="6:13" ht="12.75" hidden="1">
      <c r="F720" s="78"/>
      <c r="G720" s="78"/>
      <c r="H720" s="6">
        <v>0</v>
      </c>
      <c r="I720" s="24" t="e">
        <v>#DIV/0!</v>
      </c>
      <c r="M720" s="2"/>
    </row>
    <row r="721" spans="6:13" ht="12.75" hidden="1">
      <c r="F721" s="78"/>
      <c r="G721" s="78"/>
      <c r="H721" s="6">
        <v>0</v>
      </c>
      <c r="I721" s="24" t="e">
        <v>#DIV/0!</v>
      </c>
      <c r="M721" s="2"/>
    </row>
    <row r="722" spans="6:13" ht="12.75" hidden="1">
      <c r="F722" s="78"/>
      <c r="G722" s="78"/>
      <c r="H722" s="6">
        <v>0</v>
      </c>
      <c r="I722" s="24" t="e">
        <v>#DIV/0!</v>
      </c>
      <c r="M722" s="2"/>
    </row>
    <row r="723" spans="6:13" ht="12.75" hidden="1">
      <c r="F723" s="78"/>
      <c r="G723" s="78"/>
      <c r="H723" s="6">
        <v>0</v>
      </c>
      <c r="I723" s="24" t="e">
        <v>#DIV/0!</v>
      </c>
      <c r="M723" s="2"/>
    </row>
    <row r="724" spans="6:13" ht="12.75" hidden="1">
      <c r="F724" s="78"/>
      <c r="G724" s="78"/>
      <c r="H724" s="6">
        <v>0</v>
      </c>
      <c r="I724" s="24" t="e">
        <v>#DIV/0!</v>
      </c>
      <c r="M724" s="2"/>
    </row>
    <row r="725" spans="6:13" ht="12.75" hidden="1">
      <c r="F725" s="78"/>
      <c r="G725" s="78"/>
      <c r="H725" s="6">
        <v>0</v>
      </c>
      <c r="I725" s="24" t="e">
        <v>#DIV/0!</v>
      </c>
      <c r="M725" s="2"/>
    </row>
    <row r="726" spans="6:13" ht="12.75" hidden="1">
      <c r="F726" s="78"/>
      <c r="G726" s="78"/>
      <c r="H726" s="6">
        <v>0</v>
      </c>
      <c r="I726" s="24" t="e">
        <v>#DIV/0!</v>
      </c>
      <c r="M726" s="2"/>
    </row>
    <row r="727" spans="6:13" ht="12.75" hidden="1">
      <c r="F727" s="78"/>
      <c r="G727" s="78"/>
      <c r="H727" s="6">
        <v>0</v>
      </c>
      <c r="I727" s="24" t="e">
        <v>#DIV/0!</v>
      </c>
      <c r="M727" s="2"/>
    </row>
    <row r="728" spans="6:13" ht="12.75" hidden="1">
      <c r="F728" s="78"/>
      <c r="G728" s="78"/>
      <c r="H728" s="6">
        <v>0</v>
      </c>
      <c r="I728" s="24" t="e">
        <v>#DIV/0!</v>
      </c>
      <c r="M728" s="2"/>
    </row>
    <row r="729" spans="6:13" ht="12.75" hidden="1">
      <c r="F729" s="78"/>
      <c r="G729" s="78"/>
      <c r="H729" s="6">
        <v>0</v>
      </c>
      <c r="I729" s="24" t="e">
        <v>#DIV/0!</v>
      </c>
      <c r="M729" s="2"/>
    </row>
    <row r="730" spans="6:13" ht="12.75" hidden="1">
      <c r="F730" s="78"/>
      <c r="G730" s="78"/>
      <c r="H730" s="6">
        <v>0</v>
      </c>
      <c r="I730" s="24" t="e">
        <v>#DIV/0!</v>
      </c>
      <c r="M730" s="2"/>
    </row>
    <row r="731" spans="6:13" ht="12.75" hidden="1">
      <c r="F731" s="78"/>
      <c r="G731" s="78"/>
      <c r="H731" s="6">
        <v>0</v>
      </c>
      <c r="I731" s="24" t="e">
        <v>#DIV/0!</v>
      </c>
      <c r="M731" s="2"/>
    </row>
    <row r="732" spans="6:13" ht="12.75" hidden="1">
      <c r="F732" s="78"/>
      <c r="G732" s="78"/>
      <c r="H732" s="6">
        <v>0</v>
      </c>
      <c r="I732" s="24" t="e">
        <v>#DIV/0!</v>
      </c>
      <c r="M732" s="2"/>
    </row>
    <row r="733" spans="6:13" ht="12.75" hidden="1">
      <c r="F733" s="78"/>
      <c r="G733" s="78"/>
      <c r="H733" s="6">
        <v>0</v>
      </c>
      <c r="I733" s="24" t="e">
        <v>#DIV/0!</v>
      </c>
      <c r="M733" s="2"/>
    </row>
    <row r="734" spans="6:13" ht="12.75" hidden="1">
      <c r="F734" s="78"/>
      <c r="G734" s="78"/>
      <c r="H734" s="6">
        <v>0</v>
      </c>
      <c r="I734" s="24" t="e">
        <v>#DIV/0!</v>
      </c>
      <c r="M734" s="2"/>
    </row>
    <row r="735" spans="6:13" ht="12.75" hidden="1">
      <c r="F735" s="78"/>
      <c r="G735" s="78"/>
      <c r="H735" s="6">
        <v>0</v>
      </c>
      <c r="I735" s="24" t="e">
        <v>#DIV/0!</v>
      </c>
      <c r="M735" s="2"/>
    </row>
    <row r="736" spans="6:13" ht="12.75" hidden="1">
      <c r="F736" s="78"/>
      <c r="G736" s="78"/>
      <c r="H736" s="6">
        <v>0</v>
      </c>
      <c r="I736" s="24" t="e">
        <v>#DIV/0!</v>
      </c>
      <c r="M736" s="2"/>
    </row>
    <row r="737" spans="6:13" ht="12.75" hidden="1">
      <c r="F737" s="78"/>
      <c r="G737" s="78"/>
      <c r="H737" s="6">
        <v>0</v>
      </c>
      <c r="I737" s="24" t="e">
        <v>#DIV/0!</v>
      </c>
      <c r="M737" s="2"/>
    </row>
    <row r="738" spans="6:13" ht="12.75" hidden="1">
      <c r="F738" s="78"/>
      <c r="G738" s="78"/>
      <c r="H738" s="6">
        <v>0</v>
      </c>
      <c r="I738" s="24" t="e">
        <v>#DIV/0!</v>
      </c>
      <c r="M738" s="2"/>
    </row>
    <row r="739" spans="6:13" ht="12.75" hidden="1">
      <c r="F739" s="78"/>
      <c r="G739" s="78"/>
      <c r="H739" s="6">
        <v>0</v>
      </c>
      <c r="I739" s="24" t="e">
        <v>#DIV/0!</v>
      </c>
      <c r="M739" s="2"/>
    </row>
    <row r="740" spans="6:13" ht="12.75" hidden="1">
      <c r="F740" s="78"/>
      <c r="G740" s="78"/>
      <c r="H740" s="6">
        <v>0</v>
      </c>
      <c r="I740" s="24" t="e">
        <v>#DIV/0!</v>
      </c>
      <c r="M740" s="2"/>
    </row>
    <row r="741" spans="6:13" ht="12.75" hidden="1">
      <c r="F741" s="78"/>
      <c r="G741" s="78"/>
      <c r="H741" s="6">
        <v>0</v>
      </c>
      <c r="I741" s="24" t="e">
        <v>#DIV/0!</v>
      </c>
      <c r="M741" s="2"/>
    </row>
    <row r="742" spans="6:13" ht="12.75" hidden="1">
      <c r="F742" s="78"/>
      <c r="G742" s="78"/>
      <c r="H742" s="6">
        <v>0</v>
      </c>
      <c r="I742" s="24" t="e">
        <v>#DIV/0!</v>
      </c>
      <c r="M742" s="2"/>
    </row>
    <row r="743" spans="6:13" ht="12.75" hidden="1">
      <c r="F743" s="78"/>
      <c r="G743" s="78"/>
      <c r="H743" s="6">
        <v>0</v>
      </c>
      <c r="I743" s="24" t="e">
        <v>#DIV/0!</v>
      </c>
      <c r="M743" s="2"/>
    </row>
    <row r="744" spans="6:13" ht="12.75" hidden="1">
      <c r="F744" s="78"/>
      <c r="G744" s="78"/>
      <c r="H744" s="6">
        <v>0</v>
      </c>
      <c r="I744" s="24" t="e">
        <v>#DIV/0!</v>
      </c>
      <c r="M744" s="2"/>
    </row>
    <row r="745" spans="6:13" ht="12.75" hidden="1">
      <c r="F745" s="78"/>
      <c r="G745" s="78"/>
      <c r="H745" s="6">
        <v>0</v>
      </c>
      <c r="I745" s="24" t="e">
        <v>#DIV/0!</v>
      </c>
      <c r="M745" s="2"/>
    </row>
    <row r="746" spans="6:13" ht="12.75" hidden="1">
      <c r="F746" s="78"/>
      <c r="G746" s="78"/>
      <c r="H746" s="6">
        <v>0</v>
      </c>
      <c r="I746" s="24" t="e">
        <v>#DIV/0!</v>
      </c>
      <c r="M746" s="2"/>
    </row>
    <row r="747" spans="6:13" ht="12.75" hidden="1">
      <c r="F747" s="78"/>
      <c r="G747" s="78"/>
      <c r="H747" s="6">
        <v>0</v>
      </c>
      <c r="I747" s="24" t="e">
        <v>#DIV/0!</v>
      </c>
      <c r="M747" s="2"/>
    </row>
    <row r="748" spans="6:13" ht="12.75" hidden="1">
      <c r="F748" s="78"/>
      <c r="G748" s="78"/>
      <c r="H748" s="6">
        <v>0</v>
      </c>
      <c r="I748" s="24" t="e">
        <v>#DIV/0!</v>
      </c>
      <c r="M748" s="2"/>
    </row>
    <row r="749" spans="6:13" ht="12.75" hidden="1">
      <c r="F749" s="78"/>
      <c r="G749" s="78"/>
      <c r="H749" s="6">
        <v>0</v>
      </c>
      <c r="I749" s="24" t="e">
        <v>#DIV/0!</v>
      </c>
      <c r="M749" s="2"/>
    </row>
    <row r="750" spans="6:13" ht="12.75" hidden="1">
      <c r="F750" s="78"/>
      <c r="G750" s="78"/>
      <c r="H750" s="6">
        <v>0</v>
      </c>
      <c r="I750" s="24" t="e">
        <v>#DIV/0!</v>
      </c>
      <c r="M750" s="2"/>
    </row>
    <row r="751" spans="6:13" ht="12.75" hidden="1">
      <c r="F751" s="78"/>
      <c r="G751" s="78"/>
      <c r="H751" s="6">
        <v>0</v>
      </c>
      <c r="I751" s="24" t="e">
        <v>#DIV/0!</v>
      </c>
      <c r="M751" s="2"/>
    </row>
    <row r="752" spans="6:13" ht="12.75" hidden="1">
      <c r="F752" s="78"/>
      <c r="G752" s="78"/>
      <c r="H752" s="6">
        <v>0</v>
      </c>
      <c r="I752" s="24" t="e">
        <v>#DIV/0!</v>
      </c>
      <c r="M752" s="2"/>
    </row>
    <row r="753" spans="6:13" ht="12.75" hidden="1">
      <c r="F753" s="78"/>
      <c r="G753" s="78"/>
      <c r="H753" s="6">
        <v>0</v>
      </c>
      <c r="I753" s="24" t="e">
        <v>#DIV/0!</v>
      </c>
      <c r="M753" s="2"/>
    </row>
    <row r="754" spans="6:13" ht="12.75" hidden="1">
      <c r="F754" s="78"/>
      <c r="G754" s="78"/>
      <c r="H754" s="6">
        <v>0</v>
      </c>
      <c r="I754" s="24" t="e">
        <v>#DIV/0!</v>
      </c>
      <c r="M754" s="2"/>
    </row>
    <row r="755" spans="6:13" ht="12.75" hidden="1">
      <c r="F755" s="78"/>
      <c r="G755" s="78"/>
      <c r="H755" s="6">
        <v>0</v>
      </c>
      <c r="I755" s="24" t="e">
        <v>#DIV/0!</v>
      </c>
      <c r="M755" s="2"/>
    </row>
    <row r="756" spans="6:13" ht="12.75" hidden="1">
      <c r="F756" s="78"/>
      <c r="G756" s="78"/>
      <c r="H756" s="6">
        <v>0</v>
      </c>
      <c r="I756" s="24" t="e">
        <v>#DIV/0!</v>
      </c>
      <c r="M756" s="2"/>
    </row>
    <row r="757" spans="6:13" ht="12.75" hidden="1">
      <c r="F757" s="78"/>
      <c r="G757" s="78"/>
      <c r="H757" s="6">
        <v>0</v>
      </c>
      <c r="I757" s="24" t="e">
        <v>#DIV/0!</v>
      </c>
      <c r="M757" s="2"/>
    </row>
    <row r="758" spans="6:13" ht="12.75" hidden="1">
      <c r="F758" s="78"/>
      <c r="G758" s="78"/>
      <c r="H758" s="6">
        <v>0</v>
      </c>
      <c r="I758" s="24" t="e">
        <v>#DIV/0!</v>
      </c>
      <c r="M758" s="2"/>
    </row>
    <row r="759" spans="6:13" ht="12.75" hidden="1">
      <c r="F759" s="78"/>
      <c r="G759" s="78"/>
      <c r="H759" s="6">
        <v>0</v>
      </c>
      <c r="I759" s="24" t="e">
        <v>#DIV/0!</v>
      </c>
      <c r="M759" s="2"/>
    </row>
    <row r="760" spans="6:13" ht="12.75" hidden="1">
      <c r="F760" s="78"/>
      <c r="G760" s="78"/>
      <c r="H760" s="6">
        <v>0</v>
      </c>
      <c r="I760" s="24" t="e">
        <v>#DIV/0!</v>
      </c>
      <c r="M760" s="2"/>
    </row>
    <row r="761" spans="6:13" ht="12.75" hidden="1">
      <c r="F761" s="78"/>
      <c r="G761" s="78"/>
      <c r="H761" s="6">
        <v>0</v>
      </c>
      <c r="I761" s="24" t="e">
        <v>#DIV/0!</v>
      </c>
      <c r="M761" s="2"/>
    </row>
    <row r="762" spans="6:13" ht="12.75" hidden="1">
      <c r="F762" s="78"/>
      <c r="G762" s="78"/>
      <c r="H762" s="6">
        <v>0</v>
      </c>
      <c r="I762" s="24" t="e">
        <v>#DIV/0!</v>
      </c>
      <c r="M762" s="2"/>
    </row>
    <row r="763" spans="6:13" ht="12.75" hidden="1">
      <c r="F763" s="78"/>
      <c r="G763" s="78"/>
      <c r="H763" s="6">
        <v>0</v>
      </c>
      <c r="I763" s="24" t="e">
        <v>#DIV/0!</v>
      </c>
      <c r="M763" s="2"/>
    </row>
    <row r="764" spans="6:13" ht="12.75" hidden="1">
      <c r="F764" s="78"/>
      <c r="G764" s="78"/>
      <c r="H764" s="6">
        <v>0</v>
      </c>
      <c r="I764" s="24" t="e">
        <v>#DIV/0!</v>
      </c>
      <c r="M764" s="2"/>
    </row>
    <row r="765" spans="6:13" ht="12.75" hidden="1">
      <c r="F765" s="78"/>
      <c r="G765" s="78"/>
      <c r="H765" s="6">
        <v>0</v>
      </c>
      <c r="I765" s="24" t="e">
        <v>#DIV/0!</v>
      </c>
      <c r="M765" s="2"/>
    </row>
    <row r="766" spans="6:13" ht="12.75" hidden="1">
      <c r="F766" s="78"/>
      <c r="G766" s="78"/>
      <c r="H766" s="6">
        <v>0</v>
      </c>
      <c r="I766" s="24" t="e">
        <v>#DIV/0!</v>
      </c>
      <c r="M766" s="2"/>
    </row>
    <row r="767" spans="6:13" ht="12.75" hidden="1">
      <c r="F767" s="78"/>
      <c r="G767" s="78"/>
      <c r="H767" s="6">
        <v>0</v>
      </c>
      <c r="I767" s="24" t="e">
        <v>#DIV/0!</v>
      </c>
      <c r="M767" s="2"/>
    </row>
    <row r="768" spans="6:13" ht="12.75" hidden="1">
      <c r="F768" s="78"/>
      <c r="G768" s="78"/>
      <c r="H768" s="6">
        <v>0</v>
      </c>
      <c r="I768" s="24" t="e">
        <v>#DIV/0!</v>
      </c>
      <c r="M768" s="2"/>
    </row>
    <row r="769" spans="6:13" ht="12.75" hidden="1">
      <c r="F769" s="78"/>
      <c r="G769" s="78"/>
      <c r="H769" s="6">
        <v>0</v>
      </c>
      <c r="I769" s="24" t="e">
        <v>#DIV/0!</v>
      </c>
      <c r="M769" s="2"/>
    </row>
    <row r="770" spans="6:13" ht="12.75" hidden="1">
      <c r="F770" s="78"/>
      <c r="G770" s="78"/>
      <c r="H770" s="6">
        <v>0</v>
      </c>
      <c r="I770" s="24" t="e">
        <v>#DIV/0!</v>
      </c>
      <c r="M770" s="2"/>
    </row>
    <row r="771" spans="6:13" ht="12.75" hidden="1">
      <c r="F771" s="78"/>
      <c r="G771" s="78"/>
      <c r="H771" s="6">
        <v>0</v>
      </c>
      <c r="I771" s="24" t="e">
        <v>#DIV/0!</v>
      </c>
      <c r="M771" s="2"/>
    </row>
    <row r="772" spans="6:13" ht="12.75" hidden="1">
      <c r="F772" s="78"/>
      <c r="G772" s="78"/>
      <c r="H772" s="6">
        <v>0</v>
      </c>
      <c r="I772" s="24" t="e">
        <v>#DIV/0!</v>
      </c>
      <c r="M772" s="2"/>
    </row>
    <row r="773" spans="6:13" ht="12.75" hidden="1">
      <c r="F773" s="78"/>
      <c r="G773" s="78"/>
      <c r="H773" s="6">
        <v>0</v>
      </c>
      <c r="I773" s="24" t="e">
        <v>#DIV/0!</v>
      </c>
      <c r="M773" s="2"/>
    </row>
    <row r="774" spans="6:13" ht="12.75" hidden="1">
      <c r="F774" s="78"/>
      <c r="G774" s="78"/>
      <c r="H774" s="6">
        <v>0</v>
      </c>
      <c r="I774" s="24" t="e">
        <v>#DIV/0!</v>
      </c>
      <c r="M774" s="2"/>
    </row>
    <row r="775" spans="6:13" ht="12.75" hidden="1">
      <c r="F775" s="78"/>
      <c r="G775" s="78"/>
      <c r="H775" s="6">
        <v>0</v>
      </c>
      <c r="I775" s="24" t="e">
        <v>#DIV/0!</v>
      </c>
      <c r="M775" s="2"/>
    </row>
    <row r="776" spans="6:13" ht="12.75" hidden="1">
      <c r="F776" s="78"/>
      <c r="G776" s="78"/>
      <c r="H776" s="6">
        <v>0</v>
      </c>
      <c r="I776" s="24" t="e">
        <v>#DIV/0!</v>
      </c>
      <c r="M776" s="2"/>
    </row>
    <row r="777" spans="6:13" ht="12.75" hidden="1">
      <c r="F777" s="78"/>
      <c r="G777" s="78"/>
      <c r="H777" s="6">
        <v>0</v>
      </c>
      <c r="I777" s="24" t="e">
        <v>#DIV/0!</v>
      </c>
      <c r="M777" s="2"/>
    </row>
    <row r="778" spans="6:13" ht="12.75" hidden="1">
      <c r="F778" s="78"/>
      <c r="G778" s="78"/>
      <c r="H778" s="6">
        <v>0</v>
      </c>
      <c r="I778" s="24" t="e">
        <v>#DIV/0!</v>
      </c>
      <c r="M778" s="2"/>
    </row>
    <row r="779" spans="6:13" ht="12.75" hidden="1">
      <c r="F779" s="78"/>
      <c r="G779" s="78"/>
      <c r="H779" s="6">
        <v>0</v>
      </c>
      <c r="I779" s="24" t="e">
        <v>#DIV/0!</v>
      </c>
      <c r="M779" s="2"/>
    </row>
    <row r="780" spans="6:13" ht="12.75" hidden="1">
      <c r="F780" s="78"/>
      <c r="G780" s="78"/>
      <c r="H780" s="6">
        <v>0</v>
      </c>
      <c r="I780" s="24" t="e">
        <v>#DIV/0!</v>
      </c>
      <c r="M780" s="2"/>
    </row>
    <row r="781" spans="6:13" ht="12.75" hidden="1">
      <c r="F781" s="78"/>
      <c r="G781" s="78"/>
      <c r="H781" s="6">
        <v>0</v>
      </c>
      <c r="I781" s="24" t="e">
        <v>#DIV/0!</v>
      </c>
      <c r="M781" s="2"/>
    </row>
    <row r="782" spans="6:13" ht="12.75" hidden="1">
      <c r="F782" s="78"/>
      <c r="G782" s="78"/>
      <c r="H782" s="6">
        <v>0</v>
      </c>
      <c r="I782" s="24" t="e">
        <v>#DIV/0!</v>
      </c>
      <c r="M782" s="2"/>
    </row>
    <row r="783" spans="6:13" ht="12.75" hidden="1">
      <c r="F783" s="78"/>
      <c r="G783" s="78"/>
      <c r="H783" s="6">
        <v>0</v>
      </c>
      <c r="I783" s="24" t="e">
        <v>#DIV/0!</v>
      </c>
      <c r="M783" s="2"/>
    </row>
    <row r="784" spans="6:13" ht="12.75" hidden="1">
      <c r="F784" s="78"/>
      <c r="G784" s="78"/>
      <c r="H784" s="6">
        <v>0</v>
      </c>
      <c r="I784" s="24" t="e">
        <v>#DIV/0!</v>
      </c>
      <c r="M784" s="2"/>
    </row>
    <row r="785" spans="6:13" ht="12.75" hidden="1">
      <c r="F785" s="78"/>
      <c r="G785" s="78"/>
      <c r="H785" s="6">
        <v>0</v>
      </c>
      <c r="I785" s="24" t="e">
        <v>#DIV/0!</v>
      </c>
      <c r="M785" s="2"/>
    </row>
    <row r="786" spans="6:13" ht="12.75" hidden="1">
      <c r="F786" s="78"/>
      <c r="G786" s="78"/>
      <c r="H786" s="6">
        <v>0</v>
      </c>
      <c r="I786" s="24" t="e">
        <v>#DIV/0!</v>
      </c>
      <c r="M786" s="2"/>
    </row>
    <row r="787" spans="6:13" ht="12.75" hidden="1">
      <c r="F787" s="78"/>
      <c r="G787" s="78"/>
      <c r="H787" s="6">
        <v>0</v>
      </c>
      <c r="I787" s="24" t="e">
        <v>#DIV/0!</v>
      </c>
      <c r="M787" s="2"/>
    </row>
    <row r="788" spans="6:13" ht="12.75" hidden="1">
      <c r="F788" s="78"/>
      <c r="G788" s="78"/>
      <c r="H788" s="6">
        <v>0</v>
      </c>
      <c r="I788" s="24" t="e">
        <v>#DIV/0!</v>
      </c>
      <c r="M788" s="2"/>
    </row>
    <row r="789" spans="6:13" ht="12.75" hidden="1">
      <c r="F789" s="78"/>
      <c r="G789" s="78"/>
      <c r="H789" s="6">
        <v>0</v>
      </c>
      <c r="I789" s="24" t="e">
        <v>#DIV/0!</v>
      </c>
      <c r="M789" s="2"/>
    </row>
    <row r="790" spans="6:13" ht="12.75" hidden="1">
      <c r="F790" s="78"/>
      <c r="G790" s="78"/>
      <c r="H790" s="6">
        <v>0</v>
      </c>
      <c r="I790" s="24" t="e">
        <v>#DIV/0!</v>
      </c>
      <c r="M790" s="2"/>
    </row>
    <row r="791" spans="6:13" ht="12.75" hidden="1">
      <c r="F791" s="78"/>
      <c r="G791" s="78"/>
      <c r="H791" s="6">
        <v>0</v>
      </c>
      <c r="I791" s="24" t="e">
        <v>#DIV/0!</v>
      </c>
      <c r="M791" s="2"/>
    </row>
    <row r="792" spans="6:13" ht="12.75" hidden="1">
      <c r="F792" s="78"/>
      <c r="G792" s="78"/>
      <c r="H792" s="6">
        <v>0</v>
      </c>
      <c r="I792" s="24" t="e">
        <v>#DIV/0!</v>
      </c>
      <c r="M792" s="2"/>
    </row>
    <row r="793" spans="6:13" ht="12.75" hidden="1">
      <c r="F793" s="78"/>
      <c r="G793" s="78"/>
      <c r="H793" s="6">
        <v>0</v>
      </c>
      <c r="I793" s="24" t="e">
        <v>#DIV/0!</v>
      </c>
      <c r="M793" s="2"/>
    </row>
    <row r="794" spans="6:13" ht="12.75" hidden="1">
      <c r="F794" s="78"/>
      <c r="G794" s="78"/>
      <c r="H794" s="6">
        <v>0</v>
      </c>
      <c r="I794" s="24" t="e">
        <v>#DIV/0!</v>
      </c>
      <c r="M794" s="2"/>
    </row>
    <row r="795" spans="6:13" ht="12.75" hidden="1">
      <c r="F795" s="78"/>
      <c r="G795" s="78"/>
      <c r="H795" s="6">
        <v>0</v>
      </c>
      <c r="I795" s="24" t="e">
        <v>#DIV/0!</v>
      </c>
      <c r="M795" s="2"/>
    </row>
    <row r="796" spans="6:13" ht="12.75" hidden="1">
      <c r="F796" s="78"/>
      <c r="G796" s="78"/>
      <c r="H796" s="6">
        <v>0</v>
      </c>
      <c r="I796" s="24" t="e">
        <v>#DIV/0!</v>
      </c>
      <c r="M796" s="2"/>
    </row>
    <row r="797" spans="6:13" ht="12.75" hidden="1">
      <c r="F797" s="78"/>
      <c r="G797" s="78"/>
      <c r="H797" s="6">
        <v>0</v>
      </c>
      <c r="I797" s="24" t="e">
        <v>#DIV/0!</v>
      </c>
      <c r="M797" s="2"/>
    </row>
    <row r="798" spans="6:13" ht="12.75" hidden="1">
      <c r="F798" s="78"/>
      <c r="G798" s="78"/>
      <c r="H798" s="6">
        <v>0</v>
      </c>
      <c r="I798" s="24" t="e">
        <v>#DIV/0!</v>
      </c>
      <c r="M798" s="2"/>
    </row>
    <row r="799" spans="6:13" ht="12.75" hidden="1">
      <c r="F799" s="78"/>
      <c r="G799" s="78"/>
      <c r="H799" s="6">
        <v>0</v>
      </c>
      <c r="I799" s="24" t="e">
        <v>#DIV/0!</v>
      </c>
      <c r="M799" s="2"/>
    </row>
    <row r="800" spans="6:13" ht="12.75" hidden="1">
      <c r="F800" s="78"/>
      <c r="G800" s="78"/>
      <c r="H800" s="6">
        <v>0</v>
      </c>
      <c r="I800" s="24" t="e">
        <v>#DIV/0!</v>
      </c>
      <c r="M800" s="2"/>
    </row>
    <row r="801" spans="6:13" ht="12.75" hidden="1">
      <c r="F801" s="78"/>
      <c r="G801" s="78"/>
      <c r="H801" s="6">
        <v>0</v>
      </c>
      <c r="I801" s="24" t="e">
        <v>#DIV/0!</v>
      </c>
      <c r="M801" s="2"/>
    </row>
    <row r="802" spans="6:13" ht="12.75" hidden="1">
      <c r="F802" s="78"/>
      <c r="G802" s="78"/>
      <c r="H802" s="6">
        <v>0</v>
      </c>
      <c r="I802" s="24" t="e">
        <v>#DIV/0!</v>
      </c>
      <c r="M802" s="2"/>
    </row>
    <row r="803" spans="6:13" ht="12.75" hidden="1">
      <c r="F803" s="78"/>
      <c r="G803" s="78"/>
      <c r="H803" s="6">
        <v>0</v>
      </c>
      <c r="I803" s="24" t="e">
        <v>#DIV/0!</v>
      </c>
      <c r="M803" s="2"/>
    </row>
    <row r="804" spans="6:13" ht="12.75" hidden="1">
      <c r="F804" s="78"/>
      <c r="G804" s="78"/>
      <c r="H804" s="6">
        <v>0</v>
      </c>
      <c r="I804" s="24" t="e">
        <v>#DIV/0!</v>
      </c>
      <c r="M804" s="2"/>
    </row>
    <row r="805" spans="6:13" ht="12.75" hidden="1">
      <c r="F805" s="78"/>
      <c r="G805" s="78"/>
      <c r="H805" s="6">
        <v>0</v>
      </c>
      <c r="I805" s="24" t="e">
        <v>#DIV/0!</v>
      </c>
      <c r="M805" s="2"/>
    </row>
    <row r="806" spans="6:13" ht="12.75" hidden="1">
      <c r="F806" s="78"/>
      <c r="G806" s="78"/>
      <c r="H806" s="6">
        <v>0</v>
      </c>
      <c r="I806" s="24" t="e">
        <v>#DIV/0!</v>
      </c>
      <c r="M806" s="2"/>
    </row>
    <row r="807" spans="6:13" ht="12.75" hidden="1">
      <c r="F807" s="78"/>
      <c r="G807" s="78"/>
      <c r="M807" s="2"/>
    </row>
    <row r="808" spans="6:13" ht="12.75" hidden="1">
      <c r="F808" s="78"/>
      <c r="G808" s="78"/>
      <c r="M808" s="2"/>
    </row>
    <row r="809" spans="6:13" ht="12.75" hidden="1">
      <c r="F809" s="78"/>
      <c r="G809" s="78"/>
      <c r="M809" s="2"/>
    </row>
    <row r="810" spans="6:13" ht="12.75" hidden="1">
      <c r="F810" s="78"/>
      <c r="G810" s="78"/>
      <c r="M810" s="2"/>
    </row>
    <row r="811" spans="6:13" ht="12.75" hidden="1">
      <c r="F811" s="78"/>
      <c r="G811" s="78"/>
      <c r="M811" s="2"/>
    </row>
    <row r="812" spans="6:13" ht="12.75" hidden="1">
      <c r="F812" s="78"/>
      <c r="G812" s="78"/>
      <c r="M812" s="2"/>
    </row>
    <row r="813" spans="6:13" ht="12.75" hidden="1">
      <c r="F813" s="78"/>
      <c r="G813" s="78"/>
      <c r="M813" s="2"/>
    </row>
    <row r="814" spans="6:13" ht="12.75" hidden="1">
      <c r="F814" s="78"/>
      <c r="G814" s="78"/>
      <c r="M814" s="2"/>
    </row>
    <row r="815" spans="6:13" ht="12.75" hidden="1">
      <c r="F815" s="78"/>
      <c r="G815" s="78"/>
      <c r="M815" s="2"/>
    </row>
    <row r="816" spans="6:13" ht="12.75" hidden="1">
      <c r="F816" s="78"/>
      <c r="G816" s="78"/>
      <c r="M816" s="2"/>
    </row>
    <row r="817" spans="6:13" ht="12.75" hidden="1">
      <c r="F817" s="78"/>
      <c r="G817" s="78"/>
      <c r="M817" s="2"/>
    </row>
    <row r="818" spans="6:13" ht="12.75" hidden="1">
      <c r="F818" s="78"/>
      <c r="G818" s="78"/>
      <c r="M818" s="2"/>
    </row>
    <row r="819" spans="6:13" ht="12.75" hidden="1">
      <c r="F819" s="78"/>
      <c r="G819" s="78"/>
      <c r="M819" s="2"/>
    </row>
    <row r="820" spans="6:13" ht="12.75" hidden="1">
      <c r="F820" s="78"/>
      <c r="G820" s="78"/>
      <c r="M820" s="2"/>
    </row>
    <row r="821" spans="6:13" ht="12.75" hidden="1">
      <c r="F821" s="78"/>
      <c r="G821" s="78"/>
      <c r="M821" s="2"/>
    </row>
    <row r="822" spans="6:13" ht="12.75" hidden="1">
      <c r="F822" s="78"/>
      <c r="G822" s="78"/>
      <c r="M822" s="2"/>
    </row>
    <row r="823" spans="6:13" ht="12.75" hidden="1">
      <c r="F823" s="78"/>
      <c r="G823" s="78"/>
      <c r="M823" s="2"/>
    </row>
    <row r="824" spans="6:13" ht="12.75" hidden="1">
      <c r="F824" s="78"/>
      <c r="G824" s="78"/>
      <c r="M824" s="2"/>
    </row>
    <row r="825" spans="6:13" ht="12.75" hidden="1">
      <c r="F825" s="78"/>
      <c r="G825" s="78"/>
      <c r="M825" s="2"/>
    </row>
    <row r="826" spans="6:13" ht="12.75" hidden="1">
      <c r="F826" s="78"/>
      <c r="G826" s="78"/>
      <c r="M826" s="2"/>
    </row>
    <row r="827" spans="6:13" ht="12.75" hidden="1">
      <c r="F827" s="78"/>
      <c r="G827" s="78"/>
      <c r="M827" s="2"/>
    </row>
    <row r="828" spans="6:13" ht="12.75" hidden="1">
      <c r="F828" s="78"/>
      <c r="G828" s="78"/>
      <c r="M828" s="2"/>
    </row>
    <row r="829" spans="6:13" ht="12.75" hidden="1">
      <c r="F829" s="78"/>
      <c r="G829" s="78"/>
      <c r="M829" s="2"/>
    </row>
    <row r="830" spans="6:13" ht="12.75" hidden="1">
      <c r="F830" s="78"/>
      <c r="G830" s="78"/>
      <c r="M830" s="2"/>
    </row>
    <row r="831" spans="6:13" ht="12.75" hidden="1">
      <c r="F831" s="78"/>
      <c r="G831" s="78"/>
      <c r="M831" s="2"/>
    </row>
    <row r="832" spans="6:13" ht="12.75" hidden="1">
      <c r="F832" s="78"/>
      <c r="G832" s="78"/>
      <c r="M832" s="2"/>
    </row>
    <row r="833" spans="6:13" ht="12.75" hidden="1">
      <c r="F833" s="78"/>
      <c r="G833" s="78"/>
      <c r="M833" s="2"/>
    </row>
    <row r="834" spans="6:13" ht="12.75" hidden="1">
      <c r="F834" s="78"/>
      <c r="G834" s="78"/>
      <c r="M834" s="2"/>
    </row>
    <row r="835" spans="6:13" ht="12.75" hidden="1">
      <c r="F835" s="78"/>
      <c r="G835" s="78"/>
      <c r="M835" s="2"/>
    </row>
    <row r="836" spans="6:13" ht="12.75" hidden="1">
      <c r="F836" s="78"/>
      <c r="G836" s="78"/>
      <c r="M836" s="2"/>
    </row>
    <row r="837" spans="6:13" ht="12.75" hidden="1">
      <c r="F837" s="78"/>
      <c r="G837" s="78"/>
      <c r="M837" s="2"/>
    </row>
    <row r="838" spans="6:13" ht="12.75" hidden="1">
      <c r="F838" s="78"/>
      <c r="G838" s="78"/>
      <c r="M838" s="2"/>
    </row>
    <row r="839" spans="6:13" ht="12.75" hidden="1">
      <c r="F839" s="78"/>
      <c r="G839" s="78"/>
      <c r="M839" s="2"/>
    </row>
    <row r="840" spans="6:13" ht="12.75" hidden="1">
      <c r="F840" s="78"/>
      <c r="G840" s="78"/>
      <c r="M840" s="2"/>
    </row>
    <row r="841" spans="6:13" ht="12.75" hidden="1">
      <c r="F841" s="78"/>
      <c r="G841" s="78"/>
      <c r="M841" s="2"/>
    </row>
    <row r="842" spans="6:13" ht="12.75" hidden="1">
      <c r="F842" s="78"/>
      <c r="G842" s="78"/>
      <c r="M842" s="2"/>
    </row>
    <row r="843" spans="6:13" ht="12.75" hidden="1">
      <c r="F843" s="78"/>
      <c r="G843" s="78"/>
      <c r="M843" s="2"/>
    </row>
    <row r="844" spans="6:13" ht="12.75" hidden="1">
      <c r="F844" s="78"/>
      <c r="G844" s="78"/>
      <c r="M844" s="2"/>
    </row>
    <row r="845" spans="6:13" ht="12.75" hidden="1">
      <c r="F845" s="78"/>
      <c r="G845" s="78"/>
      <c r="M845" s="2"/>
    </row>
    <row r="846" spans="6:13" ht="12.75" hidden="1">
      <c r="F846" s="78"/>
      <c r="G846" s="78"/>
      <c r="M846" s="2"/>
    </row>
    <row r="847" spans="6:13" ht="12.75" hidden="1">
      <c r="F847" s="78"/>
      <c r="G847" s="78"/>
      <c r="M847" s="2"/>
    </row>
    <row r="848" spans="6:13" ht="12.75" hidden="1">
      <c r="F848" s="78"/>
      <c r="G848" s="78"/>
      <c r="M848" s="2"/>
    </row>
    <row r="849" spans="6:13" ht="12.75" hidden="1">
      <c r="F849" s="78"/>
      <c r="G849" s="78"/>
      <c r="M849" s="2"/>
    </row>
    <row r="850" spans="6:13" ht="12.75" hidden="1">
      <c r="F850" s="78"/>
      <c r="G850" s="78"/>
      <c r="M850" s="2"/>
    </row>
    <row r="851" spans="6:13" ht="12.75" hidden="1">
      <c r="F851" s="78"/>
      <c r="G851" s="78"/>
      <c r="M851" s="2"/>
    </row>
    <row r="852" spans="6:13" ht="12.75" hidden="1">
      <c r="F852" s="78"/>
      <c r="G852" s="78"/>
      <c r="M852" s="2"/>
    </row>
    <row r="853" spans="6:13" ht="12.75" hidden="1">
      <c r="F853" s="78"/>
      <c r="G853" s="78"/>
      <c r="M853" s="2"/>
    </row>
    <row r="854" spans="6:13" ht="12.75" hidden="1">
      <c r="F854" s="78"/>
      <c r="G854" s="78"/>
      <c r="M854" s="2"/>
    </row>
    <row r="855" spans="6:13" ht="12.75" hidden="1">
      <c r="F855" s="78"/>
      <c r="G855" s="78"/>
      <c r="M855" s="2"/>
    </row>
    <row r="856" spans="6:13" ht="12.75" hidden="1">
      <c r="F856" s="78"/>
      <c r="G856" s="78"/>
      <c r="M856" s="2"/>
    </row>
    <row r="857" spans="6:13" ht="12.75" hidden="1">
      <c r="F857" s="78"/>
      <c r="G857" s="78"/>
      <c r="M857" s="2"/>
    </row>
    <row r="858" spans="6:13" ht="12.75" hidden="1">
      <c r="F858" s="78"/>
      <c r="G858" s="78"/>
      <c r="M858" s="2"/>
    </row>
    <row r="859" spans="6:13" ht="12.75" hidden="1">
      <c r="F859" s="78"/>
      <c r="G859" s="78"/>
      <c r="M859" s="2"/>
    </row>
    <row r="860" spans="6:13" ht="12.75" hidden="1">
      <c r="F860" s="78"/>
      <c r="G860" s="78"/>
      <c r="M860" s="2"/>
    </row>
    <row r="861" spans="6:13" ht="12.75" hidden="1">
      <c r="F861" s="78"/>
      <c r="G861" s="78"/>
      <c r="M861" s="2"/>
    </row>
    <row r="862" spans="6:13" ht="12.75" hidden="1">
      <c r="F862" s="78"/>
      <c r="G862" s="78"/>
      <c r="M862" s="2"/>
    </row>
    <row r="863" spans="6:13" ht="12.75" hidden="1">
      <c r="F863" s="78"/>
      <c r="G863" s="78"/>
      <c r="M863" s="2"/>
    </row>
    <row r="864" spans="6:13" ht="12.75" hidden="1">
      <c r="F864" s="78"/>
      <c r="G864" s="78"/>
      <c r="M864" s="2"/>
    </row>
    <row r="865" spans="6:13" ht="12.75" hidden="1">
      <c r="F865" s="78"/>
      <c r="G865" s="78"/>
      <c r="M865" s="2"/>
    </row>
    <row r="866" spans="6:13" ht="12.75" hidden="1">
      <c r="F866" s="78"/>
      <c r="G866" s="78"/>
      <c r="M866" s="2"/>
    </row>
    <row r="867" spans="6:13" ht="12.75" hidden="1">
      <c r="F867" s="78"/>
      <c r="G867" s="78"/>
      <c r="M867" s="2"/>
    </row>
    <row r="868" spans="6:13" ht="12.75" hidden="1">
      <c r="F868" s="78"/>
      <c r="G868" s="78"/>
      <c r="M868" s="2"/>
    </row>
    <row r="869" spans="6:13" ht="12.75" hidden="1">
      <c r="F869" s="78"/>
      <c r="G869" s="78"/>
      <c r="M869" s="2"/>
    </row>
    <row r="870" spans="6:13" ht="12.75" hidden="1">
      <c r="F870" s="78"/>
      <c r="G870" s="78"/>
      <c r="M870" s="2"/>
    </row>
    <row r="871" spans="6:13" ht="12.75" hidden="1">
      <c r="F871" s="78"/>
      <c r="G871" s="78"/>
      <c r="M871" s="2"/>
    </row>
    <row r="872" spans="6:13" ht="12.75" hidden="1">
      <c r="F872" s="78"/>
      <c r="G872" s="78"/>
      <c r="M872" s="2"/>
    </row>
    <row r="873" spans="6:13" ht="12.75" hidden="1">
      <c r="F873" s="78"/>
      <c r="G873" s="78"/>
      <c r="M873" s="2"/>
    </row>
    <row r="874" spans="6:13" ht="12.75" hidden="1">
      <c r="F874" s="78"/>
      <c r="G874" s="78"/>
      <c r="M874" s="2"/>
    </row>
    <row r="875" spans="6:13" ht="12.75" hidden="1">
      <c r="F875" s="78"/>
      <c r="G875" s="78"/>
      <c r="M875" s="2"/>
    </row>
    <row r="876" spans="6:13" ht="12.75">
      <c r="F876" s="78"/>
      <c r="G876" s="78"/>
      <c r="M876" s="2"/>
    </row>
    <row r="877" spans="1:256" s="175" customFormat="1" ht="12.75">
      <c r="A877" s="264"/>
      <c r="B877" s="104">
        <v>-1239869</v>
      </c>
      <c r="C877" s="264" t="s">
        <v>219</v>
      </c>
      <c r="D877" s="264" t="s">
        <v>220</v>
      </c>
      <c r="E877" s="264"/>
      <c r="F877" s="265"/>
      <c r="G877" s="265"/>
      <c r="H877" s="104">
        <v>1239869</v>
      </c>
      <c r="I877" s="266">
        <v>-2479.738</v>
      </c>
      <c r="K877" s="267"/>
      <c r="L877" s="268"/>
      <c r="M877" s="2">
        <v>500</v>
      </c>
      <c r="N877" s="268"/>
      <c r="O877" s="268"/>
      <c r="P877" s="268"/>
      <c r="Q877" s="268"/>
      <c r="R877" s="268"/>
      <c r="S877" s="268"/>
      <c r="T877" s="268"/>
      <c r="U877" s="268"/>
      <c r="V877" s="268"/>
      <c r="W877" s="268"/>
      <c r="X877" s="268"/>
      <c r="Y877" s="268"/>
      <c r="Z877" s="268"/>
      <c r="AA877" s="268"/>
      <c r="AB877" s="268"/>
      <c r="AC877" s="268"/>
      <c r="AD877" s="268"/>
      <c r="AE877" s="268"/>
      <c r="AF877" s="268"/>
      <c r="AG877" s="268"/>
      <c r="AH877" s="268"/>
      <c r="AI877" s="268"/>
      <c r="AJ877" s="268"/>
      <c r="AK877" s="268"/>
      <c r="AL877" s="268"/>
      <c r="AM877" s="268"/>
      <c r="AN877" s="268"/>
      <c r="AO877" s="268"/>
      <c r="AP877" s="268"/>
      <c r="AQ877" s="268"/>
      <c r="AR877" s="268"/>
      <c r="AS877" s="268"/>
      <c r="AT877" s="268"/>
      <c r="AU877" s="268"/>
      <c r="AV877" s="268"/>
      <c r="AW877" s="268"/>
      <c r="AX877" s="268"/>
      <c r="AY877" s="268"/>
      <c r="AZ877" s="268"/>
      <c r="BA877" s="268"/>
      <c r="BB877" s="268"/>
      <c r="BC877" s="268"/>
      <c r="BD877" s="268"/>
      <c r="BE877" s="268"/>
      <c r="BF877" s="268"/>
      <c r="BG877" s="268"/>
      <c r="BH877" s="268"/>
      <c r="BI877" s="268"/>
      <c r="BJ877" s="268"/>
      <c r="BK877" s="268"/>
      <c r="BL877" s="268"/>
      <c r="BM877" s="268"/>
      <c r="BN877" s="268"/>
      <c r="BO877" s="268"/>
      <c r="BP877" s="268"/>
      <c r="BQ877" s="268"/>
      <c r="BR877" s="268"/>
      <c r="BS877" s="268"/>
      <c r="BT877" s="268"/>
      <c r="BU877" s="268"/>
      <c r="BV877" s="268"/>
      <c r="BW877" s="268"/>
      <c r="BX877" s="268"/>
      <c r="BY877" s="268"/>
      <c r="BZ877" s="268"/>
      <c r="CA877" s="268"/>
      <c r="CB877" s="268"/>
      <c r="CC877" s="268"/>
      <c r="CD877" s="268"/>
      <c r="CE877" s="268"/>
      <c r="CF877" s="268"/>
      <c r="CG877" s="268"/>
      <c r="CH877" s="268"/>
      <c r="CI877" s="268"/>
      <c r="CJ877" s="268"/>
      <c r="CK877" s="268"/>
      <c r="CL877" s="268"/>
      <c r="CM877" s="268"/>
      <c r="CN877" s="268"/>
      <c r="CO877" s="268"/>
      <c r="CP877" s="268"/>
      <c r="CQ877" s="268"/>
      <c r="CR877" s="268"/>
      <c r="CS877" s="268"/>
      <c r="CT877" s="268"/>
      <c r="CU877" s="268"/>
      <c r="CV877" s="268"/>
      <c r="CW877" s="268"/>
      <c r="CX877" s="268"/>
      <c r="CY877" s="268"/>
      <c r="CZ877" s="268"/>
      <c r="DA877" s="268"/>
      <c r="DB877" s="268"/>
      <c r="DC877" s="268"/>
      <c r="DD877" s="268"/>
      <c r="DE877" s="268"/>
      <c r="DF877" s="268"/>
      <c r="DG877" s="268"/>
      <c r="DH877" s="268"/>
      <c r="DI877" s="268"/>
      <c r="DJ877" s="268"/>
      <c r="DK877" s="268"/>
      <c r="DL877" s="268"/>
      <c r="DM877" s="268"/>
      <c r="DN877" s="268"/>
      <c r="DO877" s="268"/>
      <c r="DP877" s="268"/>
      <c r="DQ877" s="268"/>
      <c r="DR877" s="268"/>
      <c r="DS877" s="268"/>
      <c r="DT877" s="268"/>
      <c r="DU877" s="268"/>
      <c r="DV877" s="268"/>
      <c r="DW877" s="268"/>
      <c r="DX877" s="268"/>
      <c r="DY877" s="268"/>
      <c r="DZ877" s="268"/>
      <c r="EA877" s="268"/>
      <c r="EB877" s="268"/>
      <c r="EC877" s="268"/>
      <c r="ED877" s="268"/>
      <c r="EE877" s="268"/>
      <c r="EF877" s="268"/>
      <c r="EG877" s="268"/>
      <c r="EH877" s="268"/>
      <c r="EI877" s="268"/>
      <c r="EJ877" s="268"/>
      <c r="EK877" s="268"/>
      <c r="EL877" s="268"/>
      <c r="EM877" s="268"/>
      <c r="EN877" s="268"/>
      <c r="EO877" s="268"/>
      <c r="EP877" s="268"/>
      <c r="EQ877" s="268"/>
      <c r="ER877" s="268"/>
      <c r="ES877" s="268"/>
      <c r="ET877" s="268"/>
      <c r="EU877" s="268"/>
      <c r="EV877" s="268"/>
      <c r="EW877" s="268"/>
      <c r="EX877" s="268"/>
      <c r="EY877" s="268"/>
      <c r="EZ877" s="268"/>
      <c r="FA877" s="268"/>
      <c r="FB877" s="268"/>
      <c r="FC877" s="268"/>
      <c r="FD877" s="268"/>
      <c r="FE877" s="268"/>
      <c r="FF877" s="268"/>
      <c r="FG877" s="268"/>
      <c r="FH877" s="268"/>
      <c r="FI877" s="268"/>
      <c r="FJ877" s="268"/>
      <c r="FK877" s="268"/>
      <c r="FL877" s="268"/>
      <c r="FM877" s="268"/>
      <c r="FN877" s="268"/>
      <c r="FO877" s="268"/>
      <c r="FP877" s="268"/>
      <c r="FQ877" s="268"/>
      <c r="FR877" s="268"/>
      <c r="FS877" s="268"/>
      <c r="FT877" s="268"/>
      <c r="FU877" s="268"/>
      <c r="FV877" s="268"/>
      <c r="FW877" s="268"/>
      <c r="FX877" s="268"/>
      <c r="FY877" s="268"/>
      <c r="FZ877" s="268"/>
      <c r="GA877" s="268"/>
      <c r="GB877" s="268"/>
      <c r="GC877" s="268"/>
      <c r="GD877" s="268"/>
      <c r="GE877" s="268"/>
      <c r="GF877" s="268"/>
      <c r="GG877" s="268"/>
      <c r="GH877" s="268"/>
      <c r="GI877" s="268"/>
      <c r="GJ877" s="268"/>
      <c r="GK877" s="268"/>
      <c r="GL877" s="268"/>
      <c r="GM877" s="268"/>
      <c r="GN877" s="268"/>
      <c r="GO877" s="268"/>
      <c r="GP877" s="268"/>
      <c r="GQ877" s="268"/>
      <c r="GR877" s="268"/>
      <c r="GS877" s="268"/>
      <c r="GT877" s="268"/>
      <c r="GU877" s="268"/>
      <c r="GV877" s="268"/>
      <c r="GW877" s="268"/>
      <c r="GX877" s="268"/>
      <c r="GY877" s="268"/>
      <c r="GZ877" s="268"/>
      <c r="HA877" s="268"/>
      <c r="HB877" s="268"/>
      <c r="HC877" s="268"/>
      <c r="HD877" s="268"/>
      <c r="HE877" s="268"/>
      <c r="HF877" s="268"/>
      <c r="HG877" s="268"/>
      <c r="HH877" s="268"/>
      <c r="HI877" s="268"/>
      <c r="HJ877" s="268"/>
      <c r="HK877" s="268"/>
      <c r="HL877" s="268"/>
      <c r="HM877" s="268"/>
      <c r="HN877" s="268"/>
      <c r="HO877" s="268"/>
      <c r="HP877" s="268"/>
      <c r="HQ877" s="268"/>
      <c r="HR877" s="268"/>
      <c r="HS877" s="268"/>
      <c r="HT877" s="268"/>
      <c r="HU877" s="268"/>
      <c r="HV877" s="268"/>
      <c r="HW877" s="268"/>
      <c r="HX877" s="268"/>
      <c r="HY877" s="268"/>
      <c r="HZ877" s="268"/>
      <c r="IA877" s="268"/>
      <c r="IB877" s="268"/>
      <c r="IC877" s="268"/>
      <c r="ID877" s="268"/>
      <c r="IE877" s="268"/>
      <c r="IF877" s="268"/>
      <c r="IG877" s="268"/>
      <c r="IH877" s="268"/>
      <c r="II877" s="268"/>
      <c r="IJ877" s="268"/>
      <c r="IK877" s="268"/>
      <c r="IL877" s="268"/>
      <c r="IM877" s="268"/>
      <c r="IN877" s="268"/>
      <c r="IO877" s="268"/>
      <c r="IP877" s="268"/>
      <c r="IQ877" s="268"/>
      <c r="IR877" s="268"/>
      <c r="IS877" s="268"/>
      <c r="IT877" s="268"/>
      <c r="IU877" s="268"/>
      <c r="IV877" s="268"/>
    </row>
    <row r="878" spans="1:256" s="175" customFormat="1" ht="12.75">
      <c r="A878" s="264"/>
      <c r="B878" s="104">
        <v>-2885250</v>
      </c>
      <c r="C878" s="264" t="s">
        <v>219</v>
      </c>
      <c r="D878" s="264" t="s">
        <v>221</v>
      </c>
      <c r="E878" s="264"/>
      <c r="F878" s="265"/>
      <c r="G878" s="265"/>
      <c r="H878" s="104">
        <v>4125119</v>
      </c>
      <c r="I878" s="266">
        <v>-5888.265306122449</v>
      </c>
      <c r="K878" s="267"/>
      <c r="L878" s="268"/>
      <c r="M878" s="2">
        <v>490</v>
      </c>
      <c r="N878" s="268"/>
      <c r="O878" s="268"/>
      <c r="P878" s="268"/>
      <c r="Q878" s="268"/>
      <c r="R878" s="268"/>
      <c r="S878" s="268"/>
      <c r="T878" s="268"/>
      <c r="U878" s="268"/>
      <c r="V878" s="268"/>
      <c r="W878" s="268"/>
      <c r="X878" s="268"/>
      <c r="Y878" s="268"/>
      <c r="Z878" s="268"/>
      <c r="AA878" s="268"/>
      <c r="AB878" s="268"/>
      <c r="AC878" s="268"/>
      <c r="AD878" s="268"/>
      <c r="AE878" s="268"/>
      <c r="AF878" s="268"/>
      <c r="AG878" s="268"/>
      <c r="AH878" s="268"/>
      <c r="AI878" s="268"/>
      <c r="AJ878" s="268"/>
      <c r="AK878" s="268"/>
      <c r="AL878" s="268"/>
      <c r="AM878" s="268"/>
      <c r="AN878" s="268"/>
      <c r="AO878" s="268"/>
      <c r="AP878" s="268"/>
      <c r="AQ878" s="268"/>
      <c r="AR878" s="268"/>
      <c r="AS878" s="268"/>
      <c r="AT878" s="268"/>
      <c r="AU878" s="268"/>
      <c r="AV878" s="268"/>
      <c r="AW878" s="268"/>
      <c r="AX878" s="268"/>
      <c r="AY878" s="268"/>
      <c r="AZ878" s="268"/>
      <c r="BA878" s="268"/>
      <c r="BB878" s="268"/>
      <c r="BC878" s="268"/>
      <c r="BD878" s="268"/>
      <c r="BE878" s="268"/>
      <c r="BF878" s="268"/>
      <c r="BG878" s="268"/>
      <c r="BH878" s="268"/>
      <c r="BI878" s="268"/>
      <c r="BJ878" s="268"/>
      <c r="BK878" s="268"/>
      <c r="BL878" s="268"/>
      <c r="BM878" s="268"/>
      <c r="BN878" s="268"/>
      <c r="BO878" s="268"/>
      <c r="BP878" s="268"/>
      <c r="BQ878" s="268"/>
      <c r="BR878" s="268"/>
      <c r="BS878" s="268"/>
      <c r="BT878" s="268"/>
      <c r="BU878" s="268"/>
      <c r="BV878" s="268"/>
      <c r="BW878" s="268"/>
      <c r="BX878" s="268"/>
      <c r="BY878" s="268"/>
      <c r="BZ878" s="268"/>
      <c r="CA878" s="268"/>
      <c r="CB878" s="268"/>
      <c r="CC878" s="268"/>
      <c r="CD878" s="268"/>
      <c r="CE878" s="268"/>
      <c r="CF878" s="268"/>
      <c r="CG878" s="268"/>
      <c r="CH878" s="268"/>
      <c r="CI878" s="268"/>
      <c r="CJ878" s="268"/>
      <c r="CK878" s="268"/>
      <c r="CL878" s="268"/>
      <c r="CM878" s="268"/>
      <c r="CN878" s="268"/>
      <c r="CO878" s="268"/>
      <c r="CP878" s="268"/>
      <c r="CQ878" s="268"/>
      <c r="CR878" s="268"/>
      <c r="CS878" s="268"/>
      <c r="CT878" s="268"/>
      <c r="CU878" s="268"/>
      <c r="CV878" s="268"/>
      <c r="CW878" s="268"/>
      <c r="CX878" s="268"/>
      <c r="CY878" s="268"/>
      <c r="CZ878" s="268"/>
      <c r="DA878" s="268"/>
      <c r="DB878" s="268"/>
      <c r="DC878" s="268"/>
      <c r="DD878" s="268"/>
      <c r="DE878" s="268"/>
      <c r="DF878" s="268"/>
      <c r="DG878" s="268"/>
      <c r="DH878" s="268"/>
      <c r="DI878" s="268"/>
      <c r="DJ878" s="268"/>
      <c r="DK878" s="268"/>
      <c r="DL878" s="268"/>
      <c r="DM878" s="268"/>
      <c r="DN878" s="268"/>
      <c r="DO878" s="268"/>
      <c r="DP878" s="268"/>
      <c r="DQ878" s="268"/>
      <c r="DR878" s="268"/>
      <c r="DS878" s="268"/>
      <c r="DT878" s="268"/>
      <c r="DU878" s="268"/>
      <c r="DV878" s="268"/>
      <c r="DW878" s="268"/>
      <c r="DX878" s="268"/>
      <c r="DY878" s="268"/>
      <c r="DZ878" s="268"/>
      <c r="EA878" s="268"/>
      <c r="EB878" s="268"/>
      <c r="EC878" s="268"/>
      <c r="ED878" s="268"/>
      <c r="EE878" s="268"/>
      <c r="EF878" s="268"/>
      <c r="EG878" s="268"/>
      <c r="EH878" s="268"/>
      <c r="EI878" s="268"/>
      <c r="EJ878" s="268"/>
      <c r="EK878" s="268"/>
      <c r="EL878" s="268"/>
      <c r="EM878" s="268"/>
      <c r="EN878" s="268"/>
      <c r="EO878" s="268"/>
      <c r="EP878" s="268"/>
      <c r="EQ878" s="268"/>
      <c r="ER878" s="268"/>
      <c r="ES878" s="268"/>
      <c r="ET878" s="268"/>
      <c r="EU878" s="268"/>
      <c r="EV878" s="268"/>
      <c r="EW878" s="268"/>
      <c r="EX878" s="268"/>
      <c r="EY878" s="268"/>
      <c r="EZ878" s="268"/>
      <c r="FA878" s="268"/>
      <c r="FB878" s="268"/>
      <c r="FC878" s="268"/>
      <c r="FD878" s="268"/>
      <c r="FE878" s="268"/>
      <c r="FF878" s="268"/>
      <c r="FG878" s="268"/>
      <c r="FH878" s="268"/>
      <c r="FI878" s="268"/>
      <c r="FJ878" s="268"/>
      <c r="FK878" s="268"/>
      <c r="FL878" s="268"/>
      <c r="FM878" s="268"/>
      <c r="FN878" s="268"/>
      <c r="FO878" s="268"/>
      <c r="FP878" s="268"/>
      <c r="FQ878" s="268"/>
      <c r="FR878" s="268"/>
      <c r="FS878" s="268"/>
      <c r="FT878" s="268"/>
      <c r="FU878" s="268"/>
      <c r="FV878" s="268"/>
      <c r="FW878" s="268"/>
      <c r="FX878" s="268"/>
      <c r="FY878" s="268"/>
      <c r="FZ878" s="268"/>
      <c r="GA878" s="268"/>
      <c r="GB878" s="268"/>
      <c r="GC878" s="268"/>
      <c r="GD878" s="268"/>
      <c r="GE878" s="268"/>
      <c r="GF878" s="268"/>
      <c r="GG878" s="268"/>
      <c r="GH878" s="268"/>
      <c r="GI878" s="268"/>
      <c r="GJ878" s="268"/>
      <c r="GK878" s="268"/>
      <c r="GL878" s="268"/>
      <c r="GM878" s="268"/>
      <c r="GN878" s="268"/>
      <c r="GO878" s="268"/>
      <c r="GP878" s="268"/>
      <c r="GQ878" s="268"/>
      <c r="GR878" s="268"/>
      <c r="GS878" s="268"/>
      <c r="GT878" s="268"/>
      <c r="GU878" s="268"/>
      <c r="GV878" s="268"/>
      <c r="GW878" s="268"/>
      <c r="GX878" s="268"/>
      <c r="GY878" s="268"/>
      <c r="GZ878" s="268"/>
      <c r="HA878" s="268"/>
      <c r="HB878" s="268"/>
      <c r="HC878" s="268"/>
      <c r="HD878" s="268"/>
      <c r="HE878" s="268"/>
      <c r="HF878" s="268"/>
      <c r="HG878" s="268"/>
      <c r="HH878" s="268"/>
      <c r="HI878" s="268"/>
      <c r="HJ878" s="268"/>
      <c r="HK878" s="268"/>
      <c r="HL878" s="268"/>
      <c r="HM878" s="268"/>
      <c r="HN878" s="268"/>
      <c r="HO878" s="268"/>
      <c r="HP878" s="268"/>
      <c r="HQ878" s="268"/>
      <c r="HR878" s="268"/>
      <c r="HS878" s="268"/>
      <c r="HT878" s="268"/>
      <c r="HU878" s="268"/>
      <c r="HV878" s="268"/>
      <c r="HW878" s="268"/>
      <c r="HX878" s="268"/>
      <c r="HY878" s="268"/>
      <c r="HZ878" s="268"/>
      <c r="IA878" s="268"/>
      <c r="IB878" s="268"/>
      <c r="IC878" s="268"/>
      <c r="ID878" s="268"/>
      <c r="IE878" s="268"/>
      <c r="IF878" s="268"/>
      <c r="IG878" s="268"/>
      <c r="IH878" s="268"/>
      <c r="II878" s="268"/>
      <c r="IJ878" s="268"/>
      <c r="IK878" s="268"/>
      <c r="IL878" s="268"/>
      <c r="IM878" s="268"/>
      <c r="IN878" s="268"/>
      <c r="IO878" s="268"/>
      <c r="IP878" s="268"/>
      <c r="IQ878" s="268"/>
      <c r="IR878" s="268"/>
      <c r="IS878" s="268"/>
      <c r="IT878" s="268"/>
      <c r="IU878" s="268"/>
      <c r="IV878" s="268"/>
    </row>
    <row r="879" spans="1:256" s="175" customFormat="1" ht="12.75">
      <c r="A879" s="264"/>
      <c r="B879" s="104">
        <v>236539</v>
      </c>
      <c r="C879" s="264" t="s">
        <v>219</v>
      </c>
      <c r="D879" s="264" t="s">
        <v>222</v>
      </c>
      <c r="E879" s="264"/>
      <c r="F879" s="265"/>
      <c r="G879" s="265"/>
      <c r="H879" s="104">
        <v>3888580</v>
      </c>
      <c r="I879" s="266">
        <v>482.7326530612245</v>
      </c>
      <c r="K879" s="267"/>
      <c r="L879" s="268"/>
      <c r="M879" s="2">
        <v>490</v>
      </c>
      <c r="N879" s="268"/>
      <c r="O879" s="268"/>
      <c r="P879" s="268"/>
      <c r="Q879" s="268"/>
      <c r="R879" s="268"/>
      <c r="S879" s="268"/>
      <c r="T879" s="268"/>
      <c r="U879" s="268"/>
      <c r="V879" s="268"/>
      <c r="W879" s="268"/>
      <c r="X879" s="268"/>
      <c r="Y879" s="268"/>
      <c r="Z879" s="268"/>
      <c r="AA879" s="268"/>
      <c r="AB879" s="268"/>
      <c r="AC879" s="268"/>
      <c r="AD879" s="268"/>
      <c r="AE879" s="268"/>
      <c r="AF879" s="268"/>
      <c r="AG879" s="268"/>
      <c r="AH879" s="268"/>
      <c r="AI879" s="268"/>
      <c r="AJ879" s="268"/>
      <c r="AK879" s="268"/>
      <c r="AL879" s="268"/>
      <c r="AM879" s="268"/>
      <c r="AN879" s="268"/>
      <c r="AO879" s="268"/>
      <c r="AP879" s="268"/>
      <c r="AQ879" s="268"/>
      <c r="AR879" s="268"/>
      <c r="AS879" s="268"/>
      <c r="AT879" s="268"/>
      <c r="AU879" s="268"/>
      <c r="AV879" s="268"/>
      <c r="AW879" s="268"/>
      <c r="AX879" s="268"/>
      <c r="AY879" s="268"/>
      <c r="AZ879" s="268"/>
      <c r="BA879" s="268"/>
      <c r="BB879" s="268"/>
      <c r="BC879" s="268"/>
      <c r="BD879" s="268"/>
      <c r="BE879" s="268"/>
      <c r="BF879" s="268"/>
      <c r="BG879" s="268"/>
      <c r="BH879" s="268"/>
      <c r="BI879" s="268"/>
      <c r="BJ879" s="268"/>
      <c r="BK879" s="268"/>
      <c r="BL879" s="268"/>
      <c r="BM879" s="268"/>
      <c r="BN879" s="268"/>
      <c r="BO879" s="268"/>
      <c r="BP879" s="268"/>
      <c r="BQ879" s="268"/>
      <c r="BR879" s="268"/>
      <c r="BS879" s="268"/>
      <c r="BT879" s="268"/>
      <c r="BU879" s="268"/>
      <c r="BV879" s="268"/>
      <c r="BW879" s="268"/>
      <c r="BX879" s="268"/>
      <c r="BY879" s="268"/>
      <c r="BZ879" s="268"/>
      <c r="CA879" s="268"/>
      <c r="CB879" s="268"/>
      <c r="CC879" s="268"/>
      <c r="CD879" s="268"/>
      <c r="CE879" s="268"/>
      <c r="CF879" s="268"/>
      <c r="CG879" s="268"/>
      <c r="CH879" s="268"/>
      <c r="CI879" s="268"/>
      <c r="CJ879" s="268"/>
      <c r="CK879" s="268"/>
      <c r="CL879" s="268"/>
      <c r="CM879" s="268"/>
      <c r="CN879" s="268"/>
      <c r="CO879" s="268"/>
      <c r="CP879" s="268"/>
      <c r="CQ879" s="268"/>
      <c r="CR879" s="268"/>
      <c r="CS879" s="268"/>
      <c r="CT879" s="268"/>
      <c r="CU879" s="268"/>
      <c r="CV879" s="268"/>
      <c r="CW879" s="268"/>
      <c r="CX879" s="268"/>
      <c r="CY879" s="268"/>
      <c r="CZ879" s="268"/>
      <c r="DA879" s="268"/>
      <c r="DB879" s="268"/>
      <c r="DC879" s="268"/>
      <c r="DD879" s="268"/>
      <c r="DE879" s="268"/>
      <c r="DF879" s="268"/>
      <c r="DG879" s="268"/>
      <c r="DH879" s="268"/>
      <c r="DI879" s="268"/>
      <c r="DJ879" s="268"/>
      <c r="DK879" s="268"/>
      <c r="DL879" s="268"/>
      <c r="DM879" s="268"/>
      <c r="DN879" s="268"/>
      <c r="DO879" s="268"/>
      <c r="DP879" s="268"/>
      <c r="DQ879" s="268"/>
      <c r="DR879" s="268"/>
      <c r="DS879" s="268"/>
      <c r="DT879" s="268"/>
      <c r="DU879" s="268"/>
      <c r="DV879" s="268"/>
      <c r="DW879" s="268"/>
      <c r="DX879" s="268"/>
      <c r="DY879" s="268"/>
      <c r="DZ879" s="268"/>
      <c r="EA879" s="268"/>
      <c r="EB879" s="268"/>
      <c r="EC879" s="268"/>
      <c r="ED879" s="268"/>
      <c r="EE879" s="268"/>
      <c r="EF879" s="268"/>
      <c r="EG879" s="268"/>
      <c r="EH879" s="268"/>
      <c r="EI879" s="268"/>
      <c r="EJ879" s="268"/>
      <c r="EK879" s="268"/>
      <c r="EL879" s="268"/>
      <c r="EM879" s="268"/>
      <c r="EN879" s="268"/>
      <c r="EO879" s="268"/>
      <c r="EP879" s="268"/>
      <c r="EQ879" s="268"/>
      <c r="ER879" s="268"/>
      <c r="ES879" s="268"/>
      <c r="ET879" s="268"/>
      <c r="EU879" s="268"/>
      <c r="EV879" s="268"/>
      <c r="EW879" s="268"/>
      <c r="EX879" s="268"/>
      <c r="EY879" s="268"/>
      <c r="EZ879" s="268"/>
      <c r="FA879" s="268"/>
      <c r="FB879" s="268"/>
      <c r="FC879" s="268"/>
      <c r="FD879" s="268"/>
      <c r="FE879" s="268"/>
      <c r="FF879" s="268"/>
      <c r="FG879" s="268"/>
      <c r="FH879" s="268"/>
      <c r="FI879" s="268"/>
      <c r="FJ879" s="268"/>
      <c r="FK879" s="268"/>
      <c r="FL879" s="268"/>
      <c r="FM879" s="268"/>
      <c r="FN879" s="268"/>
      <c r="FO879" s="268"/>
      <c r="FP879" s="268"/>
      <c r="FQ879" s="268"/>
      <c r="FR879" s="268"/>
      <c r="FS879" s="268"/>
      <c r="FT879" s="268"/>
      <c r="FU879" s="268"/>
      <c r="FV879" s="268"/>
      <c r="FW879" s="268"/>
      <c r="FX879" s="268"/>
      <c r="FY879" s="268"/>
      <c r="FZ879" s="268"/>
      <c r="GA879" s="268"/>
      <c r="GB879" s="268"/>
      <c r="GC879" s="268"/>
      <c r="GD879" s="268"/>
      <c r="GE879" s="268"/>
      <c r="GF879" s="268"/>
      <c r="GG879" s="268"/>
      <c r="GH879" s="268"/>
      <c r="GI879" s="268"/>
      <c r="GJ879" s="268"/>
      <c r="GK879" s="268"/>
      <c r="GL879" s="268"/>
      <c r="GM879" s="268"/>
      <c r="GN879" s="268"/>
      <c r="GO879" s="268"/>
      <c r="GP879" s="268"/>
      <c r="GQ879" s="268"/>
      <c r="GR879" s="268"/>
      <c r="GS879" s="268"/>
      <c r="GT879" s="268"/>
      <c r="GU879" s="268"/>
      <c r="GV879" s="268"/>
      <c r="GW879" s="268"/>
      <c r="GX879" s="268"/>
      <c r="GY879" s="268"/>
      <c r="GZ879" s="268"/>
      <c r="HA879" s="268"/>
      <c r="HB879" s="268"/>
      <c r="HC879" s="268"/>
      <c r="HD879" s="268"/>
      <c r="HE879" s="268"/>
      <c r="HF879" s="268"/>
      <c r="HG879" s="268"/>
      <c r="HH879" s="268"/>
      <c r="HI879" s="268"/>
      <c r="HJ879" s="268"/>
      <c r="HK879" s="268"/>
      <c r="HL879" s="268"/>
      <c r="HM879" s="268"/>
      <c r="HN879" s="268"/>
      <c r="HO879" s="268"/>
      <c r="HP879" s="268"/>
      <c r="HQ879" s="268"/>
      <c r="HR879" s="268"/>
      <c r="HS879" s="268"/>
      <c r="HT879" s="268"/>
      <c r="HU879" s="268"/>
      <c r="HV879" s="268"/>
      <c r="HW879" s="268"/>
      <c r="HX879" s="268"/>
      <c r="HY879" s="268"/>
      <c r="HZ879" s="268"/>
      <c r="IA879" s="268"/>
      <c r="IB879" s="268"/>
      <c r="IC879" s="268"/>
      <c r="ID879" s="268"/>
      <c r="IE879" s="268"/>
      <c r="IF879" s="268"/>
      <c r="IG879" s="268"/>
      <c r="IH879" s="268"/>
      <c r="II879" s="268"/>
      <c r="IJ879" s="268"/>
      <c r="IK879" s="268"/>
      <c r="IL879" s="268"/>
      <c r="IM879" s="268"/>
      <c r="IN879" s="268"/>
      <c r="IO879" s="268"/>
      <c r="IP879" s="268"/>
      <c r="IQ879" s="268"/>
      <c r="IR879" s="268"/>
      <c r="IS879" s="268"/>
      <c r="IT879" s="268"/>
      <c r="IU879" s="268"/>
      <c r="IV879" s="268"/>
    </row>
    <row r="880" spans="1:256" s="175" customFormat="1" ht="12.75">
      <c r="A880" s="264"/>
      <c r="B880" s="104">
        <v>978117</v>
      </c>
      <c r="C880" s="264" t="s">
        <v>219</v>
      </c>
      <c r="D880" s="264" t="s">
        <v>223</v>
      </c>
      <c r="E880" s="264"/>
      <c r="F880" s="265"/>
      <c r="G880" s="265"/>
      <c r="H880" s="104">
        <v>2910463</v>
      </c>
      <c r="I880" s="266">
        <v>1988.0426829268292</v>
      </c>
      <c r="K880" s="267"/>
      <c r="L880" s="268"/>
      <c r="M880" s="38">
        <v>492</v>
      </c>
      <c r="N880" s="268"/>
      <c r="O880" s="268"/>
      <c r="P880" s="268"/>
      <c r="Q880" s="268"/>
      <c r="R880" s="268"/>
      <c r="S880" s="268"/>
      <c r="T880" s="268"/>
      <c r="U880" s="268"/>
      <c r="V880" s="268"/>
      <c r="W880" s="268"/>
      <c r="X880" s="268"/>
      <c r="Y880" s="268"/>
      <c r="Z880" s="268"/>
      <c r="AA880" s="268"/>
      <c r="AB880" s="268"/>
      <c r="AC880" s="268"/>
      <c r="AD880" s="268"/>
      <c r="AE880" s="268"/>
      <c r="AF880" s="268"/>
      <c r="AG880" s="268"/>
      <c r="AH880" s="268"/>
      <c r="AI880" s="268"/>
      <c r="AJ880" s="268"/>
      <c r="AK880" s="268"/>
      <c r="AL880" s="268"/>
      <c r="AM880" s="268"/>
      <c r="AN880" s="268"/>
      <c r="AO880" s="268"/>
      <c r="AP880" s="268"/>
      <c r="AQ880" s="268"/>
      <c r="AR880" s="268"/>
      <c r="AS880" s="268"/>
      <c r="AT880" s="268"/>
      <c r="AU880" s="268"/>
      <c r="AV880" s="268"/>
      <c r="AW880" s="268"/>
      <c r="AX880" s="268"/>
      <c r="AY880" s="268"/>
      <c r="AZ880" s="268"/>
      <c r="BA880" s="268"/>
      <c r="BB880" s="268"/>
      <c r="BC880" s="268"/>
      <c r="BD880" s="268"/>
      <c r="BE880" s="268"/>
      <c r="BF880" s="268"/>
      <c r="BG880" s="268"/>
      <c r="BH880" s="268"/>
      <c r="BI880" s="268"/>
      <c r="BJ880" s="268"/>
      <c r="BK880" s="268"/>
      <c r="BL880" s="268"/>
      <c r="BM880" s="268"/>
      <c r="BN880" s="268"/>
      <c r="BO880" s="268"/>
      <c r="BP880" s="268"/>
      <c r="BQ880" s="268"/>
      <c r="BR880" s="268"/>
      <c r="BS880" s="268"/>
      <c r="BT880" s="268"/>
      <c r="BU880" s="268"/>
      <c r="BV880" s="268"/>
      <c r="BW880" s="268"/>
      <c r="BX880" s="268"/>
      <c r="BY880" s="268"/>
      <c r="BZ880" s="268"/>
      <c r="CA880" s="268"/>
      <c r="CB880" s="268"/>
      <c r="CC880" s="268"/>
      <c r="CD880" s="268"/>
      <c r="CE880" s="268"/>
      <c r="CF880" s="268"/>
      <c r="CG880" s="268"/>
      <c r="CH880" s="268"/>
      <c r="CI880" s="268"/>
      <c r="CJ880" s="268"/>
      <c r="CK880" s="268"/>
      <c r="CL880" s="268"/>
      <c r="CM880" s="268"/>
      <c r="CN880" s="268"/>
      <c r="CO880" s="268"/>
      <c r="CP880" s="268"/>
      <c r="CQ880" s="268"/>
      <c r="CR880" s="268"/>
      <c r="CS880" s="268"/>
      <c r="CT880" s="268"/>
      <c r="CU880" s="268"/>
      <c r="CV880" s="268"/>
      <c r="CW880" s="268"/>
      <c r="CX880" s="268"/>
      <c r="CY880" s="268"/>
      <c r="CZ880" s="268"/>
      <c r="DA880" s="268"/>
      <c r="DB880" s="268"/>
      <c r="DC880" s="268"/>
      <c r="DD880" s="268"/>
      <c r="DE880" s="268"/>
      <c r="DF880" s="268"/>
      <c r="DG880" s="268"/>
      <c r="DH880" s="268"/>
      <c r="DI880" s="268"/>
      <c r="DJ880" s="268"/>
      <c r="DK880" s="268"/>
      <c r="DL880" s="268"/>
      <c r="DM880" s="268"/>
      <c r="DN880" s="268"/>
      <c r="DO880" s="268"/>
      <c r="DP880" s="268"/>
      <c r="DQ880" s="268"/>
      <c r="DR880" s="268"/>
      <c r="DS880" s="268"/>
      <c r="DT880" s="268"/>
      <c r="DU880" s="268"/>
      <c r="DV880" s="268"/>
      <c r="DW880" s="268"/>
      <c r="DX880" s="268"/>
      <c r="DY880" s="268"/>
      <c r="DZ880" s="268"/>
      <c r="EA880" s="268"/>
      <c r="EB880" s="268"/>
      <c r="EC880" s="268"/>
      <c r="ED880" s="268"/>
      <c r="EE880" s="268"/>
      <c r="EF880" s="268"/>
      <c r="EG880" s="268"/>
      <c r="EH880" s="268"/>
      <c r="EI880" s="268"/>
      <c r="EJ880" s="268"/>
      <c r="EK880" s="268"/>
      <c r="EL880" s="268"/>
      <c r="EM880" s="268"/>
      <c r="EN880" s="268"/>
      <c r="EO880" s="268"/>
      <c r="EP880" s="268"/>
      <c r="EQ880" s="268"/>
      <c r="ER880" s="268"/>
      <c r="ES880" s="268"/>
      <c r="ET880" s="268"/>
      <c r="EU880" s="268"/>
      <c r="EV880" s="268"/>
      <c r="EW880" s="268"/>
      <c r="EX880" s="268"/>
      <c r="EY880" s="268"/>
      <c r="EZ880" s="268"/>
      <c r="FA880" s="268"/>
      <c r="FB880" s="268"/>
      <c r="FC880" s="268"/>
      <c r="FD880" s="268"/>
      <c r="FE880" s="268"/>
      <c r="FF880" s="268"/>
      <c r="FG880" s="268"/>
      <c r="FH880" s="268"/>
      <c r="FI880" s="268"/>
      <c r="FJ880" s="268"/>
      <c r="FK880" s="268"/>
      <c r="FL880" s="268"/>
      <c r="FM880" s="268"/>
      <c r="FN880" s="268"/>
      <c r="FO880" s="268"/>
      <c r="FP880" s="268"/>
      <c r="FQ880" s="268"/>
      <c r="FR880" s="268"/>
      <c r="FS880" s="268"/>
      <c r="FT880" s="268"/>
      <c r="FU880" s="268"/>
      <c r="FV880" s="268"/>
      <c r="FW880" s="268"/>
      <c r="FX880" s="268"/>
      <c r="FY880" s="268"/>
      <c r="FZ880" s="268"/>
      <c r="GA880" s="268"/>
      <c r="GB880" s="268"/>
      <c r="GC880" s="268"/>
      <c r="GD880" s="268"/>
      <c r="GE880" s="268"/>
      <c r="GF880" s="268"/>
      <c r="GG880" s="268"/>
      <c r="GH880" s="268"/>
      <c r="GI880" s="268"/>
      <c r="GJ880" s="268"/>
      <c r="GK880" s="268"/>
      <c r="GL880" s="268"/>
      <c r="GM880" s="268"/>
      <c r="GN880" s="268"/>
      <c r="GO880" s="268"/>
      <c r="GP880" s="268"/>
      <c r="GQ880" s="268"/>
      <c r="GR880" s="268"/>
      <c r="GS880" s="268"/>
      <c r="GT880" s="268"/>
      <c r="GU880" s="268"/>
      <c r="GV880" s="268"/>
      <c r="GW880" s="268"/>
      <c r="GX880" s="268"/>
      <c r="GY880" s="268"/>
      <c r="GZ880" s="268"/>
      <c r="HA880" s="268"/>
      <c r="HB880" s="268"/>
      <c r="HC880" s="268"/>
      <c r="HD880" s="268"/>
      <c r="HE880" s="268"/>
      <c r="HF880" s="268"/>
      <c r="HG880" s="268"/>
      <c r="HH880" s="268"/>
      <c r="HI880" s="268"/>
      <c r="HJ880" s="268"/>
      <c r="HK880" s="268"/>
      <c r="HL880" s="268"/>
      <c r="HM880" s="268"/>
      <c r="HN880" s="268"/>
      <c r="HO880" s="268"/>
      <c r="HP880" s="268"/>
      <c r="HQ880" s="268"/>
      <c r="HR880" s="268"/>
      <c r="HS880" s="268"/>
      <c r="HT880" s="268"/>
      <c r="HU880" s="268"/>
      <c r="HV880" s="268"/>
      <c r="HW880" s="268"/>
      <c r="HX880" s="268"/>
      <c r="HY880" s="268"/>
      <c r="HZ880" s="268"/>
      <c r="IA880" s="268"/>
      <c r="IB880" s="268"/>
      <c r="IC880" s="268"/>
      <c r="ID880" s="268"/>
      <c r="IE880" s="268"/>
      <c r="IF880" s="268"/>
      <c r="IG880" s="268"/>
      <c r="IH880" s="268"/>
      <c r="II880" s="268"/>
      <c r="IJ880" s="268"/>
      <c r="IK880" s="268"/>
      <c r="IL880" s="268"/>
      <c r="IM880" s="268"/>
      <c r="IN880" s="268"/>
      <c r="IO880" s="268"/>
      <c r="IP880" s="268"/>
      <c r="IQ880" s="268"/>
      <c r="IR880" s="268"/>
      <c r="IS880" s="268"/>
      <c r="IT880" s="268"/>
      <c r="IU880" s="268"/>
      <c r="IV880" s="268"/>
    </row>
    <row r="881" spans="1:256" s="175" customFormat="1" ht="12.75">
      <c r="A881" s="264"/>
      <c r="B881" s="104">
        <v>1557633</v>
      </c>
      <c r="C881" s="264" t="s">
        <v>219</v>
      </c>
      <c r="D881" s="264" t="s">
        <v>213</v>
      </c>
      <c r="E881" s="264"/>
      <c r="F881" s="265"/>
      <c r="G881" s="265"/>
      <c r="H881" s="104">
        <v>1352830</v>
      </c>
      <c r="I881" s="266">
        <v>3090.5416666666665</v>
      </c>
      <c r="K881" s="267"/>
      <c r="L881" s="268"/>
      <c r="M881" s="38">
        <v>504</v>
      </c>
      <c r="N881" s="268"/>
      <c r="O881" s="268"/>
      <c r="P881" s="268"/>
      <c r="Q881" s="268"/>
      <c r="R881" s="268"/>
      <c r="S881" s="268"/>
      <c r="T881" s="268"/>
      <c r="U881" s="268"/>
      <c r="V881" s="268"/>
      <c r="W881" s="268"/>
      <c r="X881" s="268"/>
      <c r="Y881" s="268"/>
      <c r="Z881" s="268"/>
      <c r="AA881" s="268"/>
      <c r="AB881" s="268"/>
      <c r="AC881" s="268"/>
      <c r="AD881" s="268"/>
      <c r="AE881" s="268"/>
      <c r="AF881" s="268"/>
      <c r="AG881" s="268"/>
      <c r="AH881" s="268"/>
      <c r="AI881" s="268"/>
      <c r="AJ881" s="268"/>
      <c r="AK881" s="268"/>
      <c r="AL881" s="268"/>
      <c r="AM881" s="268"/>
      <c r="AN881" s="268"/>
      <c r="AO881" s="268"/>
      <c r="AP881" s="268"/>
      <c r="AQ881" s="268"/>
      <c r="AR881" s="268"/>
      <c r="AS881" s="268"/>
      <c r="AT881" s="268"/>
      <c r="AU881" s="268"/>
      <c r="AV881" s="268"/>
      <c r="AW881" s="268"/>
      <c r="AX881" s="268"/>
      <c r="AY881" s="268"/>
      <c r="AZ881" s="268"/>
      <c r="BA881" s="268"/>
      <c r="BB881" s="268"/>
      <c r="BC881" s="268"/>
      <c r="BD881" s="268"/>
      <c r="BE881" s="268"/>
      <c r="BF881" s="268"/>
      <c r="BG881" s="268"/>
      <c r="BH881" s="268"/>
      <c r="BI881" s="268"/>
      <c r="BJ881" s="268"/>
      <c r="BK881" s="268"/>
      <c r="BL881" s="268"/>
      <c r="BM881" s="268"/>
      <c r="BN881" s="268"/>
      <c r="BO881" s="268"/>
      <c r="BP881" s="268"/>
      <c r="BQ881" s="268"/>
      <c r="BR881" s="268"/>
      <c r="BS881" s="268"/>
      <c r="BT881" s="268"/>
      <c r="BU881" s="268"/>
      <c r="BV881" s="268"/>
      <c r="BW881" s="268"/>
      <c r="BX881" s="268"/>
      <c r="BY881" s="268"/>
      <c r="BZ881" s="268"/>
      <c r="CA881" s="268"/>
      <c r="CB881" s="268"/>
      <c r="CC881" s="268"/>
      <c r="CD881" s="268"/>
      <c r="CE881" s="268"/>
      <c r="CF881" s="268"/>
      <c r="CG881" s="268"/>
      <c r="CH881" s="268"/>
      <c r="CI881" s="268"/>
      <c r="CJ881" s="268"/>
      <c r="CK881" s="268"/>
      <c r="CL881" s="268"/>
      <c r="CM881" s="268"/>
      <c r="CN881" s="268"/>
      <c r="CO881" s="268"/>
      <c r="CP881" s="268"/>
      <c r="CQ881" s="268"/>
      <c r="CR881" s="268"/>
      <c r="CS881" s="268"/>
      <c r="CT881" s="268"/>
      <c r="CU881" s="268"/>
      <c r="CV881" s="268"/>
      <c r="CW881" s="268"/>
      <c r="CX881" s="268"/>
      <c r="CY881" s="268"/>
      <c r="CZ881" s="268"/>
      <c r="DA881" s="268"/>
      <c r="DB881" s="268"/>
      <c r="DC881" s="268"/>
      <c r="DD881" s="268"/>
      <c r="DE881" s="268"/>
      <c r="DF881" s="268"/>
      <c r="DG881" s="268"/>
      <c r="DH881" s="268"/>
      <c r="DI881" s="268"/>
      <c r="DJ881" s="268"/>
      <c r="DK881" s="268"/>
      <c r="DL881" s="268"/>
      <c r="DM881" s="268"/>
      <c r="DN881" s="268"/>
      <c r="DO881" s="268"/>
      <c r="DP881" s="268"/>
      <c r="DQ881" s="268"/>
      <c r="DR881" s="268"/>
      <c r="DS881" s="268"/>
      <c r="DT881" s="268"/>
      <c r="DU881" s="268"/>
      <c r="DV881" s="268"/>
      <c r="DW881" s="268"/>
      <c r="DX881" s="268"/>
      <c r="DY881" s="268"/>
      <c r="DZ881" s="268"/>
      <c r="EA881" s="268"/>
      <c r="EB881" s="268"/>
      <c r="EC881" s="268"/>
      <c r="ED881" s="268"/>
      <c r="EE881" s="268"/>
      <c r="EF881" s="268"/>
      <c r="EG881" s="268"/>
      <c r="EH881" s="268"/>
      <c r="EI881" s="268"/>
      <c r="EJ881" s="268"/>
      <c r="EK881" s="268"/>
      <c r="EL881" s="268"/>
      <c r="EM881" s="268"/>
      <c r="EN881" s="268"/>
      <c r="EO881" s="268"/>
      <c r="EP881" s="268"/>
      <c r="EQ881" s="268"/>
      <c r="ER881" s="268"/>
      <c r="ES881" s="268"/>
      <c r="ET881" s="268"/>
      <c r="EU881" s="268"/>
      <c r="EV881" s="268"/>
      <c r="EW881" s="268"/>
      <c r="EX881" s="268"/>
      <c r="EY881" s="268"/>
      <c r="EZ881" s="268"/>
      <c r="FA881" s="268"/>
      <c r="FB881" s="268"/>
      <c r="FC881" s="268"/>
      <c r="FD881" s="268"/>
      <c r="FE881" s="268"/>
      <c r="FF881" s="268"/>
      <c r="FG881" s="268"/>
      <c r="FH881" s="268"/>
      <c r="FI881" s="268"/>
      <c r="FJ881" s="268"/>
      <c r="FK881" s="268"/>
      <c r="FL881" s="268"/>
      <c r="FM881" s="268"/>
      <c r="FN881" s="268"/>
      <c r="FO881" s="268"/>
      <c r="FP881" s="268"/>
      <c r="FQ881" s="268"/>
      <c r="FR881" s="268"/>
      <c r="FS881" s="268"/>
      <c r="FT881" s="268"/>
      <c r="FU881" s="268"/>
      <c r="FV881" s="268"/>
      <c r="FW881" s="268"/>
      <c r="FX881" s="268"/>
      <c r="FY881" s="268"/>
      <c r="FZ881" s="268"/>
      <c r="GA881" s="268"/>
      <c r="GB881" s="268"/>
      <c r="GC881" s="268"/>
      <c r="GD881" s="268"/>
      <c r="GE881" s="268"/>
      <c r="GF881" s="268"/>
      <c r="GG881" s="268"/>
      <c r="GH881" s="268"/>
      <c r="GI881" s="268"/>
      <c r="GJ881" s="268"/>
      <c r="GK881" s="268"/>
      <c r="GL881" s="268"/>
      <c r="GM881" s="268"/>
      <c r="GN881" s="268"/>
      <c r="GO881" s="268"/>
      <c r="GP881" s="268"/>
      <c r="GQ881" s="268"/>
      <c r="GR881" s="268"/>
      <c r="GS881" s="268"/>
      <c r="GT881" s="268"/>
      <c r="GU881" s="268"/>
      <c r="GV881" s="268"/>
      <c r="GW881" s="268"/>
      <c r="GX881" s="268"/>
      <c r="GY881" s="268"/>
      <c r="GZ881" s="268"/>
      <c r="HA881" s="268"/>
      <c r="HB881" s="268"/>
      <c r="HC881" s="268"/>
      <c r="HD881" s="268"/>
      <c r="HE881" s="268"/>
      <c r="HF881" s="268"/>
      <c r="HG881" s="268"/>
      <c r="HH881" s="268"/>
      <c r="HI881" s="268"/>
      <c r="HJ881" s="268"/>
      <c r="HK881" s="268"/>
      <c r="HL881" s="268"/>
      <c r="HM881" s="268"/>
      <c r="HN881" s="268"/>
      <c r="HO881" s="268"/>
      <c r="HP881" s="268"/>
      <c r="HQ881" s="268"/>
      <c r="HR881" s="268"/>
      <c r="HS881" s="268"/>
      <c r="HT881" s="268"/>
      <c r="HU881" s="268"/>
      <c r="HV881" s="268"/>
      <c r="HW881" s="268"/>
      <c r="HX881" s="268"/>
      <c r="HY881" s="268"/>
      <c r="HZ881" s="268"/>
      <c r="IA881" s="268"/>
      <c r="IB881" s="268"/>
      <c r="IC881" s="268"/>
      <c r="ID881" s="268"/>
      <c r="IE881" s="268"/>
      <c r="IF881" s="268"/>
      <c r="IG881" s="268"/>
      <c r="IH881" s="268"/>
      <c r="II881" s="268"/>
      <c r="IJ881" s="268"/>
      <c r="IK881" s="268"/>
      <c r="IL881" s="268"/>
      <c r="IM881" s="268"/>
      <c r="IN881" s="268"/>
      <c r="IO881" s="268"/>
      <c r="IP881" s="268"/>
      <c r="IQ881" s="268"/>
      <c r="IR881" s="268"/>
      <c r="IS881" s="268"/>
      <c r="IT881" s="268"/>
      <c r="IU881" s="268"/>
      <c r="IV881" s="268"/>
    </row>
    <row r="882" spans="1:256" s="175" customFormat="1" ht="12.75">
      <c r="A882" s="264"/>
      <c r="B882" s="104">
        <v>1482096</v>
      </c>
      <c r="C882" s="264" t="s">
        <v>219</v>
      </c>
      <c r="D882" s="264" t="s">
        <v>214</v>
      </c>
      <c r="E882" s="264"/>
      <c r="F882" s="265"/>
      <c r="G882" s="265"/>
      <c r="H882" s="104">
        <v>-129266</v>
      </c>
      <c r="I882" s="266">
        <v>2940.6666666666665</v>
      </c>
      <c r="K882" s="267"/>
      <c r="L882" s="268"/>
      <c r="M882" s="38">
        <v>504</v>
      </c>
      <c r="N882" s="268"/>
      <c r="O882" s="268"/>
      <c r="P882" s="268"/>
      <c r="Q882" s="268"/>
      <c r="R882" s="268"/>
      <c r="S882" s="268"/>
      <c r="T882" s="268"/>
      <c r="U882" s="268"/>
      <c r="V882" s="268"/>
      <c r="W882" s="268"/>
      <c r="X882" s="268"/>
      <c r="Y882" s="268"/>
      <c r="Z882" s="268"/>
      <c r="AA882" s="268"/>
      <c r="AB882" s="268"/>
      <c r="AC882" s="268"/>
      <c r="AD882" s="268"/>
      <c r="AE882" s="268"/>
      <c r="AF882" s="268"/>
      <c r="AG882" s="268"/>
      <c r="AH882" s="268"/>
      <c r="AI882" s="268"/>
      <c r="AJ882" s="268"/>
      <c r="AK882" s="268"/>
      <c r="AL882" s="268"/>
      <c r="AM882" s="268"/>
      <c r="AN882" s="268"/>
      <c r="AO882" s="268"/>
      <c r="AP882" s="268"/>
      <c r="AQ882" s="268"/>
      <c r="AR882" s="268"/>
      <c r="AS882" s="268"/>
      <c r="AT882" s="268"/>
      <c r="AU882" s="268"/>
      <c r="AV882" s="268"/>
      <c r="AW882" s="268"/>
      <c r="AX882" s="268"/>
      <c r="AY882" s="268"/>
      <c r="AZ882" s="268"/>
      <c r="BA882" s="268"/>
      <c r="BB882" s="268"/>
      <c r="BC882" s="268"/>
      <c r="BD882" s="268"/>
      <c r="BE882" s="268"/>
      <c r="BF882" s="268"/>
      <c r="BG882" s="268"/>
      <c r="BH882" s="268"/>
      <c r="BI882" s="268"/>
      <c r="BJ882" s="268"/>
      <c r="BK882" s="268"/>
      <c r="BL882" s="268"/>
      <c r="BM882" s="268"/>
      <c r="BN882" s="268"/>
      <c r="BO882" s="268"/>
      <c r="BP882" s="268"/>
      <c r="BQ882" s="268"/>
      <c r="BR882" s="268"/>
      <c r="BS882" s="268"/>
      <c r="BT882" s="268"/>
      <c r="BU882" s="268"/>
      <c r="BV882" s="268"/>
      <c r="BW882" s="268"/>
      <c r="BX882" s="268"/>
      <c r="BY882" s="268"/>
      <c r="BZ882" s="268"/>
      <c r="CA882" s="268"/>
      <c r="CB882" s="268"/>
      <c r="CC882" s="268"/>
      <c r="CD882" s="268"/>
      <c r="CE882" s="268"/>
      <c r="CF882" s="268"/>
      <c r="CG882" s="268"/>
      <c r="CH882" s="268"/>
      <c r="CI882" s="268"/>
      <c r="CJ882" s="268"/>
      <c r="CK882" s="268"/>
      <c r="CL882" s="268"/>
      <c r="CM882" s="268"/>
      <c r="CN882" s="268"/>
      <c r="CO882" s="268"/>
      <c r="CP882" s="268"/>
      <c r="CQ882" s="268"/>
      <c r="CR882" s="268"/>
      <c r="CS882" s="268"/>
      <c r="CT882" s="268"/>
      <c r="CU882" s="268"/>
      <c r="CV882" s="268"/>
      <c r="CW882" s="268"/>
      <c r="CX882" s="268"/>
      <c r="CY882" s="268"/>
      <c r="CZ882" s="268"/>
      <c r="DA882" s="268"/>
      <c r="DB882" s="268"/>
      <c r="DC882" s="268"/>
      <c r="DD882" s="268"/>
      <c r="DE882" s="268"/>
      <c r="DF882" s="268"/>
      <c r="DG882" s="268"/>
      <c r="DH882" s="268"/>
      <c r="DI882" s="268"/>
      <c r="DJ882" s="268"/>
      <c r="DK882" s="268"/>
      <c r="DL882" s="268"/>
      <c r="DM882" s="268"/>
      <c r="DN882" s="268"/>
      <c r="DO882" s="268"/>
      <c r="DP882" s="268"/>
      <c r="DQ882" s="268"/>
      <c r="DR882" s="268"/>
      <c r="DS882" s="268"/>
      <c r="DT882" s="268"/>
      <c r="DU882" s="268"/>
      <c r="DV882" s="268"/>
      <c r="DW882" s="268"/>
      <c r="DX882" s="268"/>
      <c r="DY882" s="268"/>
      <c r="DZ882" s="268"/>
      <c r="EA882" s="268"/>
      <c r="EB882" s="268"/>
      <c r="EC882" s="268"/>
      <c r="ED882" s="268"/>
      <c r="EE882" s="268"/>
      <c r="EF882" s="268"/>
      <c r="EG882" s="268"/>
      <c r="EH882" s="268"/>
      <c r="EI882" s="268"/>
      <c r="EJ882" s="268"/>
      <c r="EK882" s="268"/>
      <c r="EL882" s="268"/>
      <c r="EM882" s="268"/>
      <c r="EN882" s="268"/>
      <c r="EO882" s="268"/>
      <c r="EP882" s="268"/>
      <c r="EQ882" s="268"/>
      <c r="ER882" s="268"/>
      <c r="ES882" s="268"/>
      <c r="ET882" s="268"/>
      <c r="EU882" s="268"/>
      <c r="EV882" s="268"/>
      <c r="EW882" s="268"/>
      <c r="EX882" s="268"/>
      <c r="EY882" s="268"/>
      <c r="EZ882" s="268"/>
      <c r="FA882" s="268"/>
      <c r="FB882" s="268"/>
      <c r="FC882" s="268"/>
      <c r="FD882" s="268"/>
      <c r="FE882" s="268"/>
      <c r="FF882" s="268"/>
      <c r="FG882" s="268"/>
      <c r="FH882" s="268"/>
      <c r="FI882" s="268"/>
      <c r="FJ882" s="268"/>
      <c r="FK882" s="268"/>
      <c r="FL882" s="268"/>
      <c r="FM882" s="268"/>
      <c r="FN882" s="268"/>
      <c r="FO882" s="268"/>
      <c r="FP882" s="268"/>
      <c r="FQ882" s="268"/>
      <c r="FR882" s="268"/>
      <c r="FS882" s="268"/>
      <c r="FT882" s="268"/>
      <c r="FU882" s="268"/>
      <c r="FV882" s="268"/>
      <c r="FW882" s="268"/>
      <c r="FX882" s="268"/>
      <c r="FY882" s="268"/>
      <c r="FZ882" s="268"/>
      <c r="GA882" s="268"/>
      <c r="GB882" s="268"/>
      <c r="GC882" s="268"/>
      <c r="GD882" s="268"/>
      <c r="GE882" s="268"/>
      <c r="GF882" s="268"/>
      <c r="GG882" s="268"/>
      <c r="GH882" s="268"/>
      <c r="GI882" s="268"/>
      <c r="GJ882" s="268"/>
      <c r="GK882" s="268"/>
      <c r="GL882" s="268"/>
      <c r="GM882" s="268"/>
      <c r="GN882" s="268"/>
      <c r="GO882" s="268"/>
      <c r="GP882" s="268"/>
      <c r="GQ882" s="268"/>
      <c r="GR882" s="268"/>
      <c r="GS882" s="268"/>
      <c r="GT882" s="268"/>
      <c r="GU882" s="268"/>
      <c r="GV882" s="268"/>
      <c r="GW882" s="268"/>
      <c r="GX882" s="268"/>
      <c r="GY882" s="268"/>
      <c r="GZ882" s="268"/>
      <c r="HA882" s="268"/>
      <c r="HB882" s="268"/>
      <c r="HC882" s="268"/>
      <c r="HD882" s="268"/>
      <c r="HE882" s="268"/>
      <c r="HF882" s="268"/>
      <c r="HG882" s="268"/>
      <c r="HH882" s="268"/>
      <c r="HI882" s="268"/>
      <c r="HJ882" s="268"/>
      <c r="HK882" s="268"/>
      <c r="HL882" s="268"/>
      <c r="HM882" s="268"/>
      <c r="HN882" s="268"/>
      <c r="HO882" s="268"/>
      <c r="HP882" s="268"/>
      <c r="HQ882" s="268"/>
      <c r="HR882" s="268"/>
      <c r="HS882" s="268"/>
      <c r="HT882" s="268"/>
      <c r="HU882" s="268"/>
      <c r="HV882" s="268"/>
      <c r="HW882" s="268"/>
      <c r="HX882" s="268"/>
      <c r="HY882" s="268"/>
      <c r="HZ882" s="268"/>
      <c r="IA882" s="268"/>
      <c r="IB882" s="268"/>
      <c r="IC882" s="268"/>
      <c r="ID882" s="268"/>
      <c r="IE882" s="268"/>
      <c r="IF882" s="268"/>
      <c r="IG882" s="268"/>
      <c r="IH882" s="268"/>
      <c r="II882" s="268"/>
      <c r="IJ882" s="268"/>
      <c r="IK882" s="268"/>
      <c r="IL882" s="268"/>
      <c r="IM882" s="268"/>
      <c r="IN882" s="268"/>
      <c r="IO882" s="268"/>
      <c r="IP882" s="268"/>
      <c r="IQ882" s="268"/>
      <c r="IR882" s="268"/>
      <c r="IS882" s="268"/>
      <c r="IT882" s="268"/>
      <c r="IU882" s="268"/>
      <c r="IV882" s="268"/>
    </row>
    <row r="883" spans="1:256" s="175" customFormat="1" ht="12.75">
      <c r="A883" s="264"/>
      <c r="B883" s="104">
        <v>1027252.5</v>
      </c>
      <c r="C883" s="264" t="s">
        <v>219</v>
      </c>
      <c r="D883" s="264" t="s">
        <v>215</v>
      </c>
      <c r="E883" s="264"/>
      <c r="F883" s="265"/>
      <c r="G883" s="265"/>
      <c r="H883" s="104">
        <v>-1156518.5</v>
      </c>
      <c r="I883" s="266">
        <v>2014.2205882352941</v>
      </c>
      <c r="K883" s="267"/>
      <c r="L883" s="268"/>
      <c r="M883" s="38">
        <v>510</v>
      </c>
      <c r="N883" s="268"/>
      <c r="O883" s="268"/>
      <c r="P883" s="268"/>
      <c r="Q883" s="268"/>
      <c r="R883" s="268"/>
      <c r="S883" s="268"/>
      <c r="T883" s="268"/>
      <c r="U883" s="268"/>
      <c r="V883" s="268"/>
      <c r="W883" s="268"/>
      <c r="X883" s="268"/>
      <c r="Y883" s="268"/>
      <c r="Z883" s="268"/>
      <c r="AA883" s="268"/>
      <c r="AB883" s="268"/>
      <c r="AC883" s="268"/>
      <c r="AD883" s="268"/>
      <c r="AE883" s="268"/>
      <c r="AF883" s="268"/>
      <c r="AG883" s="268"/>
      <c r="AH883" s="268"/>
      <c r="AI883" s="268"/>
      <c r="AJ883" s="268"/>
      <c r="AK883" s="268"/>
      <c r="AL883" s="268"/>
      <c r="AM883" s="268"/>
      <c r="AN883" s="268"/>
      <c r="AO883" s="268"/>
      <c r="AP883" s="268"/>
      <c r="AQ883" s="268"/>
      <c r="AR883" s="268"/>
      <c r="AS883" s="268"/>
      <c r="AT883" s="268"/>
      <c r="AU883" s="268"/>
      <c r="AV883" s="268"/>
      <c r="AW883" s="268"/>
      <c r="AX883" s="268"/>
      <c r="AY883" s="268"/>
      <c r="AZ883" s="268"/>
      <c r="BA883" s="268"/>
      <c r="BB883" s="268"/>
      <c r="BC883" s="268"/>
      <c r="BD883" s="268"/>
      <c r="BE883" s="268"/>
      <c r="BF883" s="268"/>
      <c r="BG883" s="268"/>
      <c r="BH883" s="268"/>
      <c r="BI883" s="268"/>
      <c r="BJ883" s="268"/>
      <c r="BK883" s="268"/>
      <c r="BL883" s="268"/>
      <c r="BM883" s="268"/>
      <c r="BN883" s="268"/>
      <c r="BO883" s="268"/>
      <c r="BP883" s="268"/>
      <c r="BQ883" s="268"/>
      <c r="BR883" s="268"/>
      <c r="BS883" s="268"/>
      <c r="BT883" s="268"/>
      <c r="BU883" s="268"/>
      <c r="BV883" s="268"/>
      <c r="BW883" s="268"/>
      <c r="BX883" s="268"/>
      <c r="BY883" s="268"/>
      <c r="BZ883" s="268"/>
      <c r="CA883" s="268"/>
      <c r="CB883" s="268"/>
      <c r="CC883" s="268"/>
      <c r="CD883" s="268"/>
      <c r="CE883" s="268"/>
      <c r="CF883" s="268"/>
      <c r="CG883" s="268"/>
      <c r="CH883" s="268"/>
      <c r="CI883" s="268"/>
      <c r="CJ883" s="268"/>
      <c r="CK883" s="268"/>
      <c r="CL883" s="268"/>
      <c r="CM883" s="268"/>
      <c r="CN883" s="268"/>
      <c r="CO883" s="268"/>
      <c r="CP883" s="268"/>
      <c r="CQ883" s="268"/>
      <c r="CR883" s="268"/>
      <c r="CS883" s="268"/>
      <c r="CT883" s="268"/>
      <c r="CU883" s="268"/>
      <c r="CV883" s="268"/>
      <c r="CW883" s="268"/>
      <c r="CX883" s="268"/>
      <c r="CY883" s="268"/>
      <c r="CZ883" s="268"/>
      <c r="DA883" s="268"/>
      <c r="DB883" s="268"/>
      <c r="DC883" s="268"/>
      <c r="DD883" s="268"/>
      <c r="DE883" s="268"/>
      <c r="DF883" s="268"/>
      <c r="DG883" s="268"/>
      <c r="DH883" s="268"/>
      <c r="DI883" s="268"/>
      <c r="DJ883" s="268"/>
      <c r="DK883" s="268"/>
      <c r="DL883" s="268"/>
      <c r="DM883" s="268"/>
      <c r="DN883" s="268"/>
      <c r="DO883" s="268"/>
      <c r="DP883" s="268"/>
      <c r="DQ883" s="268"/>
      <c r="DR883" s="268"/>
      <c r="DS883" s="268"/>
      <c r="DT883" s="268"/>
      <c r="DU883" s="268"/>
      <c r="DV883" s="268"/>
      <c r="DW883" s="268"/>
      <c r="DX883" s="268"/>
      <c r="DY883" s="268"/>
      <c r="DZ883" s="268"/>
      <c r="EA883" s="268"/>
      <c r="EB883" s="268"/>
      <c r="EC883" s="268"/>
      <c r="ED883" s="268"/>
      <c r="EE883" s="268"/>
      <c r="EF883" s="268"/>
      <c r="EG883" s="268"/>
      <c r="EH883" s="268"/>
      <c r="EI883" s="268"/>
      <c r="EJ883" s="268"/>
      <c r="EK883" s="268"/>
      <c r="EL883" s="268"/>
      <c r="EM883" s="268"/>
      <c r="EN883" s="268"/>
      <c r="EO883" s="268"/>
      <c r="EP883" s="268"/>
      <c r="EQ883" s="268"/>
      <c r="ER883" s="268"/>
      <c r="ES883" s="268"/>
      <c r="ET883" s="268"/>
      <c r="EU883" s="268"/>
      <c r="EV883" s="268"/>
      <c r="EW883" s="268"/>
      <c r="EX883" s="268"/>
      <c r="EY883" s="268"/>
      <c r="EZ883" s="268"/>
      <c r="FA883" s="268"/>
      <c r="FB883" s="268"/>
      <c r="FC883" s="268"/>
      <c r="FD883" s="268"/>
      <c r="FE883" s="268"/>
      <c r="FF883" s="268"/>
      <c r="FG883" s="268"/>
      <c r="FH883" s="268"/>
      <c r="FI883" s="268"/>
      <c r="FJ883" s="268"/>
      <c r="FK883" s="268"/>
      <c r="FL883" s="268"/>
      <c r="FM883" s="268"/>
      <c r="FN883" s="268"/>
      <c r="FO883" s="268"/>
      <c r="FP883" s="268"/>
      <c r="FQ883" s="268"/>
      <c r="FR883" s="268"/>
      <c r="FS883" s="268"/>
      <c r="FT883" s="268"/>
      <c r="FU883" s="268"/>
      <c r="FV883" s="268"/>
      <c r="FW883" s="268"/>
      <c r="FX883" s="268"/>
      <c r="FY883" s="268"/>
      <c r="FZ883" s="268"/>
      <c r="GA883" s="268"/>
      <c r="GB883" s="268"/>
      <c r="GC883" s="268"/>
      <c r="GD883" s="268"/>
      <c r="GE883" s="268"/>
      <c r="GF883" s="268"/>
      <c r="GG883" s="268"/>
      <c r="GH883" s="268"/>
      <c r="GI883" s="268"/>
      <c r="GJ883" s="268"/>
      <c r="GK883" s="268"/>
      <c r="GL883" s="268"/>
      <c r="GM883" s="268"/>
      <c r="GN883" s="268"/>
      <c r="GO883" s="268"/>
      <c r="GP883" s="268"/>
      <c r="GQ883" s="268"/>
      <c r="GR883" s="268"/>
      <c r="GS883" s="268"/>
      <c r="GT883" s="268"/>
      <c r="GU883" s="268"/>
      <c r="GV883" s="268"/>
      <c r="GW883" s="268"/>
      <c r="GX883" s="268"/>
      <c r="GY883" s="268"/>
      <c r="GZ883" s="268"/>
      <c r="HA883" s="268"/>
      <c r="HB883" s="268"/>
      <c r="HC883" s="268"/>
      <c r="HD883" s="268"/>
      <c r="HE883" s="268"/>
      <c r="HF883" s="268"/>
      <c r="HG883" s="268"/>
      <c r="HH883" s="268"/>
      <c r="HI883" s="268"/>
      <c r="HJ883" s="268"/>
      <c r="HK883" s="268"/>
      <c r="HL883" s="268"/>
      <c r="HM883" s="268"/>
      <c r="HN883" s="268"/>
      <c r="HO883" s="268"/>
      <c r="HP883" s="268"/>
      <c r="HQ883" s="268"/>
      <c r="HR883" s="268"/>
      <c r="HS883" s="268"/>
      <c r="HT883" s="268"/>
      <c r="HU883" s="268"/>
      <c r="HV883" s="268"/>
      <c r="HW883" s="268"/>
      <c r="HX883" s="268"/>
      <c r="HY883" s="268"/>
      <c r="HZ883" s="268"/>
      <c r="IA883" s="268"/>
      <c r="IB883" s="268"/>
      <c r="IC883" s="268"/>
      <c r="ID883" s="268"/>
      <c r="IE883" s="268"/>
      <c r="IF883" s="268"/>
      <c r="IG883" s="268"/>
      <c r="IH883" s="268"/>
      <c r="II883" s="268"/>
      <c r="IJ883" s="268"/>
      <c r="IK883" s="268"/>
      <c r="IL883" s="268"/>
      <c r="IM883" s="268"/>
      <c r="IN883" s="268"/>
      <c r="IO883" s="268"/>
      <c r="IP883" s="268"/>
      <c r="IQ883" s="268"/>
      <c r="IR883" s="268"/>
      <c r="IS883" s="268"/>
      <c r="IT883" s="268"/>
      <c r="IU883" s="268"/>
      <c r="IV883" s="268"/>
    </row>
    <row r="884" spans="1:256" s="175" customFormat="1" ht="12.75">
      <c r="A884" s="264"/>
      <c r="B884" s="104">
        <v>0</v>
      </c>
      <c r="C884" s="264" t="s">
        <v>219</v>
      </c>
      <c r="D884" s="264" t="s">
        <v>216</v>
      </c>
      <c r="E884" s="264"/>
      <c r="F884" s="265"/>
      <c r="G884" s="265"/>
      <c r="H884" s="104">
        <v>-1156518.5</v>
      </c>
      <c r="I884" s="266">
        <v>0</v>
      </c>
      <c r="K884" s="267"/>
      <c r="L884" s="268"/>
      <c r="M884" s="38">
        <v>510</v>
      </c>
      <c r="N884" s="268"/>
      <c r="O884" s="268"/>
      <c r="P884" s="268"/>
      <c r="Q884" s="268"/>
      <c r="R884" s="268"/>
      <c r="S884" s="268"/>
      <c r="T884" s="268"/>
      <c r="U884" s="268"/>
      <c r="V884" s="268"/>
      <c r="W884" s="268"/>
      <c r="X884" s="268"/>
      <c r="Y884" s="268"/>
      <c r="Z884" s="268"/>
      <c r="AA884" s="268"/>
      <c r="AB884" s="268"/>
      <c r="AC884" s="268"/>
      <c r="AD884" s="268"/>
      <c r="AE884" s="268"/>
      <c r="AF884" s="268"/>
      <c r="AG884" s="268"/>
      <c r="AH884" s="268"/>
      <c r="AI884" s="268"/>
      <c r="AJ884" s="268"/>
      <c r="AK884" s="268"/>
      <c r="AL884" s="268"/>
      <c r="AM884" s="268"/>
      <c r="AN884" s="268"/>
      <c r="AO884" s="268"/>
      <c r="AP884" s="268"/>
      <c r="AQ884" s="268"/>
      <c r="AR884" s="268"/>
      <c r="AS884" s="268"/>
      <c r="AT884" s="268"/>
      <c r="AU884" s="268"/>
      <c r="AV884" s="268"/>
      <c r="AW884" s="268"/>
      <c r="AX884" s="268"/>
      <c r="AY884" s="268"/>
      <c r="AZ884" s="268"/>
      <c r="BA884" s="268"/>
      <c r="BB884" s="268"/>
      <c r="BC884" s="268"/>
      <c r="BD884" s="268"/>
      <c r="BE884" s="268"/>
      <c r="BF884" s="268"/>
      <c r="BG884" s="268"/>
      <c r="BH884" s="268"/>
      <c r="BI884" s="268"/>
      <c r="BJ884" s="268"/>
      <c r="BK884" s="268"/>
      <c r="BL884" s="268"/>
      <c r="BM884" s="268"/>
      <c r="BN884" s="268"/>
      <c r="BO884" s="268"/>
      <c r="BP884" s="268"/>
      <c r="BQ884" s="268"/>
      <c r="BR884" s="268"/>
      <c r="BS884" s="268"/>
      <c r="BT884" s="268"/>
      <c r="BU884" s="268"/>
      <c r="BV884" s="268"/>
      <c r="BW884" s="268"/>
      <c r="BX884" s="268"/>
      <c r="BY884" s="268"/>
      <c r="BZ884" s="268"/>
      <c r="CA884" s="268"/>
      <c r="CB884" s="268"/>
      <c r="CC884" s="268"/>
      <c r="CD884" s="268"/>
      <c r="CE884" s="268"/>
      <c r="CF884" s="268"/>
      <c r="CG884" s="268"/>
      <c r="CH884" s="268"/>
      <c r="CI884" s="268"/>
      <c r="CJ884" s="268"/>
      <c r="CK884" s="268"/>
      <c r="CL884" s="268"/>
      <c r="CM884" s="268"/>
      <c r="CN884" s="268"/>
      <c r="CO884" s="268"/>
      <c r="CP884" s="268"/>
      <c r="CQ884" s="268"/>
      <c r="CR884" s="268"/>
      <c r="CS884" s="268"/>
      <c r="CT884" s="268"/>
      <c r="CU884" s="268"/>
      <c r="CV884" s="268"/>
      <c r="CW884" s="268"/>
      <c r="CX884" s="268"/>
      <c r="CY884" s="268"/>
      <c r="CZ884" s="268"/>
      <c r="DA884" s="268"/>
      <c r="DB884" s="268"/>
      <c r="DC884" s="268"/>
      <c r="DD884" s="268"/>
      <c r="DE884" s="268"/>
      <c r="DF884" s="268"/>
      <c r="DG884" s="268"/>
      <c r="DH884" s="268"/>
      <c r="DI884" s="268"/>
      <c r="DJ884" s="268"/>
      <c r="DK884" s="268"/>
      <c r="DL884" s="268"/>
      <c r="DM884" s="268"/>
      <c r="DN884" s="268"/>
      <c r="DO884" s="268"/>
      <c r="DP884" s="268"/>
      <c r="DQ884" s="268"/>
      <c r="DR884" s="268"/>
      <c r="DS884" s="268"/>
      <c r="DT884" s="268"/>
      <c r="DU884" s="268"/>
      <c r="DV884" s="268"/>
      <c r="DW884" s="268"/>
      <c r="DX884" s="268"/>
      <c r="DY884" s="268"/>
      <c r="DZ884" s="268"/>
      <c r="EA884" s="268"/>
      <c r="EB884" s="268"/>
      <c r="EC884" s="268"/>
      <c r="ED884" s="268"/>
      <c r="EE884" s="268"/>
      <c r="EF884" s="268"/>
      <c r="EG884" s="268"/>
      <c r="EH884" s="268"/>
      <c r="EI884" s="268"/>
      <c r="EJ884" s="268"/>
      <c r="EK884" s="268"/>
      <c r="EL884" s="268"/>
      <c r="EM884" s="268"/>
      <c r="EN884" s="268"/>
      <c r="EO884" s="268"/>
      <c r="EP884" s="268"/>
      <c r="EQ884" s="268"/>
      <c r="ER884" s="268"/>
      <c r="ES884" s="268"/>
      <c r="ET884" s="268"/>
      <c r="EU884" s="268"/>
      <c r="EV884" s="268"/>
      <c r="EW884" s="268"/>
      <c r="EX884" s="268"/>
      <c r="EY884" s="268"/>
      <c r="EZ884" s="268"/>
      <c r="FA884" s="268"/>
      <c r="FB884" s="268"/>
      <c r="FC884" s="268"/>
      <c r="FD884" s="268"/>
      <c r="FE884" s="268"/>
      <c r="FF884" s="268"/>
      <c r="FG884" s="268"/>
      <c r="FH884" s="268"/>
      <c r="FI884" s="268"/>
      <c r="FJ884" s="268"/>
      <c r="FK884" s="268"/>
      <c r="FL884" s="268"/>
      <c r="FM884" s="268"/>
      <c r="FN884" s="268"/>
      <c r="FO884" s="268"/>
      <c r="FP884" s="268"/>
      <c r="FQ884" s="268"/>
      <c r="FR884" s="268"/>
      <c r="FS884" s="268"/>
      <c r="FT884" s="268"/>
      <c r="FU884" s="268"/>
      <c r="FV884" s="268"/>
      <c r="FW884" s="268"/>
      <c r="FX884" s="268"/>
      <c r="FY884" s="268"/>
      <c r="FZ884" s="268"/>
      <c r="GA884" s="268"/>
      <c r="GB884" s="268"/>
      <c r="GC884" s="268"/>
      <c r="GD884" s="268"/>
      <c r="GE884" s="268"/>
      <c r="GF884" s="268"/>
      <c r="GG884" s="268"/>
      <c r="GH884" s="268"/>
      <c r="GI884" s="268"/>
      <c r="GJ884" s="268"/>
      <c r="GK884" s="268"/>
      <c r="GL884" s="268"/>
      <c r="GM884" s="268"/>
      <c r="GN884" s="268"/>
      <c r="GO884" s="268"/>
      <c r="GP884" s="268"/>
      <c r="GQ884" s="268"/>
      <c r="GR884" s="268"/>
      <c r="GS884" s="268"/>
      <c r="GT884" s="268"/>
      <c r="GU884" s="268"/>
      <c r="GV884" s="268"/>
      <c r="GW884" s="268"/>
      <c r="GX884" s="268"/>
      <c r="GY884" s="268"/>
      <c r="GZ884" s="268"/>
      <c r="HA884" s="268"/>
      <c r="HB884" s="268"/>
      <c r="HC884" s="268"/>
      <c r="HD884" s="268"/>
      <c r="HE884" s="268"/>
      <c r="HF884" s="268"/>
      <c r="HG884" s="268"/>
      <c r="HH884" s="268"/>
      <c r="HI884" s="268"/>
      <c r="HJ884" s="268"/>
      <c r="HK884" s="268"/>
      <c r="HL884" s="268"/>
      <c r="HM884" s="268"/>
      <c r="HN884" s="268"/>
      <c r="HO884" s="268"/>
      <c r="HP884" s="268"/>
      <c r="HQ884" s="268"/>
      <c r="HR884" s="268"/>
      <c r="HS884" s="268"/>
      <c r="HT884" s="268"/>
      <c r="HU884" s="268"/>
      <c r="HV884" s="268"/>
      <c r="HW884" s="268"/>
      <c r="HX884" s="268"/>
      <c r="HY884" s="268"/>
      <c r="HZ884" s="268"/>
      <c r="IA884" s="268"/>
      <c r="IB884" s="268"/>
      <c r="IC884" s="268"/>
      <c r="ID884" s="268"/>
      <c r="IE884" s="268"/>
      <c r="IF884" s="268"/>
      <c r="IG884" s="268"/>
      <c r="IH884" s="268"/>
      <c r="II884" s="268"/>
      <c r="IJ884" s="268"/>
      <c r="IK884" s="268"/>
      <c r="IL884" s="268"/>
      <c r="IM884" s="268"/>
      <c r="IN884" s="268"/>
      <c r="IO884" s="268"/>
      <c r="IP884" s="268"/>
      <c r="IQ884" s="268"/>
      <c r="IR884" s="268"/>
      <c r="IS884" s="268"/>
      <c r="IT884" s="268"/>
      <c r="IU884" s="268"/>
      <c r="IV884" s="268"/>
    </row>
    <row r="885" spans="1:256" s="175" customFormat="1" ht="12.75">
      <c r="A885" s="264"/>
      <c r="B885" s="104">
        <v>0</v>
      </c>
      <c r="C885" s="264" t="s">
        <v>219</v>
      </c>
      <c r="D885" s="264" t="s">
        <v>217</v>
      </c>
      <c r="E885" s="264"/>
      <c r="F885" s="265"/>
      <c r="G885" s="265"/>
      <c r="H885" s="104">
        <v>-1156518.5</v>
      </c>
      <c r="I885" s="266">
        <v>0</v>
      </c>
      <c r="K885" s="267"/>
      <c r="L885" s="268"/>
      <c r="M885" s="38">
        <v>505</v>
      </c>
      <c r="N885" s="268"/>
      <c r="O885" s="268"/>
      <c r="P885" s="268"/>
      <c r="Q885" s="268"/>
      <c r="R885" s="268"/>
      <c r="S885" s="268"/>
      <c r="T885" s="268"/>
      <c r="U885" s="268"/>
      <c r="V885" s="268"/>
      <c r="W885" s="268"/>
      <c r="X885" s="268"/>
      <c r="Y885" s="268"/>
      <c r="Z885" s="268"/>
      <c r="AA885" s="268"/>
      <c r="AB885" s="268"/>
      <c r="AC885" s="268"/>
      <c r="AD885" s="268"/>
      <c r="AE885" s="268"/>
      <c r="AF885" s="268"/>
      <c r="AG885" s="268"/>
      <c r="AH885" s="268"/>
      <c r="AI885" s="268"/>
      <c r="AJ885" s="268"/>
      <c r="AK885" s="268"/>
      <c r="AL885" s="268"/>
      <c r="AM885" s="268"/>
      <c r="AN885" s="268"/>
      <c r="AO885" s="268"/>
      <c r="AP885" s="268"/>
      <c r="AQ885" s="268"/>
      <c r="AR885" s="268"/>
      <c r="AS885" s="268"/>
      <c r="AT885" s="268"/>
      <c r="AU885" s="268"/>
      <c r="AV885" s="268"/>
      <c r="AW885" s="268"/>
      <c r="AX885" s="268"/>
      <c r="AY885" s="268"/>
      <c r="AZ885" s="268"/>
      <c r="BA885" s="268"/>
      <c r="BB885" s="268"/>
      <c r="BC885" s="268"/>
      <c r="BD885" s="268"/>
      <c r="BE885" s="268"/>
      <c r="BF885" s="268"/>
      <c r="BG885" s="268"/>
      <c r="BH885" s="268"/>
      <c r="BI885" s="268"/>
      <c r="BJ885" s="268"/>
      <c r="BK885" s="268"/>
      <c r="BL885" s="268"/>
      <c r="BM885" s="268"/>
      <c r="BN885" s="268"/>
      <c r="BO885" s="268"/>
      <c r="BP885" s="268"/>
      <c r="BQ885" s="268"/>
      <c r="BR885" s="268"/>
      <c r="BS885" s="268"/>
      <c r="BT885" s="268"/>
      <c r="BU885" s="268"/>
      <c r="BV885" s="268"/>
      <c r="BW885" s="268"/>
      <c r="BX885" s="268"/>
      <c r="BY885" s="268"/>
      <c r="BZ885" s="268"/>
      <c r="CA885" s="268"/>
      <c r="CB885" s="268"/>
      <c r="CC885" s="268"/>
      <c r="CD885" s="268"/>
      <c r="CE885" s="268"/>
      <c r="CF885" s="268"/>
      <c r="CG885" s="268"/>
      <c r="CH885" s="268"/>
      <c r="CI885" s="268"/>
      <c r="CJ885" s="268"/>
      <c r="CK885" s="268"/>
      <c r="CL885" s="268"/>
      <c r="CM885" s="268"/>
      <c r="CN885" s="268"/>
      <c r="CO885" s="268"/>
      <c r="CP885" s="268"/>
      <c r="CQ885" s="268"/>
      <c r="CR885" s="268"/>
      <c r="CS885" s="268"/>
      <c r="CT885" s="268"/>
      <c r="CU885" s="268"/>
      <c r="CV885" s="268"/>
      <c r="CW885" s="268"/>
      <c r="CX885" s="268"/>
      <c r="CY885" s="268"/>
      <c r="CZ885" s="268"/>
      <c r="DA885" s="268"/>
      <c r="DB885" s="268"/>
      <c r="DC885" s="268"/>
      <c r="DD885" s="268"/>
      <c r="DE885" s="268"/>
      <c r="DF885" s="268"/>
      <c r="DG885" s="268"/>
      <c r="DH885" s="268"/>
      <c r="DI885" s="268"/>
      <c r="DJ885" s="268"/>
      <c r="DK885" s="268"/>
      <c r="DL885" s="268"/>
      <c r="DM885" s="268"/>
      <c r="DN885" s="268"/>
      <c r="DO885" s="268"/>
      <c r="DP885" s="268"/>
      <c r="DQ885" s="268"/>
      <c r="DR885" s="268"/>
      <c r="DS885" s="268"/>
      <c r="DT885" s="268"/>
      <c r="DU885" s="268"/>
      <c r="DV885" s="268"/>
      <c r="DW885" s="268"/>
      <c r="DX885" s="268"/>
      <c r="DY885" s="268"/>
      <c r="DZ885" s="268"/>
      <c r="EA885" s="268"/>
      <c r="EB885" s="268"/>
      <c r="EC885" s="268"/>
      <c r="ED885" s="268"/>
      <c r="EE885" s="268"/>
      <c r="EF885" s="268"/>
      <c r="EG885" s="268"/>
      <c r="EH885" s="268"/>
      <c r="EI885" s="268"/>
      <c r="EJ885" s="268"/>
      <c r="EK885" s="268"/>
      <c r="EL885" s="268"/>
      <c r="EM885" s="268"/>
      <c r="EN885" s="268"/>
      <c r="EO885" s="268"/>
      <c r="EP885" s="268"/>
      <c r="EQ885" s="268"/>
      <c r="ER885" s="268"/>
      <c r="ES885" s="268"/>
      <c r="ET885" s="268"/>
      <c r="EU885" s="268"/>
      <c r="EV885" s="268"/>
      <c r="EW885" s="268"/>
      <c r="EX885" s="268"/>
      <c r="EY885" s="268"/>
      <c r="EZ885" s="268"/>
      <c r="FA885" s="268"/>
      <c r="FB885" s="268"/>
      <c r="FC885" s="268"/>
      <c r="FD885" s="268"/>
      <c r="FE885" s="268"/>
      <c r="FF885" s="268"/>
      <c r="FG885" s="268"/>
      <c r="FH885" s="268"/>
      <c r="FI885" s="268"/>
      <c r="FJ885" s="268"/>
      <c r="FK885" s="268"/>
      <c r="FL885" s="268"/>
      <c r="FM885" s="268"/>
      <c r="FN885" s="268"/>
      <c r="FO885" s="268"/>
      <c r="FP885" s="268"/>
      <c r="FQ885" s="268"/>
      <c r="FR885" s="268"/>
      <c r="FS885" s="268"/>
      <c r="FT885" s="268"/>
      <c r="FU885" s="268"/>
      <c r="FV885" s="268"/>
      <c r="FW885" s="268"/>
      <c r="FX885" s="268"/>
      <c r="FY885" s="268"/>
      <c r="FZ885" s="268"/>
      <c r="GA885" s="268"/>
      <c r="GB885" s="268"/>
      <c r="GC885" s="268"/>
      <c r="GD885" s="268"/>
      <c r="GE885" s="268"/>
      <c r="GF885" s="268"/>
      <c r="GG885" s="268"/>
      <c r="GH885" s="268"/>
      <c r="GI885" s="268"/>
      <c r="GJ885" s="268"/>
      <c r="GK885" s="268"/>
      <c r="GL885" s="268"/>
      <c r="GM885" s="268"/>
      <c r="GN885" s="268"/>
      <c r="GO885" s="268"/>
      <c r="GP885" s="268"/>
      <c r="GQ885" s="268"/>
      <c r="GR885" s="268"/>
      <c r="GS885" s="268"/>
      <c r="GT885" s="268"/>
      <c r="GU885" s="268"/>
      <c r="GV885" s="268"/>
      <c r="GW885" s="268"/>
      <c r="GX885" s="268"/>
      <c r="GY885" s="268"/>
      <c r="GZ885" s="268"/>
      <c r="HA885" s="268"/>
      <c r="HB885" s="268"/>
      <c r="HC885" s="268"/>
      <c r="HD885" s="268"/>
      <c r="HE885" s="268"/>
      <c r="HF885" s="268"/>
      <c r="HG885" s="268"/>
      <c r="HH885" s="268"/>
      <c r="HI885" s="268"/>
      <c r="HJ885" s="268"/>
      <c r="HK885" s="268"/>
      <c r="HL885" s="268"/>
      <c r="HM885" s="268"/>
      <c r="HN885" s="268"/>
      <c r="HO885" s="268"/>
      <c r="HP885" s="268"/>
      <c r="HQ885" s="268"/>
      <c r="HR885" s="268"/>
      <c r="HS885" s="268"/>
      <c r="HT885" s="268"/>
      <c r="HU885" s="268"/>
      <c r="HV885" s="268"/>
      <c r="HW885" s="268"/>
      <c r="HX885" s="268"/>
      <c r="HY885" s="268"/>
      <c r="HZ885" s="268"/>
      <c r="IA885" s="268"/>
      <c r="IB885" s="268"/>
      <c r="IC885" s="268"/>
      <c r="ID885" s="268"/>
      <c r="IE885" s="268"/>
      <c r="IF885" s="268"/>
      <c r="IG885" s="268"/>
      <c r="IH885" s="268"/>
      <c r="II885" s="268"/>
      <c r="IJ885" s="268"/>
      <c r="IK885" s="268"/>
      <c r="IL885" s="268"/>
      <c r="IM885" s="268"/>
      <c r="IN885" s="268"/>
      <c r="IO885" s="268"/>
      <c r="IP885" s="268"/>
      <c r="IQ885" s="268"/>
      <c r="IR885" s="268"/>
      <c r="IS885" s="268"/>
      <c r="IT885" s="268"/>
      <c r="IU885" s="268"/>
      <c r="IV885" s="268"/>
    </row>
    <row r="886" spans="1:256" s="175" customFormat="1" ht="12.75">
      <c r="A886" s="264"/>
      <c r="B886" s="104">
        <v>1057754</v>
      </c>
      <c r="C886" s="264" t="s">
        <v>219</v>
      </c>
      <c r="D886" s="264" t="s">
        <v>229</v>
      </c>
      <c r="E886" s="264"/>
      <c r="F886" s="265"/>
      <c r="G886" s="265"/>
      <c r="H886" s="104">
        <v>-2214272.5</v>
      </c>
      <c r="I886" s="266">
        <v>2136.8767676767675</v>
      </c>
      <c r="K886" s="267"/>
      <c r="L886" s="268"/>
      <c r="M886" s="38">
        <v>495</v>
      </c>
      <c r="N886" s="268"/>
      <c r="O886" s="268"/>
      <c r="P886" s="268"/>
      <c r="Q886" s="268"/>
      <c r="R886" s="268"/>
      <c r="S886" s="268"/>
      <c r="T886" s="268"/>
      <c r="U886" s="268"/>
      <c r="V886" s="268"/>
      <c r="W886" s="268"/>
      <c r="X886" s="268"/>
      <c r="Y886" s="268"/>
      <c r="Z886" s="268"/>
      <c r="AA886" s="268"/>
      <c r="AB886" s="268"/>
      <c r="AC886" s="268"/>
      <c r="AD886" s="268"/>
      <c r="AE886" s="268"/>
      <c r="AF886" s="268"/>
      <c r="AG886" s="268"/>
      <c r="AH886" s="268"/>
      <c r="AI886" s="268"/>
      <c r="AJ886" s="268"/>
      <c r="AK886" s="268"/>
      <c r="AL886" s="268"/>
      <c r="AM886" s="268"/>
      <c r="AN886" s="268"/>
      <c r="AO886" s="268"/>
      <c r="AP886" s="268"/>
      <c r="AQ886" s="268"/>
      <c r="AR886" s="268"/>
      <c r="AS886" s="268"/>
      <c r="AT886" s="268"/>
      <c r="AU886" s="268"/>
      <c r="AV886" s="268"/>
      <c r="AW886" s="268"/>
      <c r="AX886" s="268"/>
      <c r="AY886" s="268"/>
      <c r="AZ886" s="268"/>
      <c r="BA886" s="268"/>
      <c r="BB886" s="268"/>
      <c r="BC886" s="268"/>
      <c r="BD886" s="268"/>
      <c r="BE886" s="268"/>
      <c r="BF886" s="268"/>
      <c r="BG886" s="268"/>
      <c r="BH886" s="268"/>
      <c r="BI886" s="268"/>
      <c r="BJ886" s="268"/>
      <c r="BK886" s="268"/>
      <c r="BL886" s="268"/>
      <c r="BM886" s="268"/>
      <c r="BN886" s="268"/>
      <c r="BO886" s="268"/>
      <c r="BP886" s="268"/>
      <c r="BQ886" s="268"/>
      <c r="BR886" s="268"/>
      <c r="BS886" s="268"/>
      <c r="BT886" s="268"/>
      <c r="BU886" s="268"/>
      <c r="BV886" s="268"/>
      <c r="BW886" s="268"/>
      <c r="BX886" s="268"/>
      <c r="BY886" s="268"/>
      <c r="BZ886" s="268"/>
      <c r="CA886" s="268"/>
      <c r="CB886" s="268"/>
      <c r="CC886" s="268"/>
      <c r="CD886" s="268"/>
      <c r="CE886" s="268"/>
      <c r="CF886" s="268"/>
      <c r="CG886" s="268"/>
      <c r="CH886" s="268"/>
      <c r="CI886" s="268"/>
      <c r="CJ886" s="268"/>
      <c r="CK886" s="268"/>
      <c r="CL886" s="268"/>
      <c r="CM886" s="268"/>
      <c r="CN886" s="268"/>
      <c r="CO886" s="268"/>
      <c r="CP886" s="268"/>
      <c r="CQ886" s="268"/>
      <c r="CR886" s="268"/>
      <c r="CS886" s="268"/>
      <c r="CT886" s="268"/>
      <c r="CU886" s="268"/>
      <c r="CV886" s="268"/>
      <c r="CW886" s="268"/>
      <c r="CX886" s="268"/>
      <c r="CY886" s="268"/>
      <c r="CZ886" s="268"/>
      <c r="DA886" s="268"/>
      <c r="DB886" s="268"/>
      <c r="DC886" s="268"/>
      <c r="DD886" s="268"/>
      <c r="DE886" s="268"/>
      <c r="DF886" s="268"/>
      <c r="DG886" s="268"/>
      <c r="DH886" s="268"/>
      <c r="DI886" s="268"/>
      <c r="DJ886" s="268"/>
      <c r="DK886" s="268"/>
      <c r="DL886" s="268"/>
      <c r="DM886" s="268"/>
      <c r="DN886" s="268"/>
      <c r="DO886" s="268"/>
      <c r="DP886" s="268"/>
      <c r="DQ886" s="268"/>
      <c r="DR886" s="268"/>
      <c r="DS886" s="268"/>
      <c r="DT886" s="268"/>
      <c r="DU886" s="268"/>
      <c r="DV886" s="268"/>
      <c r="DW886" s="268"/>
      <c r="DX886" s="268"/>
      <c r="DY886" s="268"/>
      <c r="DZ886" s="268"/>
      <c r="EA886" s="268"/>
      <c r="EB886" s="268"/>
      <c r="EC886" s="268"/>
      <c r="ED886" s="268"/>
      <c r="EE886" s="268"/>
      <c r="EF886" s="268"/>
      <c r="EG886" s="268"/>
      <c r="EH886" s="268"/>
      <c r="EI886" s="268"/>
      <c r="EJ886" s="268"/>
      <c r="EK886" s="268"/>
      <c r="EL886" s="268"/>
      <c r="EM886" s="268"/>
      <c r="EN886" s="268"/>
      <c r="EO886" s="268"/>
      <c r="EP886" s="268"/>
      <c r="EQ886" s="268"/>
      <c r="ER886" s="268"/>
      <c r="ES886" s="268"/>
      <c r="ET886" s="268"/>
      <c r="EU886" s="268"/>
      <c r="EV886" s="268"/>
      <c r="EW886" s="268"/>
      <c r="EX886" s="268"/>
      <c r="EY886" s="268"/>
      <c r="EZ886" s="268"/>
      <c r="FA886" s="268"/>
      <c r="FB886" s="268"/>
      <c r="FC886" s="268"/>
      <c r="FD886" s="268"/>
      <c r="FE886" s="268"/>
      <c r="FF886" s="268"/>
      <c r="FG886" s="268"/>
      <c r="FH886" s="268"/>
      <c r="FI886" s="268"/>
      <c r="FJ886" s="268"/>
      <c r="FK886" s="268"/>
      <c r="FL886" s="268"/>
      <c r="FM886" s="268"/>
      <c r="FN886" s="268"/>
      <c r="FO886" s="268"/>
      <c r="FP886" s="268"/>
      <c r="FQ886" s="268"/>
      <c r="FR886" s="268"/>
      <c r="FS886" s="268"/>
      <c r="FT886" s="268"/>
      <c r="FU886" s="268"/>
      <c r="FV886" s="268"/>
      <c r="FW886" s="268"/>
      <c r="FX886" s="268"/>
      <c r="FY886" s="268"/>
      <c r="FZ886" s="268"/>
      <c r="GA886" s="268"/>
      <c r="GB886" s="268"/>
      <c r="GC886" s="268"/>
      <c r="GD886" s="268"/>
      <c r="GE886" s="268"/>
      <c r="GF886" s="268"/>
      <c r="GG886" s="268"/>
      <c r="GH886" s="268"/>
      <c r="GI886" s="268"/>
      <c r="GJ886" s="268"/>
      <c r="GK886" s="268"/>
      <c r="GL886" s="268"/>
      <c r="GM886" s="268"/>
      <c r="GN886" s="268"/>
      <c r="GO886" s="268"/>
      <c r="GP886" s="268"/>
      <c r="GQ886" s="268"/>
      <c r="GR886" s="268"/>
      <c r="GS886" s="268"/>
      <c r="GT886" s="268"/>
      <c r="GU886" s="268"/>
      <c r="GV886" s="268"/>
      <c r="GW886" s="268"/>
      <c r="GX886" s="268"/>
      <c r="GY886" s="268"/>
      <c r="GZ886" s="268"/>
      <c r="HA886" s="268"/>
      <c r="HB886" s="268"/>
      <c r="HC886" s="268"/>
      <c r="HD886" s="268"/>
      <c r="HE886" s="268"/>
      <c r="HF886" s="268"/>
      <c r="HG886" s="268"/>
      <c r="HH886" s="268"/>
      <c r="HI886" s="268"/>
      <c r="HJ886" s="268"/>
      <c r="HK886" s="268"/>
      <c r="HL886" s="268"/>
      <c r="HM886" s="268"/>
      <c r="HN886" s="268"/>
      <c r="HO886" s="268"/>
      <c r="HP886" s="268"/>
      <c r="HQ886" s="268"/>
      <c r="HR886" s="268"/>
      <c r="HS886" s="268"/>
      <c r="HT886" s="268"/>
      <c r="HU886" s="268"/>
      <c r="HV886" s="268"/>
      <c r="HW886" s="268"/>
      <c r="HX886" s="268"/>
      <c r="HY886" s="268"/>
      <c r="HZ886" s="268"/>
      <c r="IA886" s="268"/>
      <c r="IB886" s="268"/>
      <c r="IC886" s="268"/>
      <c r="ID886" s="268"/>
      <c r="IE886" s="268"/>
      <c r="IF886" s="268"/>
      <c r="IG886" s="268"/>
      <c r="IH886" s="268"/>
      <c r="II886" s="268"/>
      <c r="IJ886" s="268"/>
      <c r="IK886" s="268"/>
      <c r="IL886" s="268"/>
      <c r="IM886" s="268"/>
      <c r="IN886" s="268"/>
      <c r="IO886" s="268"/>
      <c r="IP886" s="268"/>
      <c r="IQ886" s="268"/>
      <c r="IR886" s="268"/>
      <c r="IS886" s="268"/>
      <c r="IT886" s="268"/>
      <c r="IU886" s="268"/>
      <c r="IV886" s="268"/>
    </row>
    <row r="887" spans="1:13" s="254" customFormat="1" ht="12.75">
      <c r="A887" s="269"/>
      <c r="B887" s="270">
        <v>2214272.5</v>
      </c>
      <c r="C887" s="269" t="s">
        <v>219</v>
      </c>
      <c r="D887" s="269" t="s">
        <v>230</v>
      </c>
      <c r="E887" s="269"/>
      <c r="F887" s="271"/>
      <c r="G887" s="272"/>
      <c r="H887" s="270">
        <v>-2343538.5</v>
      </c>
      <c r="I887" s="273">
        <v>4473.277777777777</v>
      </c>
      <c r="M887" s="63">
        <v>495</v>
      </c>
    </row>
    <row r="888" spans="6:13" ht="12.75">
      <c r="F888" s="274"/>
      <c r="M888" s="2"/>
    </row>
    <row r="889" spans="6:13" ht="12.75">
      <c r="F889" s="274"/>
      <c r="M889" s="2"/>
    </row>
    <row r="890" spans="6:13" ht="12.75">
      <c r="F890" s="274"/>
      <c r="M890" s="2"/>
    </row>
    <row r="891" spans="1:13" s="215" customFormat="1" ht="12.75">
      <c r="A891" s="275"/>
      <c r="B891" s="208">
        <v>-73994745.86</v>
      </c>
      <c r="C891" s="275" t="s">
        <v>205</v>
      </c>
      <c r="D891" s="275" t="s">
        <v>220</v>
      </c>
      <c r="E891" s="275"/>
      <c r="F891" s="276"/>
      <c r="G891" s="277"/>
      <c r="H891" s="9">
        <v>73994745.86</v>
      </c>
      <c r="I891" s="278">
        <v>-147989.49172</v>
      </c>
      <c r="M891" s="2">
        <v>500</v>
      </c>
    </row>
    <row r="892" spans="2:13" ht="12.75">
      <c r="B892" s="208">
        <v>3332212.5</v>
      </c>
      <c r="C892" s="275" t="s">
        <v>205</v>
      </c>
      <c r="D892" s="275" t="s">
        <v>222</v>
      </c>
      <c r="F892" s="274"/>
      <c r="H892" s="9">
        <v>70662533.36</v>
      </c>
      <c r="I892" s="278">
        <v>6800.433673469388</v>
      </c>
      <c r="M892" s="2">
        <v>490</v>
      </c>
    </row>
    <row r="893" spans="2:13" ht="12.75">
      <c r="B893" s="208">
        <v>8918578</v>
      </c>
      <c r="C893" s="275" t="s">
        <v>205</v>
      </c>
      <c r="D893" s="275" t="s">
        <v>223</v>
      </c>
      <c r="F893" s="274"/>
      <c r="H893" s="9">
        <v>61743955.36</v>
      </c>
      <c r="I893" s="278">
        <v>18127.191056910568</v>
      </c>
      <c r="M893" s="2">
        <v>492</v>
      </c>
    </row>
    <row r="894" spans="2:13" ht="12.75">
      <c r="B894" s="208">
        <v>6610340</v>
      </c>
      <c r="C894" s="275" t="s">
        <v>205</v>
      </c>
      <c r="D894" s="275" t="s">
        <v>213</v>
      </c>
      <c r="F894" s="274"/>
      <c r="H894" s="9">
        <v>55133615.36</v>
      </c>
      <c r="I894" s="278">
        <v>13115.753968253968</v>
      </c>
      <c r="M894" s="38">
        <v>504</v>
      </c>
    </row>
    <row r="895" spans="2:13" ht="12.75">
      <c r="B895" s="208">
        <v>3874282.5</v>
      </c>
      <c r="C895" s="275" t="s">
        <v>205</v>
      </c>
      <c r="D895" s="275" t="s">
        <v>214</v>
      </c>
      <c r="F895" s="274"/>
      <c r="H895" s="9">
        <v>51259332.86</v>
      </c>
      <c r="I895" s="278">
        <v>7687.068452380952</v>
      </c>
      <c r="M895" s="38">
        <v>504</v>
      </c>
    </row>
    <row r="896" spans="2:13" ht="12.75">
      <c r="B896" s="208">
        <v>4588542.5</v>
      </c>
      <c r="C896" s="275" t="s">
        <v>205</v>
      </c>
      <c r="D896" s="275" t="s">
        <v>215</v>
      </c>
      <c r="F896" s="274"/>
      <c r="H896" s="9">
        <v>46670790.36</v>
      </c>
      <c r="I896" s="278">
        <v>8997.142156862745</v>
      </c>
      <c r="M896" s="38">
        <v>510</v>
      </c>
    </row>
    <row r="897" spans="2:13" ht="12.75">
      <c r="B897" s="208">
        <v>4335622.5</v>
      </c>
      <c r="C897" s="275" t="s">
        <v>205</v>
      </c>
      <c r="D897" s="275" t="s">
        <v>216</v>
      </c>
      <c r="F897" s="274"/>
      <c r="H897" s="9">
        <v>42335167.86</v>
      </c>
      <c r="I897" s="278">
        <v>8501.220588235294</v>
      </c>
      <c r="M897" s="38">
        <v>510</v>
      </c>
    </row>
    <row r="898" spans="2:13" ht="12.75">
      <c r="B898" s="208">
        <v>5402087.5</v>
      </c>
      <c r="C898" s="275" t="s">
        <v>205</v>
      </c>
      <c r="D898" s="275" t="s">
        <v>217</v>
      </c>
      <c r="F898" s="274"/>
      <c r="H898" s="9">
        <v>36933080.36</v>
      </c>
      <c r="I898" s="278">
        <v>10697.20297029703</v>
      </c>
      <c r="M898" s="38">
        <v>505</v>
      </c>
    </row>
    <row r="899" spans="2:13" ht="12.75">
      <c r="B899" s="208">
        <v>4804837</v>
      </c>
      <c r="C899" s="275" t="s">
        <v>205</v>
      </c>
      <c r="D899" s="275" t="s">
        <v>229</v>
      </c>
      <c r="F899" s="274"/>
      <c r="H899" s="9">
        <v>36933080.36</v>
      </c>
      <c r="I899" s="278">
        <v>10697.20297029703</v>
      </c>
      <c r="M899" s="38">
        <v>495</v>
      </c>
    </row>
    <row r="900" spans="1:13" s="282" customFormat="1" ht="12.75">
      <c r="A900" s="249"/>
      <c r="B900" s="279">
        <v>-32128243.36</v>
      </c>
      <c r="C900" s="249" t="s">
        <v>205</v>
      </c>
      <c r="D900" s="249" t="s">
        <v>230</v>
      </c>
      <c r="E900" s="249"/>
      <c r="F900" s="250"/>
      <c r="G900" s="280"/>
      <c r="H900" s="279">
        <v>0</v>
      </c>
      <c r="I900" s="281">
        <v>-64905.54214141414</v>
      </c>
      <c r="M900" s="63">
        <v>495</v>
      </c>
    </row>
    <row r="901" spans="6:13" ht="12.75">
      <c r="F901" s="78"/>
      <c r="M901" s="2"/>
    </row>
    <row r="902" ht="12.75" hidden="1">
      <c r="M902" s="2"/>
    </row>
    <row r="903" ht="12.75" hidden="1">
      <c r="M903" s="2"/>
    </row>
    <row r="904" ht="12.75" hidden="1">
      <c r="M904" s="2"/>
    </row>
    <row r="905" ht="12.75" hidden="1">
      <c r="M905" s="2"/>
    </row>
    <row r="906" ht="12.75" hidden="1">
      <c r="M906" s="2"/>
    </row>
    <row r="907" ht="12.75" hidden="1">
      <c r="M907" s="2"/>
    </row>
    <row r="908" ht="12.75" hidden="1">
      <c r="M908" s="2"/>
    </row>
    <row r="909" ht="12.75" hidden="1">
      <c r="M909" s="2"/>
    </row>
    <row r="910" ht="12.75" hidden="1">
      <c r="M910" s="2"/>
    </row>
    <row r="911" ht="12.75" hidden="1">
      <c r="M911" s="2"/>
    </row>
    <row r="912" ht="12.75" hidden="1">
      <c r="M912" s="2"/>
    </row>
    <row r="913" ht="12.75" hidden="1">
      <c r="M913" s="2"/>
    </row>
    <row r="914" ht="12.75" hidden="1">
      <c r="M914" s="2"/>
    </row>
    <row r="915" ht="12.75" hidden="1">
      <c r="M915" s="2"/>
    </row>
    <row r="916" ht="12.75" hidden="1">
      <c r="M916" s="2"/>
    </row>
    <row r="917" ht="12.75" hidden="1">
      <c r="M917" s="2"/>
    </row>
    <row r="918" ht="12.75" hidden="1">
      <c r="M918" s="2"/>
    </row>
    <row r="919" ht="12.75">
      <c r="M919" s="2"/>
    </row>
    <row r="920" spans="1:13" s="289" customFormat="1" ht="12.75">
      <c r="A920" s="283"/>
      <c r="B920" s="284"/>
      <c r="C920" s="285"/>
      <c r="D920" s="283"/>
      <c r="E920" s="283"/>
      <c r="F920" s="286"/>
      <c r="G920" s="286"/>
      <c r="H920" s="287"/>
      <c r="I920" s="288"/>
      <c r="K920" s="290"/>
      <c r="M920" s="2"/>
    </row>
    <row r="921" spans="1:13" s="189" customFormat="1" ht="12.75">
      <c r="A921" s="291"/>
      <c r="B921" s="292">
        <v>-4092741</v>
      </c>
      <c r="C921" s="291" t="s">
        <v>202</v>
      </c>
      <c r="D921" s="291" t="s">
        <v>220</v>
      </c>
      <c r="E921" s="291"/>
      <c r="F921" s="293"/>
      <c r="G921" s="293"/>
      <c r="H921" s="292">
        <v>4092741</v>
      </c>
      <c r="I921" s="294">
        <v>-8185.482</v>
      </c>
      <c r="M921" s="2">
        <v>500</v>
      </c>
    </row>
    <row r="922" spans="1:13" s="189" customFormat="1" ht="12.75">
      <c r="A922" s="291"/>
      <c r="B922" s="292">
        <v>0</v>
      </c>
      <c r="C922" s="291" t="s">
        <v>202</v>
      </c>
      <c r="D922" s="291" t="s">
        <v>222</v>
      </c>
      <c r="E922" s="291"/>
      <c r="F922" s="293"/>
      <c r="G922" s="293"/>
      <c r="H922" s="292">
        <v>0</v>
      </c>
      <c r="I922" s="294">
        <v>0</v>
      </c>
      <c r="M922" s="2">
        <v>490</v>
      </c>
    </row>
    <row r="923" spans="1:13" s="189" customFormat="1" ht="12.75">
      <c r="A923" s="291"/>
      <c r="B923" s="292">
        <v>0</v>
      </c>
      <c r="C923" s="291" t="s">
        <v>202</v>
      </c>
      <c r="D923" s="291" t="s">
        <v>212</v>
      </c>
      <c r="E923" s="291"/>
      <c r="F923" s="293"/>
      <c r="G923" s="293"/>
      <c r="H923" s="292">
        <v>0</v>
      </c>
      <c r="I923" s="294">
        <v>0</v>
      </c>
      <c r="M923" s="2">
        <v>492</v>
      </c>
    </row>
    <row r="924" spans="1:13" s="189" customFormat="1" ht="12.75">
      <c r="A924" s="291"/>
      <c r="B924" s="292">
        <v>0</v>
      </c>
      <c r="C924" s="291" t="s">
        <v>202</v>
      </c>
      <c r="D924" s="291" t="s">
        <v>213</v>
      </c>
      <c r="E924" s="291"/>
      <c r="F924" s="293"/>
      <c r="G924" s="293"/>
      <c r="H924" s="292">
        <v>0</v>
      </c>
      <c r="I924" s="294">
        <v>0</v>
      </c>
      <c r="M924" s="38">
        <v>504</v>
      </c>
    </row>
    <row r="925" spans="1:13" s="189" customFormat="1" ht="12.75">
      <c r="A925" s="291"/>
      <c r="B925" s="292">
        <v>0</v>
      </c>
      <c r="C925" s="291" t="s">
        <v>202</v>
      </c>
      <c r="D925" s="291" t="s">
        <v>214</v>
      </c>
      <c r="E925" s="291"/>
      <c r="F925" s="293"/>
      <c r="G925" s="293"/>
      <c r="H925" s="292">
        <v>0</v>
      </c>
      <c r="I925" s="294">
        <v>0</v>
      </c>
      <c r="M925" s="38">
        <v>504</v>
      </c>
    </row>
    <row r="926" spans="1:13" s="189" customFormat="1" ht="12.75">
      <c r="A926" s="291"/>
      <c r="B926" s="292">
        <v>61000</v>
      </c>
      <c r="C926" s="291" t="s">
        <v>202</v>
      </c>
      <c r="D926" s="291" t="s">
        <v>215</v>
      </c>
      <c r="E926" s="291"/>
      <c r="F926" s="293"/>
      <c r="G926" s="293"/>
      <c r="H926" s="292">
        <v>-61000</v>
      </c>
      <c r="I926" s="294">
        <v>119.6078431372549</v>
      </c>
      <c r="M926" s="38">
        <v>510</v>
      </c>
    </row>
    <row r="927" spans="1:13" s="189" customFormat="1" ht="12.75">
      <c r="A927" s="291"/>
      <c r="B927" s="292">
        <v>879500</v>
      </c>
      <c r="C927" s="291" t="s">
        <v>202</v>
      </c>
      <c r="D927" s="291" t="s">
        <v>216</v>
      </c>
      <c r="E927" s="291"/>
      <c r="F927" s="293"/>
      <c r="G927" s="293"/>
      <c r="H927" s="292">
        <v>-879500</v>
      </c>
      <c r="I927" s="294">
        <v>1724.5098039215686</v>
      </c>
      <c r="M927" s="38">
        <v>510</v>
      </c>
    </row>
    <row r="928" spans="1:13" s="189" customFormat="1" ht="12.75">
      <c r="A928" s="291"/>
      <c r="B928" s="292">
        <v>0</v>
      </c>
      <c r="C928" s="291" t="s">
        <v>202</v>
      </c>
      <c r="D928" s="291" t="s">
        <v>217</v>
      </c>
      <c r="E928" s="291"/>
      <c r="F928" s="293"/>
      <c r="G928" s="293"/>
      <c r="H928" s="292">
        <v>0</v>
      </c>
      <c r="I928" s="294">
        <v>0</v>
      </c>
      <c r="M928" s="38">
        <v>510</v>
      </c>
    </row>
    <row r="929" spans="1:13" s="189" customFormat="1" ht="12.75">
      <c r="A929" s="291"/>
      <c r="B929" s="292"/>
      <c r="C929" s="291" t="s">
        <v>202</v>
      </c>
      <c r="D929" s="291" t="s">
        <v>229</v>
      </c>
      <c r="E929" s="291"/>
      <c r="F929" s="293"/>
      <c r="G929" s="293"/>
      <c r="H929" s="292">
        <v>-61000</v>
      </c>
      <c r="I929" s="294">
        <v>0</v>
      </c>
      <c r="M929" s="38">
        <v>495</v>
      </c>
    </row>
    <row r="930" spans="1:13" s="300" customFormat="1" ht="12.75">
      <c r="A930" s="295"/>
      <c r="B930" s="296">
        <v>-3152241</v>
      </c>
      <c r="C930" s="295" t="s">
        <v>202</v>
      </c>
      <c r="D930" s="295" t="s">
        <v>230</v>
      </c>
      <c r="E930" s="295"/>
      <c r="F930" s="297"/>
      <c r="G930" s="298"/>
      <c r="H930" s="296">
        <v>3152241</v>
      </c>
      <c r="I930" s="299">
        <v>-6368.163636363636</v>
      </c>
      <c r="M930" s="63">
        <v>495</v>
      </c>
    </row>
    <row r="931" spans="6:13" ht="12.75">
      <c r="F931" s="78"/>
      <c r="M931" s="2"/>
    </row>
    <row r="932" ht="12.75" hidden="1">
      <c r="M932" s="2"/>
    </row>
    <row r="933" ht="12.75" hidden="1">
      <c r="M933" s="2"/>
    </row>
    <row r="934" ht="12.75" hidden="1">
      <c r="M934" s="2"/>
    </row>
    <row r="935" ht="12.75" hidden="1">
      <c r="M935" s="2"/>
    </row>
    <row r="936" ht="12.75" hidden="1">
      <c r="M936" s="2"/>
    </row>
    <row r="937" ht="12.75" hidden="1">
      <c r="M937" s="2"/>
    </row>
    <row r="938" ht="12.75" hidden="1">
      <c r="M938" s="2"/>
    </row>
    <row r="939" ht="12.75" hidden="1">
      <c r="M939" s="2"/>
    </row>
    <row r="940" ht="12.75" hidden="1">
      <c r="M940" s="2"/>
    </row>
    <row r="941" ht="12.75" hidden="1">
      <c r="M941" s="2"/>
    </row>
    <row r="942" ht="12.75" hidden="1">
      <c r="M942" s="2"/>
    </row>
    <row r="943" ht="12.75" hidden="1">
      <c r="M943" s="2"/>
    </row>
    <row r="944" ht="12.75" hidden="1">
      <c r="M944" s="2"/>
    </row>
    <row r="945" ht="12.75" hidden="1">
      <c r="M945" s="2"/>
    </row>
    <row r="946" ht="12.75" hidden="1">
      <c r="M946" s="2"/>
    </row>
    <row r="947" ht="12.75" hidden="1">
      <c r="M947" s="2"/>
    </row>
    <row r="948" ht="12.75" hidden="1">
      <c r="M948" s="2"/>
    </row>
    <row r="949" ht="12.75">
      <c r="M949" s="2"/>
    </row>
    <row r="950" spans="1:13" s="289" customFormat="1" ht="12.75">
      <c r="A950" s="283"/>
      <c r="B950" s="284"/>
      <c r="C950" s="285"/>
      <c r="D950" s="283"/>
      <c r="E950" s="283"/>
      <c r="F950" s="286"/>
      <c r="G950" s="286"/>
      <c r="H950" s="287"/>
      <c r="I950" s="288"/>
      <c r="K950" s="290"/>
      <c r="M950" s="2"/>
    </row>
    <row r="951" spans="1:13" s="182" customFormat="1" ht="12.75">
      <c r="A951" s="301"/>
      <c r="B951" s="302">
        <v>-2620171.5</v>
      </c>
      <c r="C951" s="301" t="s">
        <v>201</v>
      </c>
      <c r="D951" s="301" t="s">
        <v>220</v>
      </c>
      <c r="E951" s="301"/>
      <c r="F951" s="303"/>
      <c r="G951" s="303"/>
      <c r="H951" s="302">
        <v>2620171.5</v>
      </c>
      <c r="I951" s="304">
        <v>-5240.343</v>
      </c>
      <c r="M951" s="2">
        <v>500</v>
      </c>
    </row>
    <row r="952" spans="1:13" s="182" customFormat="1" ht="12.75">
      <c r="A952" s="301"/>
      <c r="B952" s="302">
        <v>1797912.5</v>
      </c>
      <c r="C952" s="301" t="s">
        <v>201</v>
      </c>
      <c r="D952" s="301" t="s">
        <v>222</v>
      </c>
      <c r="E952" s="301"/>
      <c r="F952" s="303"/>
      <c r="G952" s="303"/>
      <c r="H952" s="302">
        <v>822259</v>
      </c>
      <c r="I952" s="304">
        <v>3669.2091836734694</v>
      </c>
      <c r="M952" s="2">
        <v>490</v>
      </c>
    </row>
    <row r="953" spans="1:13" s="182" customFormat="1" ht="12.75">
      <c r="A953" s="301"/>
      <c r="B953" s="302">
        <v>331500</v>
      </c>
      <c r="C953" s="301" t="s">
        <v>201</v>
      </c>
      <c r="D953" s="301" t="s">
        <v>223</v>
      </c>
      <c r="E953" s="301"/>
      <c r="F953" s="303"/>
      <c r="G953" s="303"/>
      <c r="H953" s="302">
        <v>490759</v>
      </c>
      <c r="I953" s="304">
        <v>673.780487804878</v>
      </c>
      <c r="M953" s="2">
        <v>492</v>
      </c>
    </row>
    <row r="954" spans="1:13" s="182" customFormat="1" ht="12.75">
      <c r="A954" s="301"/>
      <c r="B954" s="302">
        <v>286300</v>
      </c>
      <c r="C954" s="301" t="s">
        <v>201</v>
      </c>
      <c r="D954" s="301" t="s">
        <v>213</v>
      </c>
      <c r="E954" s="301"/>
      <c r="F954" s="303"/>
      <c r="G954" s="303"/>
      <c r="H954" s="302">
        <v>204459</v>
      </c>
      <c r="I954" s="304">
        <v>568.0555555555555</v>
      </c>
      <c r="M954" s="38">
        <v>504</v>
      </c>
    </row>
    <row r="955" spans="1:13" s="182" customFormat="1" ht="12.75">
      <c r="A955" s="301"/>
      <c r="B955" s="302">
        <v>46700</v>
      </c>
      <c r="C955" s="301" t="s">
        <v>201</v>
      </c>
      <c r="D955" s="301" t="s">
        <v>214</v>
      </c>
      <c r="E955" s="301"/>
      <c r="F955" s="303"/>
      <c r="G955" s="303"/>
      <c r="H955" s="302">
        <v>157759</v>
      </c>
      <c r="I955" s="304">
        <v>92.65873015873017</v>
      </c>
      <c r="M955" s="38">
        <v>504</v>
      </c>
    </row>
    <row r="956" spans="1:13" s="182" customFormat="1" ht="12.75">
      <c r="A956" s="301"/>
      <c r="B956" s="302">
        <v>-11456100</v>
      </c>
      <c r="C956" s="301" t="s">
        <v>201</v>
      </c>
      <c r="D956" s="301" t="s">
        <v>215</v>
      </c>
      <c r="E956" s="301"/>
      <c r="F956" s="303"/>
      <c r="G956" s="303"/>
      <c r="H956" s="302">
        <v>11660559</v>
      </c>
      <c r="I956" s="304">
        <v>-22462.941176470587</v>
      </c>
      <c r="M956" s="38">
        <v>510</v>
      </c>
    </row>
    <row r="957" spans="1:13" s="182" customFormat="1" ht="12.75">
      <c r="A957" s="301"/>
      <c r="B957" s="302">
        <v>3409482.2</v>
      </c>
      <c r="C957" s="301" t="s">
        <v>201</v>
      </c>
      <c r="D957" s="301" t="s">
        <v>215</v>
      </c>
      <c r="E957" s="301"/>
      <c r="F957" s="303"/>
      <c r="G957" s="303"/>
      <c r="H957" s="302">
        <v>-3251723.2</v>
      </c>
      <c r="I957" s="304">
        <v>6685.259215686275</v>
      </c>
      <c r="M957" s="38">
        <v>510</v>
      </c>
    </row>
    <row r="958" spans="1:13" s="182" customFormat="1" ht="12.75">
      <c r="A958" s="301"/>
      <c r="B958" s="302">
        <v>1875415</v>
      </c>
      <c r="C958" s="301" t="s">
        <v>201</v>
      </c>
      <c r="D958" s="301" t="s">
        <v>216</v>
      </c>
      <c r="E958" s="301"/>
      <c r="F958" s="303"/>
      <c r="G958" s="303"/>
      <c r="H958" s="302">
        <v>9785144</v>
      </c>
      <c r="I958" s="304">
        <v>3677.2843137254904</v>
      </c>
      <c r="M958" s="38">
        <v>510</v>
      </c>
    </row>
    <row r="959" spans="1:13" s="182" customFormat="1" ht="12.75">
      <c r="A959" s="301"/>
      <c r="B959" s="302">
        <v>1987303</v>
      </c>
      <c r="C959" s="301" t="s">
        <v>201</v>
      </c>
      <c r="D959" s="301" t="s">
        <v>217</v>
      </c>
      <c r="E959" s="301"/>
      <c r="F959" s="303"/>
      <c r="G959" s="303"/>
      <c r="H959" s="302">
        <v>-5239026.2</v>
      </c>
      <c r="I959" s="304">
        <v>3896.6725490196077</v>
      </c>
      <c r="M959" s="38">
        <v>510</v>
      </c>
    </row>
    <row r="960" spans="1:13" s="182" customFormat="1" ht="12.75">
      <c r="A960" s="301"/>
      <c r="B960" s="302">
        <v>1210282.5</v>
      </c>
      <c r="C960" s="301" t="s">
        <v>201</v>
      </c>
      <c r="D960" s="301" t="s">
        <v>229</v>
      </c>
      <c r="E960" s="301"/>
      <c r="F960" s="303"/>
      <c r="G960" s="303"/>
      <c r="H960" s="302">
        <v>8574861.5</v>
      </c>
      <c r="I960" s="304">
        <v>2445.0151515151515</v>
      </c>
      <c r="M960" s="38">
        <v>495</v>
      </c>
    </row>
    <row r="961" spans="1:13" s="309" customFormat="1" ht="12.75">
      <c r="A961" s="305"/>
      <c r="B961" s="88">
        <v>-3131376.3</v>
      </c>
      <c r="C961" s="305" t="s">
        <v>201</v>
      </c>
      <c r="D961" s="305" t="s">
        <v>230</v>
      </c>
      <c r="E961" s="305"/>
      <c r="F961" s="306"/>
      <c r="G961" s="307"/>
      <c r="H961" s="88">
        <v>0</v>
      </c>
      <c r="I961" s="308">
        <v>-6326.012727272727</v>
      </c>
      <c r="M961" s="63">
        <v>495</v>
      </c>
    </row>
    <row r="962" spans="6:13" ht="12.75">
      <c r="F962" s="78"/>
      <c r="M962" s="2"/>
    </row>
    <row r="963" spans="6:13" ht="12.75">
      <c r="F963" s="78"/>
      <c r="M963" s="2"/>
    </row>
    <row r="964" spans="9:13" ht="12.75">
      <c r="I964" s="24"/>
      <c r="M964" s="2"/>
    </row>
    <row r="965" spans="1:13" s="207" customFormat="1" ht="12.75">
      <c r="A965" s="310"/>
      <c r="B965" s="311">
        <v>-920785</v>
      </c>
      <c r="C965" s="310" t="s">
        <v>204</v>
      </c>
      <c r="D965" s="310" t="s">
        <v>220</v>
      </c>
      <c r="E965" s="310"/>
      <c r="F965" s="312"/>
      <c r="G965" s="312"/>
      <c r="H965" s="302">
        <v>920785</v>
      </c>
      <c r="I965" s="304">
        <v>-1841.57</v>
      </c>
      <c r="M965" s="2">
        <v>500</v>
      </c>
    </row>
    <row r="966" spans="1:13" s="207" customFormat="1" ht="12.75">
      <c r="A966" s="310"/>
      <c r="B966" s="311">
        <v>-8199463</v>
      </c>
      <c r="C966" s="310" t="s">
        <v>204</v>
      </c>
      <c r="D966" s="310" t="s">
        <v>221</v>
      </c>
      <c r="E966" s="310"/>
      <c r="F966" s="312"/>
      <c r="G966" s="312"/>
      <c r="H966" s="302">
        <v>9120248</v>
      </c>
      <c r="I966" s="304">
        <v>-16733.597959183673</v>
      </c>
      <c r="M966" s="2">
        <v>490</v>
      </c>
    </row>
    <row r="967" spans="1:13" s="207" customFormat="1" ht="12.75">
      <c r="A967" s="310"/>
      <c r="B967" s="311">
        <v>0</v>
      </c>
      <c r="C967" s="310" t="s">
        <v>204</v>
      </c>
      <c r="D967" s="310" t="s">
        <v>222</v>
      </c>
      <c r="E967" s="310"/>
      <c r="F967" s="312"/>
      <c r="G967" s="312"/>
      <c r="H967" s="302">
        <v>9120248</v>
      </c>
      <c r="I967" s="304">
        <v>0</v>
      </c>
      <c r="M967" s="2">
        <v>490</v>
      </c>
    </row>
    <row r="968" spans="1:13" s="207" customFormat="1" ht="12.75">
      <c r="A968" s="310"/>
      <c r="B968" s="311">
        <v>1202013</v>
      </c>
      <c r="C968" s="310" t="s">
        <v>204</v>
      </c>
      <c r="D968" s="310" t="s">
        <v>212</v>
      </c>
      <c r="E968" s="310"/>
      <c r="F968" s="312"/>
      <c r="G968" s="312"/>
      <c r="H968" s="302">
        <v>7918235</v>
      </c>
      <c r="I968" s="304">
        <v>2443.1158536585367</v>
      </c>
      <c r="M968" s="38">
        <v>492</v>
      </c>
    </row>
    <row r="969" spans="1:13" s="207" customFormat="1" ht="12.75">
      <c r="A969" s="310"/>
      <c r="B969" s="311">
        <v>200000</v>
      </c>
      <c r="C969" s="310" t="s">
        <v>204</v>
      </c>
      <c r="D969" s="310" t="s">
        <v>224</v>
      </c>
      <c r="E969" s="310"/>
      <c r="F969" s="312"/>
      <c r="G969" s="312"/>
      <c r="H969" s="302">
        <v>7718235</v>
      </c>
      <c r="I969" s="304">
        <v>396.8253968253968</v>
      </c>
      <c r="M969" s="38">
        <v>504</v>
      </c>
    </row>
    <row r="970" spans="1:13" s="207" customFormat="1" ht="12.75">
      <c r="A970" s="310"/>
      <c r="B970" s="311">
        <v>80000</v>
      </c>
      <c r="C970" s="310" t="s">
        <v>204</v>
      </c>
      <c r="D970" s="310" t="s">
        <v>214</v>
      </c>
      <c r="E970" s="310"/>
      <c r="F970" s="312"/>
      <c r="G970" s="312"/>
      <c r="H970" s="302">
        <v>7638235</v>
      </c>
      <c r="I970" s="304">
        <v>158.73015873015873</v>
      </c>
      <c r="M970" s="38">
        <v>504</v>
      </c>
    </row>
    <row r="971" spans="1:13" s="207" customFormat="1" ht="12.75">
      <c r="A971" s="310"/>
      <c r="B971" s="311">
        <v>0</v>
      </c>
      <c r="C971" s="310" t="s">
        <v>204</v>
      </c>
      <c r="D971" s="310" t="s">
        <v>215</v>
      </c>
      <c r="E971" s="310"/>
      <c r="F971" s="312"/>
      <c r="G971" s="312"/>
      <c r="H971" s="302">
        <v>7638235</v>
      </c>
      <c r="I971" s="304">
        <v>0</v>
      </c>
      <c r="M971" s="38">
        <v>510</v>
      </c>
    </row>
    <row r="972" spans="1:13" s="207" customFormat="1" ht="12.75">
      <c r="A972" s="310"/>
      <c r="B972" s="311">
        <v>667500</v>
      </c>
      <c r="C972" s="310" t="s">
        <v>204</v>
      </c>
      <c r="D972" s="310" t="s">
        <v>216</v>
      </c>
      <c r="E972" s="310"/>
      <c r="F972" s="312"/>
      <c r="G972" s="312"/>
      <c r="H972" s="302">
        <v>6970735</v>
      </c>
      <c r="I972" s="304">
        <v>1308.8235294117646</v>
      </c>
      <c r="M972" s="38">
        <v>510</v>
      </c>
    </row>
    <row r="973" spans="1:13" s="207" customFormat="1" ht="12.75">
      <c r="A973" s="310"/>
      <c r="B973" s="311"/>
      <c r="C973" s="310" t="s">
        <v>204</v>
      </c>
      <c r="D973" s="310" t="s">
        <v>217</v>
      </c>
      <c r="E973" s="310"/>
      <c r="F973" s="312"/>
      <c r="G973" s="312"/>
      <c r="H973" s="302">
        <v>6970735</v>
      </c>
      <c r="I973" s="304">
        <v>0</v>
      </c>
      <c r="M973" s="38">
        <v>505</v>
      </c>
    </row>
    <row r="974" spans="1:13" s="207" customFormat="1" ht="12.75">
      <c r="A974" s="310"/>
      <c r="B974" s="311"/>
      <c r="C974" s="310" t="s">
        <v>204</v>
      </c>
      <c r="D974" s="310" t="s">
        <v>229</v>
      </c>
      <c r="E974" s="310"/>
      <c r="F974" s="312"/>
      <c r="G974" s="312"/>
      <c r="H974" s="302">
        <v>6970735</v>
      </c>
      <c r="I974" s="304">
        <v>0</v>
      </c>
      <c r="M974" s="38">
        <v>495</v>
      </c>
    </row>
    <row r="975" spans="1:13" s="318" customFormat="1" ht="12.75">
      <c r="A975" s="313"/>
      <c r="B975" s="314">
        <v>-6970735</v>
      </c>
      <c r="C975" s="313" t="s">
        <v>204</v>
      </c>
      <c r="D975" s="313" t="s">
        <v>231</v>
      </c>
      <c r="E975" s="313"/>
      <c r="F975" s="315"/>
      <c r="G975" s="316"/>
      <c r="H975" s="314"/>
      <c r="I975" s="317">
        <v>-14082.29292929293</v>
      </c>
      <c r="M975" s="63">
        <v>495</v>
      </c>
    </row>
    <row r="976" spans="1:13" s="324" customFormat="1" ht="12.75">
      <c r="A976" s="319"/>
      <c r="B976" s="320"/>
      <c r="C976" s="319"/>
      <c r="D976" s="319"/>
      <c r="E976" s="319"/>
      <c r="F976" s="321"/>
      <c r="G976" s="322"/>
      <c r="H976" s="320"/>
      <c r="I976" s="323"/>
      <c r="M976" s="2"/>
    </row>
    <row r="977" spans="1:13" s="324" customFormat="1" ht="12.75">
      <c r="A977" s="319"/>
      <c r="B977" s="320"/>
      <c r="C977" s="319"/>
      <c r="D977" s="319"/>
      <c r="E977" s="319"/>
      <c r="F977" s="321"/>
      <c r="G977" s="322"/>
      <c r="H977" s="320"/>
      <c r="I977" s="323"/>
      <c r="M977" s="2"/>
    </row>
    <row r="978" ht="12.75">
      <c r="M978" s="2"/>
    </row>
    <row r="979" spans="1:13" s="182" customFormat="1" ht="12.75">
      <c r="A979" s="301"/>
      <c r="B979" s="325">
        <v>-9643995</v>
      </c>
      <c r="C979" s="326" t="s">
        <v>225</v>
      </c>
      <c r="D979" s="326" t="s">
        <v>221</v>
      </c>
      <c r="E979" s="326"/>
      <c r="F979" s="327"/>
      <c r="G979" s="327"/>
      <c r="H979" s="325">
        <v>9643995</v>
      </c>
      <c r="I979" s="328">
        <v>-19287.99</v>
      </c>
      <c r="M979" s="2">
        <v>500</v>
      </c>
    </row>
    <row r="980" spans="1:13" s="182" customFormat="1" ht="12.75">
      <c r="A980" s="301"/>
      <c r="B980" s="325">
        <v>0</v>
      </c>
      <c r="C980" s="326" t="s">
        <v>225</v>
      </c>
      <c r="D980" s="326" t="s">
        <v>222</v>
      </c>
      <c r="E980" s="326"/>
      <c r="F980" s="327"/>
      <c r="G980" s="327"/>
      <c r="H980" s="325">
        <v>9643995</v>
      </c>
      <c r="I980" s="328">
        <v>0</v>
      </c>
      <c r="M980" s="2">
        <v>490</v>
      </c>
    </row>
    <row r="981" spans="1:13" s="182" customFormat="1" ht="12.75">
      <c r="A981" s="301"/>
      <c r="B981" s="325">
        <v>0</v>
      </c>
      <c r="C981" s="326" t="s">
        <v>225</v>
      </c>
      <c r="D981" s="326" t="s">
        <v>223</v>
      </c>
      <c r="E981" s="326"/>
      <c r="F981" s="327"/>
      <c r="G981" s="327"/>
      <c r="H981" s="325">
        <v>9643995</v>
      </c>
      <c r="I981" s="328">
        <v>0</v>
      </c>
      <c r="M981" s="2">
        <v>492</v>
      </c>
    </row>
    <row r="982" spans="1:13" s="182" customFormat="1" ht="12.75">
      <c r="A982" s="301"/>
      <c r="B982" s="325">
        <v>0</v>
      </c>
      <c r="C982" s="326" t="s">
        <v>225</v>
      </c>
      <c r="D982" s="326" t="s">
        <v>213</v>
      </c>
      <c r="E982" s="326"/>
      <c r="F982" s="327"/>
      <c r="G982" s="327"/>
      <c r="H982" s="325">
        <v>9643995</v>
      </c>
      <c r="I982" s="328">
        <v>0</v>
      </c>
      <c r="M982" s="38">
        <v>504</v>
      </c>
    </row>
    <row r="983" spans="1:13" s="182" customFormat="1" ht="12.75">
      <c r="A983" s="301"/>
      <c r="B983" s="325"/>
      <c r="C983" s="326" t="s">
        <v>225</v>
      </c>
      <c r="D983" s="326" t="s">
        <v>214</v>
      </c>
      <c r="E983" s="326"/>
      <c r="F983" s="327"/>
      <c r="G983" s="327"/>
      <c r="H983" s="325">
        <v>9643995</v>
      </c>
      <c r="I983" s="328">
        <v>0</v>
      </c>
      <c r="M983" s="38">
        <v>504</v>
      </c>
    </row>
    <row r="984" spans="1:13" s="182" customFormat="1" ht="12.75">
      <c r="A984" s="301"/>
      <c r="B984" s="325">
        <v>0</v>
      </c>
      <c r="C984" s="326" t="s">
        <v>225</v>
      </c>
      <c r="D984" s="326" t="s">
        <v>215</v>
      </c>
      <c r="E984" s="326"/>
      <c r="F984" s="327"/>
      <c r="G984" s="327"/>
      <c r="H984" s="325">
        <v>9643995</v>
      </c>
      <c r="I984" s="328">
        <v>0</v>
      </c>
      <c r="M984" s="38">
        <v>510</v>
      </c>
    </row>
    <row r="985" spans="1:13" s="182" customFormat="1" ht="12.75">
      <c r="A985" s="301"/>
      <c r="B985" s="325">
        <v>244000</v>
      </c>
      <c r="C985" s="326" t="s">
        <v>225</v>
      </c>
      <c r="D985" s="326" t="s">
        <v>216</v>
      </c>
      <c r="E985" s="326"/>
      <c r="F985" s="327"/>
      <c r="G985" s="327"/>
      <c r="H985" s="325">
        <v>9399995</v>
      </c>
      <c r="I985" s="328">
        <v>478.4313725490196</v>
      </c>
      <c r="M985" s="38">
        <v>510</v>
      </c>
    </row>
    <row r="986" spans="1:13" s="182" customFormat="1" ht="12.75">
      <c r="A986" s="301"/>
      <c r="B986" s="325">
        <v>4880550</v>
      </c>
      <c r="C986" s="326" t="s">
        <v>225</v>
      </c>
      <c r="D986" s="326" t="s">
        <v>226</v>
      </c>
      <c r="E986" s="326"/>
      <c r="F986" s="327"/>
      <c r="G986" s="327"/>
      <c r="H986" s="325">
        <v>4519445</v>
      </c>
      <c r="I986" s="328">
        <v>9683.630952380952</v>
      </c>
      <c r="M986" s="38">
        <v>504</v>
      </c>
    </row>
    <row r="987" spans="1:13" s="182" customFormat="1" ht="12.75">
      <c r="A987" s="301"/>
      <c r="B987" s="325">
        <v>0</v>
      </c>
      <c r="C987" s="326" t="s">
        <v>225</v>
      </c>
      <c r="D987" s="326" t="s">
        <v>217</v>
      </c>
      <c r="E987" s="326"/>
      <c r="F987" s="327"/>
      <c r="G987" s="327"/>
      <c r="H987" s="325">
        <v>9399995</v>
      </c>
      <c r="I987" s="328">
        <v>0</v>
      </c>
      <c r="M987" s="38">
        <v>505</v>
      </c>
    </row>
    <row r="988" spans="1:13" s="182" customFormat="1" ht="12.75">
      <c r="A988" s="301"/>
      <c r="B988" s="325">
        <v>131500</v>
      </c>
      <c r="C988" s="326" t="s">
        <v>225</v>
      </c>
      <c r="D988" s="326" t="s">
        <v>229</v>
      </c>
      <c r="E988" s="326"/>
      <c r="F988" s="327"/>
      <c r="G988" s="327"/>
      <c r="H988" s="325">
        <v>4387945</v>
      </c>
      <c r="I988" s="328">
        <v>265.65656565656565</v>
      </c>
      <c r="M988" s="38">
        <v>495</v>
      </c>
    </row>
    <row r="989" spans="1:13" s="309" customFormat="1" ht="12.75">
      <c r="A989" s="305"/>
      <c r="B989" s="329">
        <v>-4387945</v>
      </c>
      <c r="C989" s="330" t="s">
        <v>225</v>
      </c>
      <c r="D989" s="330" t="s">
        <v>230</v>
      </c>
      <c r="E989" s="330"/>
      <c r="F989" s="331"/>
      <c r="G989" s="332"/>
      <c r="H989" s="329">
        <v>0</v>
      </c>
      <c r="I989" s="333">
        <v>-8864.535353535353</v>
      </c>
      <c r="M989" s="63">
        <v>495</v>
      </c>
    </row>
    <row r="990" spans="1:13" s="336" customFormat="1" ht="12.75">
      <c r="A990" s="255"/>
      <c r="B990" s="87"/>
      <c r="C990" s="255"/>
      <c r="D990" s="255"/>
      <c r="E990" s="255"/>
      <c r="F990" s="256"/>
      <c r="G990" s="334"/>
      <c r="H990" s="87"/>
      <c r="I990" s="335"/>
      <c r="M990" s="38"/>
    </row>
    <row r="991" spans="1:13" s="324" customFormat="1" ht="12.75">
      <c r="A991" s="319"/>
      <c r="B991" s="320"/>
      <c r="C991" s="319"/>
      <c r="D991" s="319"/>
      <c r="E991" s="319"/>
      <c r="F991" s="321"/>
      <c r="G991" s="322"/>
      <c r="H991" s="320"/>
      <c r="I991" s="323"/>
      <c r="M991" s="2"/>
    </row>
    <row r="992" spans="1:13" s="324" customFormat="1" ht="12.75">
      <c r="A992" s="319"/>
      <c r="B992" s="320"/>
      <c r="C992" s="319"/>
      <c r="D992" s="319"/>
      <c r="E992" s="319"/>
      <c r="F992" s="321"/>
      <c r="G992" s="322"/>
      <c r="H992" s="320"/>
      <c r="I992" s="323"/>
      <c r="M992" s="2"/>
    </row>
    <row r="993" ht="12.75">
      <c r="M993" s="2"/>
    </row>
    <row r="994" spans="1:13" s="226" customFormat="1" ht="12.75">
      <c r="A994" s="337"/>
      <c r="B994" s="338">
        <v>-37202750</v>
      </c>
      <c r="C994" s="337" t="s">
        <v>207</v>
      </c>
      <c r="D994" s="337" t="s">
        <v>227</v>
      </c>
      <c r="E994" s="337"/>
      <c r="F994" s="339"/>
      <c r="G994" s="339"/>
      <c r="H994" s="338">
        <v>37202750</v>
      </c>
      <c r="I994" s="340">
        <v>-74405.5</v>
      </c>
      <c r="M994" s="341">
        <v>500</v>
      </c>
    </row>
    <row r="995" spans="1:13" s="226" customFormat="1" ht="12.75">
      <c r="A995" s="337"/>
      <c r="B995" s="338">
        <v>3070755</v>
      </c>
      <c r="C995" s="337" t="s">
        <v>207</v>
      </c>
      <c r="D995" s="337" t="s">
        <v>216</v>
      </c>
      <c r="E995" s="337"/>
      <c r="F995" s="339"/>
      <c r="G995" s="339"/>
      <c r="H995" s="338">
        <v>34131995</v>
      </c>
      <c r="I995" s="340">
        <v>6021.088235294118</v>
      </c>
      <c r="M995" s="342">
        <v>510</v>
      </c>
    </row>
    <row r="996" spans="1:13" s="226" customFormat="1" ht="12.75">
      <c r="A996" s="337"/>
      <c r="B996" s="338"/>
      <c r="C996" s="337" t="s">
        <v>207</v>
      </c>
      <c r="D996" s="337" t="s">
        <v>217</v>
      </c>
      <c r="E996" s="337"/>
      <c r="F996" s="339"/>
      <c r="G996" s="339"/>
      <c r="H996" s="338">
        <v>34131995</v>
      </c>
      <c r="I996" s="340">
        <v>0</v>
      </c>
      <c r="M996" s="342">
        <v>505</v>
      </c>
    </row>
    <row r="997" spans="1:13" s="226" customFormat="1" ht="12.75">
      <c r="A997" s="337"/>
      <c r="B997" s="338"/>
      <c r="C997" s="337" t="s">
        <v>207</v>
      </c>
      <c r="D997" s="337" t="s">
        <v>229</v>
      </c>
      <c r="E997" s="337"/>
      <c r="F997" s="339"/>
      <c r="G997" s="339"/>
      <c r="H997" s="338">
        <v>34131995</v>
      </c>
      <c r="I997" s="340">
        <v>0</v>
      </c>
      <c r="M997" s="342">
        <v>495</v>
      </c>
    </row>
    <row r="998" spans="1:13" s="348" customFormat="1" ht="12.75">
      <c r="A998" s="343"/>
      <c r="B998" s="344">
        <v>-34131995</v>
      </c>
      <c r="C998" s="343" t="s">
        <v>207</v>
      </c>
      <c r="D998" s="343" t="s">
        <v>231</v>
      </c>
      <c r="E998" s="343"/>
      <c r="F998" s="345"/>
      <c r="G998" s="346"/>
      <c r="H998" s="344">
        <v>0</v>
      </c>
      <c r="I998" s="347">
        <v>-68953.52525252526</v>
      </c>
      <c r="M998" s="349">
        <v>495</v>
      </c>
    </row>
    <row r="999" spans="1:13" s="353" customFormat="1" ht="12.75">
      <c r="A999" s="220"/>
      <c r="B999" s="218"/>
      <c r="C999" s="220"/>
      <c r="D999" s="220"/>
      <c r="E999" s="220"/>
      <c r="F999" s="350"/>
      <c r="G999" s="351"/>
      <c r="H999" s="218"/>
      <c r="I999" s="352"/>
      <c r="M999" s="342"/>
    </row>
    <row r="1000" spans="1:13" s="353" customFormat="1" ht="12.75">
      <c r="A1000" s="220"/>
      <c r="B1000" s="218"/>
      <c r="C1000" s="220"/>
      <c r="D1000" s="220"/>
      <c r="E1000" s="220"/>
      <c r="F1000" s="350"/>
      <c r="G1000" s="351"/>
      <c r="H1000" s="218"/>
      <c r="I1000" s="352"/>
      <c r="M1000" s="342"/>
    </row>
    <row r="1001" spans="1:13" s="353" customFormat="1" ht="12.75">
      <c r="A1001" s="220"/>
      <c r="B1001" s="218"/>
      <c r="C1001" s="220"/>
      <c r="D1001" s="220"/>
      <c r="E1001" s="220"/>
      <c r="F1001" s="350"/>
      <c r="G1001" s="351"/>
      <c r="H1001" s="218"/>
      <c r="I1001" s="352"/>
      <c r="M1001" s="342"/>
    </row>
    <row r="1002" spans="1:13" s="199" customFormat="1" ht="12.75">
      <c r="A1002" s="354"/>
      <c r="B1002" s="131">
        <v>-1907808</v>
      </c>
      <c r="C1002" s="192" t="s">
        <v>203</v>
      </c>
      <c r="D1002" s="354" t="s">
        <v>227</v>
      </c>
      <c r="E1002" s="354"/>
      <c r="F1002" s="355"/>
      <c r="G1002" s="355"/>
      <c r="H1002" s="131">
        <v>1907808</v>
      </c>
      <c r="I1002" s="356">
        <v>-3815.616</v>
      </c>
      <c r="M1002" s="198">
        <v>500</v>
      </c>
    </row>
    <row r="1003" spans="1:13" s="199" customFormat="1" ht="12.75">
      <c r="A1003" s="354"/>
      <c r="B1003" s="131">
        <v>1028160</v>
      </c>
      <c r="C1003" s="192" t="s">
        <v>203</v>
      </c>
      <c r="D1003" s="354" t="s">
        <v>217</v>
      </c>
      <c r="E1003" s="354"/>
      <c r="F1003" s="355"/>
      <c r="G1003" s="355"/>
      <c r="H1003" s="131">
        <v>879648</v>
      </c>
      <c r="I1003" s="356">
        <v>2035.960396039604</v>
      </c>
      <c r="M1003" s="357">
        <v>505</v>
      </c>
    </row>
    <row r="1004" spans="1:13" s="199" customFormat="1" ht="12.75">
      <c r="A1004" s="354"/>
      <c r="B1004" s="131">
        <v>879500</v>
      </c>
      <c r="C1004" s="192" t="s">
        <v>203</v>
      </c>
      <c r="D1004" s="354" t="s">
        <v>229</v>
      </c>
      <c r="E1004" s="354"/>
      <c r="F1004" s="355"/>
      <c r="G1004" s="355"/>
      <c r="H1004" s="131">
        <v>148</v>
      </c>
      <c r="I1004" s="356">
        <v>1776.7676767676767</v>
      </c>
      <c r="M1004" s="357">
        <v>495</v>
      </c>
    </row>
    <row r="1005" spans="1:13" s="362" customFormat="1" ht="12.75">
      <c r="A1005" s="358"/>
      <c r="B1005" s="132">
        <v>-148</v>
      </c>
      <c r="C1005" s="358" t="s">
        <v>207</v>
      </c>
      <c r="D1005" s="358" t="s">
        <v>230</v>
      </c>
      <c r="E1005" s="358"/>
      <c r="F1005" s="359"/>
      <c r="G1005" s="360"/>
      <c r="H1005" s="132">
        <v>0</v>
      </c>
      <c r="I1005" s="361">
        <v>-0.298989898989899</v>
      </c>
      <c r="M1005" s="363">
        <v>495</v>
      </c>
    </row>
    <row r="1006" spans="8:13" ht="12.75">
      <c r="H1006" s="218"/>
      <c r="I1006" s="24"/>
      <c r="M1006" s="2"/>
    </row>
    <row r="1007" spans="8:13" ht="12.75">
      <c r="H1007" s="218"/>
      <c r="I1007" s="24"/>
      <c r="M1007" s="2"/>
    </row>
    <row r="1008" spans="1:13" s="66" customFormat="1" ht="12.75">
      <c r="A1008" s="67"/>
      <c r="B1008" s="39">
        <v>-3314616</v>
      </c>
      <c r="C1008" s="379" t="s">
        <v>232</v>
      </c>
      <c r="D1008" s="67" t="s">
        <v>210</v>
      </c>
      <c r="E1008" s="67"/>
      <c r="F1008" s="91"/>
      <c r="G1008" s="91"/>
      <c r="H1008" s="39">
        <v>3314616</v>
      </c>
      <c r="I1008" s="380">
        <v>-6629.232</v>
      </c>
      <c r="M1008" s="85">
        <v>500</v>
      </c>
    </row>
    <row r="1009" spans="1:13" s="66" customFormat="1" ht="12.75">
      <c r="A1009" s="67"/>
      <c r="B1009" s="39"/>
      <c r="C1009" s="379" t="s">
        <v>232</v>
      </c>
      <c r="D1009" s="67" t="s">
        <v>229</v>
      </c>
      <c r="E1009" s="67"/>
      <c r="F1009" s="91"/>
      <c r="G1009" s="91"/>
      <c r="H1009" s="39">
        <v>3314616</v>
      </c>
      <c r="I1009" s="380">
        <v>0</v>
      </c>
      <c r="M1009" s="381">
        <v>495</v>
      </c>
    </row>
    <row r="1010" spans="1:13" s="72" customFormat="1" ht="12.75">
      <c r="A1010" s="58"/>
      <c r="B1010" s="70">
        <v>-3314616</v>
      </c>
      <c r="C1010" s="58" t="s">
        <v>232</v>
      </c>
      <c r="D1010" s="58" t="s">
        <v>230</v>
      </c>
      <c r="E1010" s="58"/>
      <c r="F1010" s="75"/>
      <c r="G1010" s="73"/>
      <c r="H1010" s="70">
        <v>0</v>
      </c>
      <c r="I1010" s="382">
        <v>-6696.193939393939</v>
      </c>
      <c r="M1010" s="383">
        <v>495</v>
      </c>
    </row>
    <row r="1011" spans="9:13" ht="12.75">
      <c r="I1011" s="24"/>
      <c r="M1011" s="2"/>
    </row>
    <row r="1012" spans="9:13" ht="12.75">
      <c r="I1012" s="24"/>
      <c r="M1012" s="2"/>
    </row>
    <row r="1013" spans="1:13" s="409" customFormat="1" ht="12.75">
      <c r="A1013" s="404"/>
      <c r="B1013" s="405"/>
      <c r="C1013" s="404"/>
      <c r="D1013" s="404" t="s">
        <v>238</v>
      </c>
      <c r="E1013" s="404"/>
      <c r="F1013" s="406"/>
      <c r="G1013" s="407"/>
      <c r="H1013" s="137"/>
      <c r="I1013" s="408"/>
      <c r="M1013" s="410"/>
    </row>
    <row r="1014" spans="1:13" s="409" customFormat="1" ht="12.75">
      <c r="A1014" s="404" t="s">
        <v>234</v>
      </c>
      <c r="B1014" s="137"/>
      <c r="C1014" s="411"/>
      <c r="D1014" s="404"/>
      <c r="E1014" s="404"/>
      <c r="F1014" s="407"/>
      <c r="G1014" s="407"/>
      <c r="H1014" s="137"/>
      <c r="I1014" s="412"/>
      <c r="K1014" s="143"/>
      <c r="M1014" s="410"/>
    </row>
    <row r="1015" spans="1:11" s="409" customFormat="1" ht="12.75">
      <c r="A1015" s="404"/>
      <c r="B1015" s="137"/>
      <c r="C1015" s="404"/>
      <c r="D1015" s="404"/>
      <c r="E1015" s="404" t="s">
        <v>240</v>
      </c>
      <c r="F1015" s="407"/>
      <c r="G1015" s="407"/>
      <c r="H1015" s="137"/>
      <c r="I1015" s="412"/>
      <c r="K1015" s="143"/>
    </row>
    <row r="1016" spans="1:13" s="409" customFormat="1" ht="12.75">
      <c r="A1016" s="404"/>
      <c r="B1016" s="413">
        <v>-46084362</v>
      </c>
      <c r="C1016" s="137" t="s">
        <v>235</v>
      </c>
      <c r="D1016" s="404"/>
      <c r="E1016" s="404" t="s">
        <v>239</v>
      </c>
      <c r="F1016" s="407"/>
      <c r="G1016" s="407"/>
      <c r="H1016" s="137">
        <v>46084362</v>
      </c>
      <c r="I1016" s="414">
        <v>95084</v>
      </c>
      <c r="K1016" s="415"/>
      <c r="M1016" s="416">
        <v>484.6699970552354</v>
      </c>
    </row>
    <row r="1017" spans="1:13" s="409" customFormat="1" ht="12.75">
      <c r="A1017" s="404"/>
      <c r="B1017" s="137"/>
      <c r="C1017" s="404" t="s">
        <v>236</v>
      </c>
      <c r="D1017" s="404"/>
      <c r="E1017" s="404"/>
      <c r="F1017" s="407"/>
      <c r="G1017" s="407" t="s">
        <v>49</v>
      </c>
      <c r="H1017" s="137">
        <v>46084362</v>
      </c>
      <c r="I1017" s="414">
        <v>0</v>
      </c>
      <c r="K1017" s="415"/>
      <c r="M1017" s="416">
        <v>484.67</v>
      </c>
    </row>
    <row r="1018" spans="1:13" s="409" customFormat="1" ht="12.75">
      <c r="A1018" s="404"/>
      <c r="B1018" s="413">
        <v>-46084362</v>
      </c>
      <c r="C1018" s="411" t="s">
        <v>237</v>
      </c>
      <c r="D1018" s="404"/>
      <c r="E1018" s="404"/>
      <c r="F1018" s="407"/>
      <c r="G1018" s="407" t="s">
        <v>49</v>
      </c>
      <c r="H1018" s="137">
        <v>0</v>
      </c>
      <c r="I1018" s="414">
        <v>-95083.99942228732</v>
      </c>
      <c r="K1018" s="143"/>
      <c r="M1018" s="416">
        <v>484.67</v>
      </c>
    </row>
    <row r="1019" spans="1:13" s="409" customFormat="1" ht="12.75">
      <c r="A1019" s="404"/>
      <c r="B1019" s="137"/>
      <c r="C1019" s="404"/>
      <c r="D1019" s="404"/>
      <c r="E1019" s="404"/>
      <c r="F1019" s="407"/>
      <c r="G1019" s="406"/>
      <c r="H1019" s="137"/>
      <c r="I1019" s="412"/>
      <c r="M1019" s="143"/>
    </row>
    <row r="1020" spans="1:13" s="353" customFormat="1" ht="12.75">
      <c r="A1020" s="220"/>
      <c r="B1020" s="218"/>
      <c r="C1020" s="220"/>
      <c r="D1020" s="220"/>
      <c r="E1020" s="220"/>
      <c r="F1020" s="350"/>
      <c r="G1020" s="351"/>
      <c r="H1020" s="218"/>
      <c r="I1020" s="352"/>
      <c r="M1020" s="342"/>
    </row>
    <row r="1021" spans="1:13" s="226" customFormat="1" ht="12.75">
      <c r="A1021" s="337"/>
      <c r="B1021" s="338"/>
      <c r="C1021" s="337"/>
      <c r="D1021" s="337"/>
      <c r="E1021" s="337"/>
      <c r="F1021" s="388"/>
      <c r="G1021" s="388"/>
      <c r="H1021" s="218"/>
      <c r="I1021" s="389">
        <v>0</v>
      </c>
      <c r="M1021" s="341">
        <v>500</v>
      </c>
    </row>
    <row r="1022" spans="1:13" s="395" customFormat="1" ht="12.75">
      <c r="A1022" s="390"/>
      <c r="B1022" s="391"/>
      <c r="C1022" s="390"/>
      <c r="D1022" s="390" t="s">
        <v>241</v>
      </c>
      <c r="E1022" s="390"/>
      <c r="F1022" s="392"/>
      <c r="G1022" s="393"/>
      <c r="H1022" s="372"/>
      <c r="I1022" s="394"/>
      <c r="M1022" s="396"/>
    </row>
    <row r="1023" spans="1:13" s="395" customFormat="1" ht="12.75">
      <c r="A1023" s="390" t="s">
        <v>234</v>
      </c>
      <c r="B1023" s="372"/>
      <c r="C1023" s="397"/>
      <c r="D1023" s="390"/>
      <c r="E1023" s="390"/>
      <c r="F1023" s="393"/>
      <c r="G1023" s="393"/>
      <c r="H1023" s="372"/>
      <c r="I1023" s="398"/>
      <c r="K1023" s="399"/>
      <c r="M1023" s="396"/>
    </row>
    <row r="1024" spans="1:11" s="395" customFormat="1" ht="12.75">
      <c r="A1024" s="390"/>
      <c r="B1024" s="372"/>
      <c r="C1024" s="390"/>
      <c r="D1024" s="390"/>
      <c r="E1024" s="390" t="s">
        <v>240</v>
      </c>
      <c r="F1024" s="393"/>
      <c r="G1024" s="393"/>
      <c r="H1024" s="372"/>
      <c r="I1024" s="398"/>
      <c r="K1024" s="399"/>
    </row>
    <row r="1025" spans="1:13" s="395" customFormat="1" ht="12.75">
      <c r="A1025" s="390"/>
      <c r="B1025" s="400">
        <v>-15897176</v>
      </c>
      <c r="C1025" s="372" t="s">
        <v>235</v>
      </c>
      <c r="D1025" s="390"/>
      <c r="E1025" s="390" t="s">
        <v>239</v>
      </c>
      <c r="F1025" s="393"/>
      <c r="G1025" s="393"/>
      <c r="H1025" s="372">
        <v>15897176</v>
      </c>
      <c r="I1025" s="401">
        <v>32800</v>
      </c>
      <c r="K1025" s="402"/>
      <c r="M1025" s="403">
        <v>484.67</v>
      </c>
    </row>
    <row r="1026" spans="1:13" s="395" customFormat="1" ht="12.75">
      <c r="A1026" s="390"/>
      <c r="B1026" s="372"/>
      <c r="C1026" s="390" t="s">
        <v>236</v>
      </c>
      <c r="D1026" s="390"/>
      <c r="E1026" s="390"/>
      <c r="F1026" s="393"/>
      <c r="G1026" s="393" t="s">
        <v>49</v>
      </c>
      <c r="H1026" s="372">
        <v>15897176</v>
      </c>
      <c r="I1026" s="401">
        <v>0</v>
      </c>
      <c r="K1026" s="402"/>
      <c r="M1026" s="403">
        <v>484.67</v>
      </c>
    </row>
    <row r="1027" spans="1:13" s="395" customFormat="1" ht="12.75">
      <c r="A1027" s="390"/>
      <c r="B1027" s="400">
        <v>-15897176</v>
      </c>
      <c r="C1027" s="397" t="s">
        <v>237</v>
      </c>
      <c r="D1027" s="390"/>
      <c r="E1027" s="390"/>
      <c r="F1027" s="393"/>
      <c r="G1027" s="393" t="s">
        <v>49</v>
      </c>
      <c r="H1027" s="372">
        <v>0</v>
      </c>
      <c r="I1027" s="401">
        <v>-32800</v>
      </c>
      <c r="K1027" s="399"/>
      <c r="M1027" s="403">
        <v>484.67</v>
      </c>
    </row>
    <row r="1028" spans="1:13" s="353" customFormat="1" ht="12.75">
      <c r="A1028" s="220"/>
      <c r="B1028" s="385"/>
      <c r="C1028" s="384"/>
      <c r="D1028" s="220"/>
      <c r="E1028" s="220"/>
      <c r="F1028" s="350"/>
      <c r="G1028" s="350"/>
      <c r="H1028" s="218"/>
      <c r="I1028" s="387"/>
      <c r="K1028" s="342"/>
      <c r="M1028" s="386"/>
    </row>
    <row r="1029" spans="8:13" ht="12.75" hidden="1">
      <c r="H1029" s="6" t="e">
        <v>#REF!</v>
      </c>
      <c r="I1029" s="24">
        <v>0</v>
      </c>
      <c r="M1029" s="2">
        <v>500</v>
      </c>
    </row>
    <row r="1030" spans="8:13" ht="12.75" hidden="1">
      <c r="H1030" s="6" t="e">
        <v>#REF!</v>
      </c>
      <c r="I1030" s="24">
        <v>0</v>
      </c>
      <c r="M1030" s="2">
        <v>500</v>
      </c>
    </row>
    <row r="1031" spans="8:13" ht="12.75" hidden="1">
      <c r="H1031" s="6" t="e">
        <v>#REF!</v>
      </c>
      <c r="I1031" s="24">
        <v>0</v>
      </c>
      <c r="M1031" s="2">
        <v>500</v>
      </c>
    </row>
    <row r="1032" spans="8:13" ht="12.75" hidden="1">
      <c r="H1032" s="6" t="e">
        <v>#REF!</v>
      </c>
      <c r="I1032" s="24">
        <v>0</v>
      </c>
      <c r="M1032" s="2">
        <v>500</v>
      </c>
    </row>
    <row r="1033" spans="8:13" ht="12.75" hidden="1">
      <c r="H1033" s="6" t="e">
        <v>#REF!</v>
      </c>
      <c r="I1033" s="24">
        <v>0</v>
      </c>
      <c r="M1033" s="2">
        <v>500</v>
      </c>
    </row>
    <row r="1034" spans="8:13" ht="12.75" hidden="1">
      <c r="H1034" s="6" t="e">
        <v>#REF!</v>
      </c>
      <c r="I1034" s="24">
        <v>0</v>
      </c>
      <c r="M1034" s="2">
        <v>500</v>
      </c>
    </row>
    <row r="1035" spans="8:13" ht="12.75" hidden="1">
      <c r="H1035" s="6" t="e">
        <v>#REF!</v>
      </c>
      <c r="I1035" s="24">
        <v>0</v>
      </c>
      <c r="M1035" s="2">
        <v>500</v>
      </c>
    </row>
    <row r="1036" spans="8:13" ht="12.75" hidden="1">
      <c r="H1036" s="6" t="e">
        <v>#REF!</v>
      </c>
      <c r="I1036" s="24">
        <v>0</v>
      </c>
      <c r="M1036" s="2">
        <v>500</v>
      </c>
    </row>
    <row r="1037" spans="8:13" ht="12.75" hidden="1">
      <c r="H1037" s="6" t="e">
        <v>#REF!</v>
      </c>
      <c r="I1037" s="24">
        <v>0</v>
      </c>
      <c r="M1037" s="2">
        <v>500</v>
      </c>
    </row>
    <row r="1038" spans="8:13" ht="12.75" hidden="1">
      <c r="H1038" s="6" t="e">
        <v>#REF!</v>
      </c>
      <c r="I1038" s="24">
        <v>0</v>
      </c>
      <c r="M1038" s="2">
        <v>500</v>
      </c>
    </row>
    <row r="1039" spans="2:13" ht="12.75" hidden="1">
      <c r="B1039" s="378"/>
      <c r="H1039" s="6" t="e">
        <v>#REF!</v>
      </c>
      <c r="I1039" s="24">
        <v>0</v>
      </c>
      <c r="M1039" s="2">
        <v>500</v>
      </c>
    </row>
    <row r="1040" spans="2:13" ht="12.75" hidden="1">
      <c r="B1040" s="8"/>
      <c r="H1040" s="6" t="e">
        <v>#REF!</v>
      </c>
      <c r="I1040" s="24">
        <v>0</v>
      </c>
      <c r="M1040" s="2">
        <v>500</v>
      </c>
    </row>
    <row r="1041" spans="2:13" ht="12.75" hidden="1">
      <c r="B1041" s="8"/>
      <c r="H1041" s="6" t="e">
        <v>#REF!</v>
      </c>
      <c r="I1041" s="24">
        <v>0</v>
      </c>
      <c r="M1041" s="2">
        <v>500</v>
      </c>
    </row>
    <row r="1042" spans="8:13" ht="12.75" hidden="1">
      <c r="H1042" s="6" t="e">
        <v>#REF!</v>
      </c>
      <c r="I1042" s="24">
        <v>0</v>
      </c>
      <c r="M1042" s="2">
        <v>500</v>
      </c>
    </row>
    <row r="1043" spans="2:13" ht="12.75" hidden="1">
      <c r="B1043" s="9"/>
      <c r="H1043" s="6" t="e">
        <v>#REF!</v>
      </c>
      <c r="I1043" s="24">
        <v>0</v>
      </c>
      <c r="M1043" s="2">
        <v>500</v>
      </c>
    </row>
    <row r="1044" spans="2:13" ht="12.75" hidden="1">
      <c r="B1044" s="9"/>
      <c r="H1044" s="6" t="e">
        <v>#REF!</v>
      </c>
      <c r="I1044" s="24">
        <v>0</v>
      </c>
      <c r="M1044" s="2">
        <v>500</v>
      </c>
    </row>
    <row r="1045" spans="2:13" ht="12.75" hidden="1">
      <c r="B1045" s="9"/>
      <c r="H1045" s="6" t="e">
        <v>#REF!</v>
      </c>
      <c r="I1045" s="24">
        <v>0</v>
      </c>
      <c r="M1045" s="2">
        <v>500</v>
      </c>
    </row>
    <row r="1046" spans="2:13" ht="12.75" hidden="1">
      <c r="B1046" s="9"/>
      <c r="H1046" s="6" t="e">
        <v>#REF!</v>
      </c>
      <c r="I1046" s="24">
        <v>0</v>
      </c>
      <c r="M1046" s="2">
        <v>500</v>
      </c>
    </row>
    <row r="1047" spans="2:13" ht="12.75" hidden="1">
      <c r="B1047" s="9"/>
      <c r="H1047" s="6" t="e">
        <v>#REF!</v>
      </c>
      <c r="I1047" s="24">
        <v>0</v>
      </c>
      <c r="M1047" s="2">
        <v>500</v>
      </c>
    </row>
    <row r="1048" spans="2:13" ht="12.75" hidden="1">
      <c r="B1048" s="9"/>
      <c r="H1048" s="6" t="e">
        <v>#REF!</v>
      </c>
      <c r="I1048" s="24">
        <v>0</v>
      </c>
      <c r="M1048" s="2">
        <v>500</v>
      </c>
    </row>
    <row r="1049" spans="2:13" ht="12.75" hidden="1">
      <c r="B1049" s="9"/>
      <c r="H1049" s="6" t="e">
        <v>#REF!</v>
      </c>
      <c r="I1049" s="24">
        <v>0</v>
      </c>
      <c r="M1049" s="2">
        <v>500</v>
      </c>
    </row>
    <row r="1050" spans="2:13" ht="12.75" hidden="1">
      <c r="B1050" s="9"/>
      <c r="H1050" s="6" t="e">
        <v>#REF!</v>
      </c>
      <c r="I1050" s="24">
        <v>0</v>
      </c>
      <c r="M1050" s="2">
        <v>500</v>
      </c>
    </row>
    <row r="1051" spans="2:13" ht="12.75" hidden="1">
      <c r="B1051" s="9"/>
      <c r="H1051" s="6" t="e">
        <v>#REF!</v>
      </c>
      <c r="I1051" s="24">
        <v>0</v>
      </c>
      <c r="M1051" s="2">
        <v>500</v>
      </c>
    </row>
    <row r="1052" spans="2:13" ht="12.75" hidden="1">
      <c r="B1052" s="9"/>
      <c r="H1052" s="6" t="e">
        <v>#REF!</v>
      </c>
      <c r="I1052" s="24">
        <v>0</v>
      </c>
      <c r="M1052" s="2">
        <v>500</v>
      </c>
    </row>
    <row r="1053" spans="2:13" ht="12.75" hidden="1">
      <c r="B1053" s="9"/>
      <c r="H1053" s="6" t="e">
        <v>#REF!</v>
      </c>
      <c r="I1053" s="24">
        <v>0</v>
      </c>
      <c r="M1053" s="2">
        <v>500</v>
      </c>
    </row>
    <row r="1054" spans="2:13" ht="12.75" hidden="1">
      <c r="B1054" s="9"/>
      <c r="H1054" s="6" t="e">
        <v>#REF!</v>
      </c>
      <c r="I1054" s="24">
        <v>0</v>
      </c>
      <c r="M1054" s="2">
        <v>500</v>
      </c>
    </row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>
      <c r="B1186" s="39"/>
    </row>
    <row r="1187" ht="12.75" hidden="1">
      <c r="B1187" s="39"/>
    </row>
    <row r="1188" ht="12.75" hidden="1">
      <c r="B1188" s="39"/>
    </row>
    <row r="1189" ht="12.75" hidden="1">
      <c r="B1189" s="39"/>
    </row>
    <row r="1190" ht="12.75" hidden="1">
      <c r="B1190" s="39"/>
    </row>
    <row r="1191" ht="12.75" hidden="1">
      <c r="B1191" s="39"/>
    </row>
    <row r="1192" ht="12.75" hidden="1">
      <c r="B1192" s="39"/>
    </row>
    <row r="1193" ht="12.75" hidden="1">
      <c r="B1193" s="39"/>
    </row>
    <row r="1194" ht="12.75" hidden="1">
      <c r="B1194" s="39"/>
    </row>
    <row r="1195" ht="12.75" hidden="1">
      <c r="B1195" s="39"/>
    </row>
    <row r="1196" ht="12.75" hidden="1">
      <c r="B1196" s="39"/>
    </row>
    <row r="1197" ht="12.75" hidden="1">
      <c r="B1197" s="39"/>
    </row>
    <row r="1198" ht="12.75" hidden="1">
      <c r="B1198" s="39"/>
    </row>
    <row r="1199" ht="12.75" hidden="1">
      <c r="B1199" s="39"/>
    </row>
    <row r="1200" ht="12.75" hidden="1">
      <c r="B1200" s="39"/>
    </row>
    <row r="1201" ht="12.75" hidden="1">
      <c r="B1201" s="39"/>
    </row>
    <row r="1202" ht="12.75" hidden="1">
      <c r="B1202" s="39"/>
    </row>
    <row r="1203" ht="12.75" hidden="1">
      <c r="B1203" s="39"/>
    </row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42"/>
  <sheetViews>
    <sheetView workbookViewId="0" topLeftCell="A1">
      <pane ySplit="5" topLeftCell="BM6" activePane="bottomLeft" state="frozen"/>
      <selection pane="topLeft" activeCell="A1" sqref="A1"/>
      <selection pane="bottomLeft" activeCell="D3230" sqref="D3230"/>
    </sheetView>
  </sheetViews>
  <sheetFormatPr defaultColWidth="0" defaultRowHeight="12.75" zeroHeight="1"/>
  <cols>
    <col min="1" max="1" width="5.140625" style="1" customWidth="1"/>
    <col min="2" max="2" width="11.71093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9" customWidth="1"/>
    <col min="7" max="7" width="6.8515625" style="29" customWidth="1"/>
    <col min="8" max="8" width="12.8515625" style="6" customWidth="1"/>
    <col min="9" max="9" width="10.14062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</cols>
  <sheetData>
    <row r="1" spans="1:9" ht="15.75" customHeight="1">
      <c r="A1" s="19"/>
      <c r="B1" s="10"/>
      <c r="C1" s="11"/>
      <c r="D1" s="11"/>
      <c r="E1" s="12"/>
      <c r="F1" s="11"/>
      <c r="G1" s="11"/>
      <c r="H1" s="10"/>
      <c r="I1" s="4"/>
    </row>
    <row r="2" spans="1:9" ht="17.25" customHeight="1">
      <c r="A2" s="13"/>
      <c r="B2" s="490" t="s">
        <v>157</v>
      </c>
      <c r="C2" s="490"/>
      <c r="D2" s="490"/>
      <c r="E2" s="490"/>
      <c r="F2" s="490"/>
      <c r="G2" s="490"/>
      <c r="H2" s="490"/>
      <c r="I2" s="23"/>
    </row>
    <row r="3" spans="1:9" s="17" customFormat="1" ht="18" customHeight="1">
      <c r="A3" s="14"/>
      <c r="B3" s="15"/>
      <c r="C3" s="15"/>
      <c r="D3" s="15"/>
      <c r="E3" s="15"/>
      <c r="F3" s="15"/>
      <c r="G3" s="15"/>
      <c r="H3" s="15"/>
      <c r="I3" s="16"/>
    </row>
    <row r="4" spans="1:9" ht="15" customHeight="1">
      <c r="A4" s="13"/>
      <c r="B4" s="21" t="s">
        <v>0</v>
      </c>
      <c r="C4" s="20" t="s">
        <v>6</v>
      </c>
      <c r="D4" s="20" t="s">
        <v>1</v>
      </c>
      <c r="E4" s="20" t="s">
        <v>7</v>
      </c>
      <c r="F4" s="20" t="s">
        <v>2</v>
      </c>
      <c r="G4" s="18" t="s">
        <v>4</v>
      </c>
      <c r="H4" s="21" t="s">
        <v>3</v>
      </c>
      <c r="I4" s="22" t="s">
        <v>5</v>
      </c>
    </row>
    <row r="5" spans="1:13" ht="18.75" customHeight="1">
      <c r="A5" s="25"/>
      <c r="B5" s="364" t="s">
        <v>228</v>
      </c>
      <c r="C5" s="25"/>
      <c r="D5" s="25"/>
      <c r="E5" s="25"/>
      <c r="F5" s="30"/>
      <c r="G5" s="28"/>
      <c r="H5" s="26">
        <v>0</v>
      </c>
      <c r="I5" s="27">
        <v>495</v>
      </c>
      <c r="K5" t="s">
        <v>8</v>
      </c>
      <c r="L5" t="s">
        <v>9</v>
      </c>
      <c r="M5" s="2">
        <v>495</v>
      </c>
    </row>
    <row r="6" spans="2:13" ht="12.75">
      <c r="B6" s="31"/>
      <c r="C6" s="14"/>
      <c r="D6" s="14"/>
      <c r="E6" s="14"/>
      <c r="F6" s="32"/>
      <c r="H6" s="6">
        <f>H5-B6</f>
        <v>0</v>
      </c>
      <c r="I6" s="24">
        <f aca="true" t="shared" si="0" ref="I6:I16">+B6/M6</f>
        <v>0</v>
      </c>
      <c r="M6" s="2">
        <v>495</v>
      </c>
    </row>
    <row r="7" spans="4:13" ht="12.75">
      <c r="D7" s="14"/>
      <c r="H7" s="6">
        <f>H6-B7</f>
        <v>0</v>
      </c>
      <c r="I7" s="24">
        <f t="shared" si="0"/>
        <v>0</v>
      </c>
      <c r="M7" s="2">
        <v>495</v>
      </c>
    </row>
    <row r="8" spans="1:13" s="17" customFormat="1" ht="12.75">
      <c r="A8" s="107"/>
      <c r="B8" s="108">
        <f>+B21</f>
        <v>2688095</v>
      </c>
      <c r="C8" s="109"/>
      <c r="D8" s="110" t="s">
        <v>10</v>
      </c>
      <c r="E8" s="111" t="s">
        <v>158</v>
      </c>
      <c r="F8" s="112"/>
      <c r="G8" s="113"/>
      <c r="H8" s="114">
        <f aca="true" t="shared" si="1" ref="H8:H15">+B8</f>
        <v>2688095</v>
      </c>
      <c r="I8" s="115">
        <f t="shared" si="0"/>
        <v>5430.49494949495</v>
      </c>
      <c r="J8" s="38"/>
      <c r="K8" s="116"/>
      <c r="L8" s="38"/>
      <c r="M8" s="2">
        <v>495</v>
      </c>
    </row>
    <row r="9" spans="1:13" s="17" customFormat="1" ht="12.75">
      <c r="A9" s="107"/>
      <c r="B9" s="108">
        <f>+B1692</f>
        <v>1011000</v>
      </c>
      <c r="C9" s="109"/>
      <c r="D9" s="110" t="s">
        <v>81</v>
      </c>
      <c r="E9" s="111" t="s">
        <v>159</v>
      </c>
      <c r="F9" s="112"/>
      <c r="G9" s="113"/>
      <c r="H9" s="114">
        <f t="shared" si="1"/>
        <v>1011000</v>
      </c>
      <c r="I9" s="115">
        <f t="shared" si="0"/>
        <v>2042.4242424242425</v>
      </c>
      <c r="J9" s="38"/>
      <c r="K9" s="116"/>
      <c r="L9" s="38"/>
      <c r="M9" s="2">
        <v>495</v>
      </c>
    </row>
    <row r="10" spans="1:13" s="17" customFormat="1" ht="12.75">
      <c r="A10" s="107"/>
      <c r="B10" s="108">
        <f>+B1794</f>
        <v>3087107.5</v>
      </c>
      <c r="C10" s="109"/>
      <c r="D10" s="110" t="s">
        <v>112</v>
      </c>
      <c r="E10" s="111" t="s">
        <v>160</v>
      </c>
      <c r="F10" s="112"/>
      <c r="G10" s="113"/>
      <c r="H10" s="114">
        <f t="shared" si="1"/>
        <v>3087107.5</v>
      </c>
      <c r="I10" s="115">
        <f t="shared" si="0"/>
        <v>6236.580808080808</v>
      </c>
      <c r="J10" s="38"/>
      <c r="K10" s="116"/>
      <c r="L10" s="38"/>
      <c r="M10" s="2">
        <v>495</v>
      </c>
    </row>
    <row r="11" spans="1:13" s="17" customFormat="1" ht="12.75">
      <c r="A11" s="107"/>
      <c r="B11" s="108">
        <f>+B2366</f>
        <v>1806267</v>
      </c>
      <c r="C11" s="109"/>
      <c r="D11" s="110" t="s">
        <v>115</v>
      </c>
      <c r="E11" s="111" t="s">
        <v>161</v>
      </c>
      <c r="F11" s="112"/>
      <c r="G11" s="113"/>
      <c r="H11" s="114">
        <f t="shared" si="1"/>
        <v>1806267</v>
      </c>
      <c r="I11" s="115">
        <f t="shared" si="0"/>
        <v>3649.0242424242424</v>
      </c>
      <c r="J11" s="38"/>
      <c r="K11" s="117"/>
      <c r="L11" s="38"/>
      <c r="M11" s="2">
        <v>495</v>
      </c>
    </row>
    <row r="12" spans="1:13" s="17" customFormat="1" ht="12.75">
      <c r="A12" s="107"/>
      <c r="B12" s="108">
        <f>+B2631</f>
        <v>4200669.5</v>
      </c>
      <c r="C12" s="109"/>
      <c r="D12" s="118" t="s">
        <v>152</v>
      </c>
      <c r="E12" s="111" t="s">
        <v>189</v>
      </c>
      <c r="F12" s="112"/>
      <c r="G12" s="113"/>
      <c r="H12" s="114">
        <f t="shared" si="1"/>
        <v>4200669.5</v>
      </c>
      <c r="I12" s="115">
        <f t="shared" si="0"/>
        <v>8486.201010101011</v>
      </c>
      <c r="J12" s="38"/>
      <c r="K12" s="116"/>
      <c r="L12" s="38"/>
      <c r="M12" s="2">
        <v>495</v>
      </c>
    </row>
    <row r="13" spans="1:13" s="17" customFormat="1" ht="12.75">
      <c r="A13" s="107"/>
      <c r="B13" s="108">
        <f>+B2926</f>
        <v>908900</v>
      </c>
      <c r="C13" s="109"/>
      <c r="D13" s="110" t="s">
        <v>146</v>
      </c>
      <c r="E13" s="109" t="s">
        <v>153</v>
      </c>
      <c r="F13" s="112"/>
      <c r="G13" s="113" t="s">
        <v>154</v>
      </c>
      <c r="H13" s="114">
        <f t="shared" si="1"/>
        <v>908900</v>
      </c>
      <c r="I13" s="115">
        <f t="shared" si="0"/>
        <v>1836.1616161616162</v>
      </c>
      <c r="J13" s="38"/>
      <c r="K13" s="116"/>
      <c r="L13" s="38"/>
      <c r="M13" s="2">
        <v>495</v>
      </c>
    </row>
    <row r="14" spans="1:13" s="17" customFormat="1" ht="12.75">
      <c r="A14" s="107"/>
      <c r="B14" s="108">
        <f>+B2975</f>
        <v>1881134</v>
      </c>
      <c r="C14" s="109"/>
      <c r="D14" s="110" t="s">
        <v>53</v>
      </c>
      <c r="E14" s="109"/>
      <c r="F14" s="112"/>
      <c r="G14" s="113"/>
      <c r="H14" s="114">
        <f t="shared" si="1"/>
        <v>1881134</v>
      </c>
      <c r="I14" s="115">
        <f t="shared" si="0"/>
        <v>3800.270707070707</v>
      </c>
      <c r="J14" s="38"/>
      <c r="K14" s="116"/>
      <c r="L14" s="38"/>
      <c r="M14" s="2">
        <v>495</v>
      </c>
    </row>
    <row r="15" spans="1:13" s="17" customFormat="1" ht="12.75">
      <c r="A15" s="107"/>
      <c r="B15" s="108">
        <f>+B3260</f>
        <v>100000</v>
      </c>
      <c r="C15" s="109"/>
      <c r="D15" s="110" t="s">
        <v>150</v>
      </c>
      <c r="E15" s="109"/>
      <c r="F15" s="112"/>
      <c r="G15" s="113"/>
      <c r="H15" s="114">
        <f t="shared" si="1"/>
        <v>100000</v>
      </c>
      <c r="I15" s="115">
        <f t="shared" si="0"/>
        <v>202.02020202020202</v>
      </c>
      <c r="J15" s="38"/>
      <c r="K15" s="116"/>
      <c r="L15" s="38"/>
      <c r="M15" s="2">
        <v>495</v>
      </c>
    </row>
    <row r="16" spans="1:13" s="17" customFormat="1" ht="12.75">
      <c r="A16" s="107"/>
      <c r="B16" s="108">
        <f>SUM(B8:B15)</f>
        <v>15683173</v>
      </c>
      <c r="C16" s="119" t="s">
        <v>156</v>
      </c>
      <c r="D16" s="120"/>
      <c r="E16" s="109"/>
      <c r="F16" s="112"/>
      <c r="G16" s="113"/>
      <c r="H16" s="114">
        <v>0</v>
      </c>
      <c r="I16" s="115">
        <f t="shared" si="0"/>
        <v>31683.17777777778</v>
      </c>
      <c r="J16" s="38"/>
      <c r="K16" s="116"/>
      <c r="L16" s="38"/>
      <c r="M16" s="2">
        <v>495</v>
      </c>
    </row>
    <row r="17" spans="1:13" s="17" customFormat="1" ht="12.75">
      <c r="A17" s="14"/>
      <c r="B17" s="34"/>
      <c r="C17" s="14"/>
      <c r="D17" s="32"/>
      <c r="E17" s="14"/>
      <c r="F17" s="74"/>
      <c r="G17" s="121"/>
      <c r="H17" s="31"/>
      <c r="I17" s="64"/>
      <c r="K17" s="122"/>
      <c r="M17" s="2">
        <v>495</v>
      </c>
    </row>
    <row r="18" spans="1:13" s="50" customFormat="1" ht="13.5" thickBot="1">
      <c r="A18" s="41"/>
      <c r="B18" s="123">
        <f>+B21+B1692+B1794+B2366+B2631+B2926+B2975+B3260</f>
        <v>15683173</v>
      </c>
      <c r="C18" s="124" t="s">
        <v>155</v>
      </c>
      <c r="D18" s="125"/>
      <c r="E18" s="126"/>
      <c r="F18" s="46"/>
      <c r="G18" s="127"/>
      <c r="H18" s="128"/>
      <c r="I18" s="129"/>
      <c r="K18" s="51"/>
      <c r="M18" s="2">
        <v>495</v>
      </c>
    </row>
    <row r="19" spans="2:13" ht="12.75">
      <c r="B19" s="31"/>
      <c r="D19" s="14"/>
      <c r="G19" s="33"/>
      <c r="H19" s="6">
        <f>H7-B19</f>
        <v>0</v>
      </c>
      <c r="I19" s="24">
        <f aca="true" t="shared" si="2" ref="I19:I50">+B19/M19</f>
        <v>0</v>
      </c>
      <c r="M19" s="2">
        <v>495</v>
      </c>
    </row>
    <row r="20" spans="2:13" ht="12.75">
      <c r="B20" s="34"/>
      <c r="C20" s="35"/>
      <c r="D20" s="14"/>
      <c r="E20" s="35"/>
      <c r="G20" s="33"/>
      <c r="H20" s="6">
        <f>H19-B20</f>
        <v>0</v>
      </c>
      <c r="I20" s="24">
        <f t="shared" si="2"/>
        <v>0</v>
      </c>
      <c r="M20" s="2">
        <v>495</v>
      </c>
    </row>
    <row r="21" spans="1:13" s="50" customFormat="1" ht="13.5" thickBot="1">
      <c r="A21" s="41"/>
      <c r="B21" s="365">
        <f>+B25+B43+B70+B113+B163+B179+B228+B266+B318+B356+B407+B455+B505+B556+B588+B1013+B1070+B1094+B1151+B1183+B1251+B1322+B1390+B1425+B1463+B1492+B1543+B1592+B1634+B1646+B1687</f>
        <v>2688095</v>
      </c>
      <c r="C21" s="43"/>
      <c r="D21" s="44" t="s">
        <v>10</v>
      </c>
      <c r="E21" s="45"/>
      <c r="F21" s="46"/>
      <c r="G21" s="47"/>
      <c r="H21" s="48"/>
      <c r="I21" s="49">
        <f t="shared" si="2"/>
        <v>5430.49494949495</v>
      </c>
      <c r="K21" s="51"/>
      <c r="M21" s="2">
        <v>495</v>
      </c>
    </row>
    <row r="22" spans="2:13" ht="12.75">
      <c r="B22" s="417"/>
      <c r="C22" s="35"/>
      <c r="D22" s="14"/>
      <c r="E22" s="14"/>
      <c r="G22" s="32"/>
      <c r="H22" s="6">
        <f>H21-B22</f>
        <v>0</v>
      </c>
      <c r="I22" s="24">
        <f t="shared" si="2"/>
        <v>0</v>
      </c>
      <c r="M22" s="2">
        <v>495</v>
      </c>
    </row>
    <row r="23" spans="1:13" s="17" customFormat="1" ht="12.75">
      <c r="A23" s="14"/>
      <c r="B23" s="417"/>
      <c r="C23" s="35"/>
      <c r="D23" s="14"/>
      <c r="E23" s="14"/>
      <c r="F23" s="29"/>
      <c r="G23" s="32"/>
      <c r="H23" s="6">
        <f>H22-B23</f>
        <v>0</v>
      </c>
      <c r="I23" s="24">
        <f t="shared" si="2"/>
        <v>0</v>
      </c>
      <c r="K23"/>
      <c r="M23" s="2">
        <v>495</v>
      </c>
    </row>
    <row r="24" spans="2:13" ht="12.75">
      <c r="B24" s="418"/>
      <c r="C24" s="35"/>
      <c r="D24" s="14"/>
      <c r="H24" s="6">
        <f>H23-B24</f>
        <v>0</v>
      </c>
      <c r="I24" s="24">
        <f t="shared" si="2"/>
        <v>0</v>
      </c>
      <c r="M24" s="2">
        <v>495</v>
      </c>
    </row>
    <row r="25" spans="1:13" s="56" customFormat="1" ht="12.75">
      <c r="A25" s="52"/>
      <c r="B25" s="366">
        <f>+B28+B34+B38</f>
        <v>27000</v>
      </c>
      <c r="C25" s="52" t="s">
        <v>242</v>
      </c>
      <c r="D25" s="52" t="s">
        <v>243</v>
      </c>
      <c r="E25" s="52" t="s">
        <v>11</v>
      </c>
      <c r="F25" s="54" t="s">
        <v>12</v>
      </c>
      <c r="G25" s="54" t="s">
        <v>13</v>
      </c>
      <c r="H25" s="53"/>
      <c r="I25" s="55">
        <f t="shared" si="2"/>
        <v>54.54545454545455</v>
      </c>
      <c r="M25" s="2">
        <v>495</v>
      </c>
    </row>
    <row r="26" spans="2:13" ht="12.75">
      <c r="B26" s="418"/>
      <c r="C26" s="35"/>
      <c r="D26" s="14"/>
      <c r="H26" s="6">
        <f>H25-B26</f>
        <v>0</v>
      </c>
      <c r="I26" s="24">
        <f t="shared" si="2"/>
        <v>0</v>
      </c>
      <c r="M26" s="2">
        <v>495</v>
      </c>
    </row>
    <row r="27" spans="2:13" ht="12.75">
      <c r="B27" s="418">
        <v>2500</v>
      </c>
      <c r="C27" s="1" t="s">
        <v>14</v>
      </c>
      <c r="D27" s="14" t="s">
        <v>10</v>
      </c>
      <c r="E27" s="1" t="s">
        <v>244</v>
      </c>
      <c r="F27" s="29" t="s">
        <v>245</v>
      </c>
      <c r="G27" s="29" t="s">
        <v>246</v>
      </c>
      <c r="H27" s="6">
        <f>H26-B27</f>
        <v>-2500</v>
      </c>
      <c r="I27" s="24">
        <f t="shared" si="2"/>
        <v>5.05050505050505</v>
      </c>
      <c r="K27" t="s">
        <v>14</v>
      </c>
      <c r="L27">
        <v>1</v>
      </c>
      <c r="M27" s="2">
        <v>495</v>
      </c>
    </row>
    <row r="28" spans="1:13" s="60" customFormat="1" ht="12.75">
      <c r="A28" s="13"/>
      <c r="B28" s="419">
        <f>SUM(B27:B27)</f>
        <v>2500</v>
      </c>
      <c r="C28" s="58" t="s">
        <v>14</v>
      </c>
      <c r="D28" s="13"/>
      <c r="E28" s="13"/>
      <c r="F28" s="20"/>
      <c r="G28" s="20"/>
      <c r="H28" s="57">
        <v>0</v>
      </c>
      <c r="I28" s="59">
        <f t="shared" si="2"/>
        <v>5.05050505050505</v>
      </c>
      <c r="M28" s="2">
        <v>495</v>
      </c>
    </row>
    <row r="29" spans="2:13" ht="12.75">
      <c r="B29" s="418"/>
      <c r="C29" s="35"/>
      <c r="D29" s="14"/>
      <c r="H29" s="6">
        <f>H28-B29</f>
        <v>0</v>
      </c>
      <c r="I29" s="24">
        <f t="shared" si="2"/>
        <v>0</v>
      </c>
      <c r="M29" s="2">
        <v>495</v>
      </c>
    </row>
    <row r="30" spans="2:13" ht="12.75">
      <c r="B30" s="418"/>
      <c r="C30" s="35"/>
      <c r="D30" s="14"/>
      <c r="H30" s="6">
        <f>H29-B30</f>
        <v>0</v>
      </c>
      <c r="I30" s="24">
        <f t="shared" si="2"/>
        <v>0</v>
      </c>
      <c r="M30" s="2">
        <v>495</v>
      </c>
    </row>
    <row r="31" spans="1:13" s="17" customFormat="1" ht="12.75">
      <c r="A31" s="14"/>
      <c r="B31" s="417">
        <v>1500</v>
      </c>
      <c r="C31" s="35" t="s">
        <v>19</v>
      </c>
      <c r="D31" s="14" t="s">
        <v>10</v>
      </c>
      <c r="E31" s="14" t="s">
        <v>15</v>
      </c>
      <c r="F31" s="29" t="s">
        <v>247</v>
      </c>
      <c r="G31" s="32" t="s">
        <v>246</v>
      </c>
      <c r="H31" s="6">
        <f>H30-B31</f>
        <v>-1500</v>
      </c>
      <c r="I31" s="24">
        <f t="shared" si="2"/>
        <v>3.0303030303030303</v>
      </c>
      <c r="K31" t="s">
        <v>244</v>
      </c>
      <c r="L31" s="17">
        <v>1</v>
      </c>
      <c r="M31" s="2">
        <v>495</v>
      </c>
    </row>
    <row r="32" spans="1:13" s="17" customFormat="1" ht="12.75">
      <c r="A32" s="14"/>
      <c r="B32" s="417">
        <v>1500</v>
      </c>
      <c r="C32" s="35" t="s">
        <v>19</v>
      </c>
      <c r="D32" s="14" t="s">
        <v>10</v>
      </c>
      <c r="E32" s="14" t="s">
        <v>15</v>
      </c>
      <c r="F32" s="29" t="s">
        <v>247</v>
      </c>
      <c r="G32" s="32" t="s">
        <v>246</v>
      </c>
      <c r="H32" s="6">
        <f>H31-B32</f>
        <v>-3000</v>
      </c>
      <c r="I32" s="24">
        <f t="shared" si="2"/>
        <v>3.0303030303030303</v>
      </c>
      <c r="K32" t="s">
        <v>244</v>
      </c>
      <c r="L32" s="17">
        <v>1</v>
      </c>
      <c r="M32" s="2">
        <v>495</v>
      </c>
    </row>
    <row r="33" spans="2:13" ht="12.75">
      <c r="B33" s="418">
        <v>1500</v>
      </c>
      <c r="C33" s="35" t="s">
        <v>248</v>
      </c>
      <c r="D33" s="14" t="s">
        <v>10</v>
      </c>
      <c r="E33" s="14" t="s">
        <v>15</v>
      </c>
      <c r="F33" s="29" t="s">
        <v>247</v>
      </c>
      <c r="G33" s="29" t="s">
        <v>246</v>
      </c>
      <c r="H33" s="6">
        <f>H31-B33</f>
        <v>-3000</v>
      </c>
      <c r="I33" s="24">
        <f t="shared" si="2"/>
        <v>3.0303030303030303</v>
      </c>
      <c r="K33" t="s">
        <v>244</v>
      </c>
      <c r="L33" s="17">
        <v>1</v>
      </c>
      <c r="M33" s="2">
        <v>495</v>
      </c>
    </row>
    <row r="34" spans="1:13" s="60" customFormat="1" ht="12.75">
      <c r="A34" s="13"/>
      <c r="B34" s="419">
        <f>SUM(B31:B33)</f>
        <v>4500</v>
      </c>
      <c r="C34" s="58"/>
      <c r="D34" s="13"/>
      <c r="E34" s="13" t="s">
        <v>15</v>
      </c>
      <c r="F34" s="20"/>
      <c r="G34" s="20"/>
      <c r="H34" s="57">
        <v>0</v>
      </c>
      <c r="I34" s="59">
        <f t="shared" si="2"/>
        <v>9.090909090909092</v>
      </c>
      <c r="M34" s="2">
        <v>495</v>
      </c>
    </row>
    <row r="35" spans="2:13" ht="12.75">
      <c r="B35" s="418"/>
      <c r="C35" s="35"/>
      <c r="D35" s="14"/>
      <c r="H35" s="6">
        <f>H34-B35</f>
        <v>0</v>
      </c>
      <c r="I35" s="24">
        <f t="shared" si="2"/>
        <v>0</v>
      </c>
      <c r="M35" s="2">
        <v>495</v>
      </c>
    </row>
    <row r="36" spans="2:14" ht="12.75">
      <c r="B36" s="420"/>
      <c r="C36" s="35"/>
      <c r="D36" s="14"/>
      <c r="E36" s="421"/>
      <c r="H36" s="6">
        <f>H35-B36</f>
        <v>0</v>
      </c>
      <c r="I36" s="24">
        <f t="shared" si="2"/>
        <v>0</v>
      </c>
      <c r="J36" s="422"/>
      <c r="L36" s="422"/>
      <c r="M36" s="2">
        <v>495</v>
      </c>
      <c r="N36" s="423"/>
    </row>
    <row r="37" spans="2:13" ht="12.75">
      <c r="B37" s="418">
        <v>20000</v>
      </c>
      <c r="C37" s="35" t="s">
        <v>249</v>
      </c>
      <c r="D37" s="14" t="s">
        <v>10</v>
      </c>
      <c r="E37" s="1" t="s">
        <v>250</v>
      </c>
      <c r="F37" s="29" t="s">
        <v>251</v>
      </c>
      <c r="G37" s="29" t="s">
        <v>246</v>
      </c>
      <c r="H37" s="6">
        <f>H36-B37</f>
        <v>-20000</v>
      </c>
      <c r="I37" s="24">
        <f t="shared" si="2"/>
        <v>40.4040404040404</v>
      </c>
      <c r="K37" t="s">
        <v>244</v>
      </c>
      <c r="L37">
        <v>1</v>
      </c>
      <c r="M37" s="2">
        <v>495</v>
      </c>
    </row>
    <row r="38" spans="1:13" s="60" customFormat="1" ht="12.75">
      <c r="A38" s="13"/>
      <c r="B38" s="419">
        <f>SUM(B37:B37)</f>
        <v>20000</v>
      </c>
      <c r="C38" s="58"/>
      <c r="D38" s="13"/>
      <c r="E38" s="13" t="s">
        <v>252</v>
      </c>
      <c r="F38" s="20"/>
      <c r="G38" s="20"/>
      <c r="H38" s="57">
        <v>0</v>
      </c>
      <c r="I38" s="59">
        <f t="shared" si="2"/>
        <v>40.4040404040404</v>
      </c>
      <c r="M38" s="2">
        <v>495</v>
      </c>
    </row>
    <row r="39" spans="2:13" ht="12.75">
      <c r="B39" s="418"/>
      <c r="D39" s="14"/>
      <c r="H39" s="6">
        <f>H38-B39</f>
        <v>0</v>
      </c>
      <c r="I39" s="24">
        <f t="shared" si="2"/>
        <v>0</v>
      </c>
      <c r="M39" s="2">
        <v>495</v>
      </c>
    </row>
    <row r="40" spans="2:13" ht="12.75">
      <c r="B40" s="418"/>
      <c r="D40" s="14"/>
      <c r="H40" s="6">
        <f>H39-B40</f>
        <v>0</v>
      </c>
      <c r="I40" s="24">
        <f t="shared" si="2"/>
        <v>0</v>
      </c>
      <c r="M40" s="2">
        <v>495</v>
      </c>
    </row>
    <row r="41" spans="2:13" ht="12.75">
      <c r="B41" s="418"/>
      <c r="D41" s="14"/>
      <c r="H41" s="6">
        <f>H40-B41</f>
        <v>0</v>
      </c>
      <c r="I41" s="24">
        <f t="shared" si="2"/>
        <v>0</v>
      </c>
      <c r="M41" s="2">
        <v>495</v>
      </c>
    </row>
    <row r="42" spans="2:13" ht="12.75">
      <c r="B42" s="418"/>
      <c r="D42" s="14"/>
      <c r="H42" s="6">
        <f>H41-B42</f>
        <v>0</v>
      </c>
      <c r="I42" s="24">
        <f t="shared" si="2"/>
        <v>0</v>
      </c>
      <c r="M42" s="2">
        <v>495</v>
      </c>
    </row>
    <row r="43" spans="1:13" s="56" customFormat="1" ht="12.75">
      <c r="A43" s="52"/>
      <c r="B43" s="366">
        <f>+B51+B56+B61+B65</f>
        <v>16700</v>
      </c>
      <c r="C43" s="52" t="s">
        <v>16</v>
      </c>
      <c r="D43" s="52" t="s">
        <v>95</v>
      </c>
      <c r="E43" s="52" t="s">
        <v>17</v>
      </c>
      <c r="F43" s="54" t="s">
        <v>18</v>
      </c>
      <c r="G43" s="54" t="s">
        <v>45</v>
      </c>
      <c r="H43" s="53"/>
      <c r="I43" s="55">
        <f t="shared" si="2"/>
        <v>33.73737373737374</v>
      </c>
      <c r="M43" s="2">
        <v>495</v>
      </c>
    </row>
    <row r="44" spans="2:13" ht="12.75">
      <c r="B44" s="418"/>
      <c r="D44" s="14"/>
      <c r="H44" s="6">
        <f aca="true" t="shared" si="3" ref="H44:H50">H43-B44</f>
        <v>0</v>
      </c>
      <c r="I44" s="24">
        <f t="shared" si="2"/>
        <v>0</v>
      </c>
      <c r="M44" s="2">
        <v>495</v>
      </c>
    </row>
    <row r="45" spans="2:13" ht="12.75">
      <c r="B45" s="417">
        <v>600</v>
      </c>
      <c r="C45" s="35" t="s">
        <v>253</v>
      </c>
      <c r="D45" s="14" t="s">
        <v>10</v>
      </c>
      <c r="E45" s="35" t="s">
        <v>254</v>
      </c>
      <c r="F45" s="29" t="s">
        <v>255</v>
      </c>
      <c r="G45" s="33" t="s">
        <v>246</v>
      </c>
      <c r="H45" s="6">
        <f t="shared" si="3"/>
        <v>-600</v>
      </c>
      <c r="I45" s="24">
        <f t="shared" si="2"/>
        <v>1.2121212121212122</v>
      </c>
      <c r="K45" t="s">
        <v>256</v>
      </c>
      <c r="L45">
        <v>2</v>
      </c>
      <c r="M45" s="2">
        <v>495</v>
      </c>
    </row>
    <row r="46" spans="2:13" ht="12.75">
      <c r="B46" s="417">
        <v>3000</v>
      </c>
      <c r="C46" s="35" t="s">
        <v>257</v>
      </c>
      <c r="D46" s="14" t="s">
        <v>10</v>
      </c>
      <c r="E46" s="35" t="s">
        <v>254</v>
      </c>
      <c r="F46" s="29" t="s">
        <v>255</v>
      </c>
      <c r="G46" s="37" t="s">
        <v>246</v>
      </c>
      <c r="H46" s="6">
        <f t="shared" si="3"/>
        <v>-3600</v>
      </c>
      <c r="I46" s="24">
        <f t="shared" si="2"/>
        <v>6.0606060606060606</v>
      </c>
      <c r="K46" t="s">
        <v>256</v>
      </c>
      <c r="L46">
        <v>2</v>
      </c>
      <c r="M46" s="2">
        <v>495</v>
      </c>
    </row>
    <row r="47" spans="2:13" ht="12.75">
      <c r="B47" s="417">
        <v>3000</v>
      </c>
      <c r="C47" s="35" t="s">
        <v>258</v>
      </c>
      <c r="D47" s="14" t="s">
        <v>10</v>
      </c>
      <c r="E47" s="35" t="s">
        <v>254</v>
      </c>
      <c r="F47" s="29" t="s">
        <v>255</v>
      </c>
      <c r="G47" s="32" t="s">
        <v>259</v>
      </c>
      <c r="H47" s="6">
        <f t="shared" si="3"/>
        <v>-6600</v>
      </c>
      <c r="I47" s="24">
        <f t="shared" si="2"/>
        <v>6.0606060606060606</v>
      </c>
      <c r="K47" t="s">
        <v>256</v>
      </c>
      <c r="L47">
        <v>2</v>
      </c>
      <c r="M47" s="2">
        <v>495</v>
      </c>
    </row>
    <row r="48" spans="1:13" s="17" customFormat="1" ht="12.75">
      <c r="A48" s="14"/>
      <c r="B48" s="417">
        <v>600</v>
      </c>
      <c r="C48" s="35" t="s">
        <v>260</v>
      </c>
      <c r="D48" s="14" t="s">
        <v>10</v>
      </c>
      <c r="E48" s="35" t="s">
        <v>254</v>
      </c>
      <c r="F48" s="29" t="s">
        <v>255</v>
      </c>
      <c r="G48" s="32" t="s">
        <v>259</v>
      </c>
      <c r="H48" s="6">
        <f t="shared" si="3"/>
        <v>-7200</v>
      </c>
      <c r="I48" s="24">
        <f t="shared" si="2"/>
        <v>1.2121212121212122</v>
      </c>
      <c r="K48" t="s">
        <v>256</v>
      </c>
      <c r="L48">
        <v>2</v>
      </c>
      <c r="M48" s="2">
        <v>495</v>
      </c>
    </row>
    <row r="49" spans="2:13" ht="12.75">
      <c r="B49" s="418">
        <v>1000</v>
      </c>
      <c r="C49" s="35" t="s">
        <v>261</v>
      </c>
      <c r="D49" s="14" t="s">
        <v>10</v>
      </c>
      <c r="E49" s="35" t="s">
        <v>254</v>
      </c>
      <c r="F49" s="29" t="s">
        <v>255</v>
      </c>
      <c r="G49" s="32" t="s">
        <v>259</v>
      </c>
      <c r="H49" s="6">
        <f t="shared" si="3"/>
        <v>-8200</v>
      </c>
      <c r="I49" s="24">
        <f t="shared" si="2"/>
        <v>2.0202020202020203</v>
      </c>
      <c r="K49" t="s">
        <v>256</v>
      </c>
      <c r="L49">
        <v>2</v>
      </c>
      <c r="M49" s="2">
        <v>495</v>
      </c>
    </row>
    <row r="50" spans="2:13" ht="12.75">
      <c r="B50" s="418">
        <v>1000</v>
      </c>
      <c r="C50" s="35" t="s">
        <v>262</v>
      </c>
      <c r="D50" s="14" t="s">
        <v>10</v>
      </c>
      <c r="E50" s="35" t="s">
        <v>254</v>
      </c>
      <c r="F50" s="29" t="s">
        <v>255</v>
      </c>
      <c r="G50" s="32" t="s">
        <v>259</v>
      </c>
      <c r="H50" s="6">
        <f t="shared" si="3"/>
        <v>-9200</v>
      </c>
      <c r="I50" s="24">
        <f t="shared" si="2"/>
        <v>2.0202020202020203</v>
      </c>
      <c r="K50" t="s">
        <v>256</v>
      </c>
      <c r="L50">
        <v>2</v>
      </c>
      <c r="M50" s="2">
        <v>495</v>
      </c>
    </row>
    <row r="51" spans="1:13" s="60" customFormat="1" ht="12.75">
      <c r="A51" s="13"/>
      <c r="B51" s="419">
        <f>SUM(B45:B50)</f>
        <v>9200</v>
      </c>
      <c r="C51" s="58" t="s">
        <v>151</v>
      </c>
      <c r="D51" s="13"/>
      <c r="E51" s="13"/>
      <c r="F51" s="20"/>
      <c r="G51" s="20"/>
      <c r="H51" s="57">
        <v>0</v>
      </c>
      <c r="I51" s="59">
        <f aca="true" t="shared" si="4" ref="I51:I72">+B51/M51</f>
        <v>18.585858585858585</v>
      </c>
      <c r="M51" s="2">
        <v>495</v>
      </c>
    </row>
    <row r="52" spans="2:14" ht="12.75">
      <c r="B52" s="420"/>
      <c r="C52" s="35"/>
      <c r="D52" s="14"/>
      <c r="E52" s="421"/>
      <c r="H52" s="6">
        <f>H51-B52</f>
        <v>0</v>
      </c>
      <c r="I52" s="24">
        <f t="shared" si="4"/>
        <v>0</v>
      </c>
      <c r="J52" s="422"/>
      <c r="L52" s="422"/>
      <c r="M52" s="2">
        <v>495</v>
      </c>
      <c r="N52" s="423"/>
    </row>
    <row r="53" spans="2:13" ht="12.75">
      <c r="B53" s="418"/>
      <c r="C53" s="35"/>
      <c r="D53" s="14"/>
      <c r="H53" s="6">
        <f>H52-B53</f>
        <v>0</v>
      </c>
      <c r="I53" s="24">
        <f t="shared" si="4"/>
        <v>0</v>
      </c>
      <c r="M53" s="2">
        <v>495</v>
      </c>
    </row>
    <row r="54" spans="2:13" ht="12.75">
      <c r="B54" s="418">
        <v>1500</v>
      </c>
      <c r="C54" s="35" t="s">
        <v>19</v>
      </c>
      <c r="D54" s="14" t="s">
        <v>10</v>
      </c>
      <c r="E54" s="35" t="s">
        <v>15</v>
      </c>
      <c r="F54" s="29" t="s">
        <v>255</v>
      </c>
      <c r="G54" s="37" t="s">
        <v>246</v>
      </c>
      <c r="H54" s="6">
        <f>H53-B54</f>
        <v>-1500</v>
      </c>
      <c r="I54" s="24">
        <f t="shared" si="4"/>
        <v>3.0303030303030303</v>
      </c>
      <c r="K54" t="s">
        <v>256</v>
      </c>
      <c r="L54">
        <v>2</v>
      </c>
      <c r="M54" s="2">
        <v>495</v>
      </c>
    </row>
    <row r="55" spans="1:13" ht="12.75">
      <c r="A55" s="14"/>
      <c r="B55" s="418">
        <v>1000</v>
      </c>
      <c r="C55" s="35" t="s">
        <v>19</v>
      </c>
      <c r="D55" s="14" t="s">
        <v>10</v>
      </c>
      <c r="E55" s="35" t="s">
        <v>15</v>
      </c>
      <c r="F55" s="29" t="s">
        <v>255</v>
      </c>
      <c r="G55" s="32" t="s">
        <v>259</v>
      </c>
      <c r="H55" s="6">
        <f>H54-B55</f>
        <v>-2500</v>
      </c>
      <c r="I55" s="24">
        <f t="shared" si="4"/>
        <v>2.0202020202020203</v>
      </c>
      <c r="K55" t="s">
        <v>256</v>
      </c>
      <c r="L55">
        <v>2</v>
      </c>
      <c r="M55" s="2">
        <v>495</v>
      </c>
    </row>
    <row r="56" spans="1:13" s="60" customFormat="1" ht="12.75">
      <c r="A56" s="13"/>
      <c r="B56" s="419">
        <f>SUM(B54:B55)</f>
        <v>2500</v>
      </c>
      <c r="C56" s="58"/>
      <c r="D56" s="13"/>
      <c r="E56" s="13" t="s">
        <v>15</v>
      </c>
      <c r="F56" s="20"/>
      <c r="G56" s="20"/>
      <c r="H56" s="57">
        <v>0</v>
      </c>
      <c r="I56" s="59">
        <f t="shared" si="4"/>
        <v>5.05050505050505</v>
      </c>
      <c r="M56" s="2">
        <v>495</v>
      </c>
    </row>
    <row r="57" spans="2:13" ht="12.75">
      <c r="B57" s="418"/>
      <c r="C57" s="35"/>
      <c r="D57" s="14"/>
      <c r="H57" s="6">
        <f>H56-B57</f>
        <v>0</v>
      </c>
      <c r="I57" s="24">
        <f t="shared" si="4"/>
        <v>0</v>
      </c>
      <c r="M57" s="2">
        <v>495</v>
      </c>
    </row>
    <row r="58" spans="1:13" ht="12.75">
      <c r="A58" s="14"/>
      <c r="B58" s="418"/>
      <c r="C58" s="35"/>
      <c r="D58" s="14"/>
      <c r="H58" s="6">
        <f>H57-B58</f>
        <v>0</v>
      </c>
      <c r="I58" s="24">
        <f t="shared" si="4"/>
        <v>0</v>
      </c>
      <c r="M58" s="2">
        <v>495</v>
      </c>
    </row>
    <row r="59" spans="2:13" ht="12.75">
      <c r="B59" s="418">
        <v>2000</v>
      </c>
      <c r="C59" s="1" t="s">
        <v>21</v>
      </c>
      <c r="D59" s="14" t="s">
        <v>10</v>
      </c>
      <c r="E59" s="35" t="s">
        <v>254</v>
      </c>
      <c r="F59" s="29" t="s">
        <v>255</v>
      </c>
      <c r="G59" s="37" t="s">
        <v>246</v>
      </c>
      <c r="H59" s="6">
        <f>H58-B59</f>
        <v>-2000</v>
      </c>
      <c r="I59" s="24">
        <f t="shared" si="4"/>
        <v>4.040404040404041</v>
      </c>
      <c r="K59" t="s">
        <v>256</v>
      </c>
      <c r="L59">
        <v>2</v>
      </c>
      <c r="M59" s="2">
        <v>495</v>
      </c>
    </row>
    <row r="60" spans="2:13" ht="12.75">
      <c r="B60" s="418">
        <v>2000</v>
      </c>
      <c r="C60" s="1" t="s">
        <v>21</v>
      </c>
      <c r="D60" s="14" t="s">
        <v>10</v>
      </c>
      <c r="E60" s="35" t="s">
        <v>254</v>
      </c>
      <c r="F60" s="29" t="s">
        <v>255</v>
      </c>
      <c r="G60" s="32" t="s">
        <v>259</v>
      </c>
      <c r="H60" s="6">
        <f>H59-B60</f>
        <v>-4000</v>
      </c>
      <c r="I60" s="24">
        <f t="shared" si="4"/>
        <v>4.040404040404041</v>
      </c>
      <c r="K60" t="s">
        <v>256</v>
      </c>
      <c r="L60">
        <v>2</v>
      </c>
      <c r="M60" s="2">
        <v>495</v>
      </c>
    </row>
    <row r="61" spans="1:13" s="60" customFormat="1" ht="12.75">
      <c r="A61" s="13"/>
      <c r="B61" s="419">
        <f>SUM(B59:B60)</f>
        <v>4000</v>
      </c>
      <c r="C61" s="13" t="s">
        <v>21</v>
      </c>
      <c r="D61" s="13"/>
      <c r="E61" s="13"/>
      <c r="F61" s="20"/>
      <c r="G61" s="20"/>
      <c r="H61" s="57">
        <v>0</v>
      </c>
      <c r="I61" s="59">
        <f t="shared" si="4"/>
        <v>8.080808080808081</v>
      </c>
      <c r="M61" s="2">
        <v>495</v>
      </c>
    </row>
    <row r="62" spans="2:13" ht="12.75">
      <c r="B62" s="418"/>
      <c r="D62" s="14"/>
      <c r="H62" s="6">
        <f>H61-B62</f>
        <v>0</v>
      </c>
      <c r="I62" s="24">
        <f t="shared" si="4"/>
        <v>0</v>
      </c>
      <c r="M62" s="2">
        <v>495</v>
      </c>
    </row>
    <row r="63" spans="2:13" ht="12.75">
      <c r="B63" s="418"/>
      <c r="D63" s="14"/>
      <c r="H63" s="6">
        <f>H62-B63</f>
        <v>0</v>
      </c>
      <c r="I63" s="24">
        <f t="shared" si="4"/>
        <v>0</v>
      </c>
      <c r="M63" s="2">
        <v>495</v>
      </c>
    </row>
    <row r="64" spans="2:13" ht="12.75">
      <c r="B64" s="418">
        <v>1000</v>
      </c>
      <c r="C64" s="1" t="s">
        <v>263</v>
      </c>
      <c r="D64" s="14" t="s">
        <v>10</v>
      </c>
      <c r="E64" s="1" t="s">
        <v>264</v>
      </c>
      <c r="F64" s="29" t="s">
        <v>255</v>
      </c>
      <c r="G64" s="32" t="s">
        <v>259</v>
      </c>
      <c r="H64" s="6">
        <f>H63-B64</f>
        <v>-1000</v>
      </c>
      <c r="I64" s="24">
        <f t="shared" si="4"/>
        <v>2.0202020202020203</v>
      </c>
      <c r="K64" t="s">
        <v>256</v>
      </c>
      <c r="L64">
        <v>2</v>
      </c>
      <c r="M64" s="2">
        <v>495</v>
      </c>
    </row>
    <row r="65" spans="1:13" s="60" customFormat="1" ht="12.75">
      <c r="A65" s="13"/>
      <c r="B65" s="419">
        <f>SUM(B64)</f>
        <v>1000</v>
      </c>
      <c r="C65" s="13"/>
      <c r="D65" s="13"/>
      <c r="E65" s="13" t="s">
        <v>264</v>
      </c>
      <c r="F65" s="20"/>
      <c r="G65" s="20"/>
      <c r="H65" s="57">
        <v>0</v>
      </c>
      <c r="I65" s="59">
        <f t="shared" si="4"/>
        <v>2.0202020202020203</v>
      </c>
      <c r="M65" s="2">
        <v>495</v>
      </c>
    </row>
    <row r="66" spans="2:13" ht="12.75">
      <c r="B66" s="418"/>
      <c r="D66" s="14"/>
      <c r="H66" s="6">
        <f>H65-B66</f>
        <v>0</v>
      </c>
      <c r="I66" s="24">
        <f t="shared" si="4"/>
        <v>0</v>
      </c>
      <c r="M66" s="2">
        <v>495</v>
      </c>
    </row>
    <row r="67" spans="2:13" ht="12.75">
      <c r="B67" s="418"/>
      <c r="D67" s="14"/>
      <c r="H67" s="6">
        <f>H66-B67</f>
        <v>0</v>
      </c>
      <c r="I67" s="24">
        <f t="shared" si="4"/>
        <v>0</v>
      </c>
      <c r="M67" s="2">
        <v>495</v>
      </c>
    </row>
    <row r="68" spans="2:13" ht="12.75">
      <c r="B68" s="418"/>
      <c r="D68" s="14"/>
      <c r="H68" s="6">
        <f>H67-B68</f>
        <v>0</v>
      </c>
      <c r="I68" s="24">
        <f t="shared" si="4"/>
        <v>0</v>
      </c>
      <c r="M68" s="2">
        <v>495</v>
      </c>
    </row>
    <row r="69" spans="2:13" ht="12.75">
      <c r="B69" s="418"/>
      <c r="D69" s="14"/>
      <c r="H69" s="6">
        <f>H68-B69</f>
        <v>0</v>
      </c>
      <c r="I69" s="24">
        <f t="shared" si="4"/>
        <v>0</v>
      </c>
      <c r="M69" s="2">
        <v>495</v>
      </c>
    </row>
    <row r="70" spans="1:256" s="56" customFormat="1" ht="12.75">
      <c r="A70" s="52"/>
      <c r="B70" s="366">
        <f>+B78+B85+B92+B97+B103+B108</f>
        <v>43800</v>
      </c>
      <c r="C70" s="52" t="s">
        <v>22</v>
      </c>
      <c r="D70" s="52" t="s">
        <v>173</v>
      </c>
      <c r="E70" s="52" t="s">
        <v>23</v>
      </c>
      <c r="F70" s="54" t="s">
        <v>24</v>
      </c>
      <c r="G70" s="62" t="s">
        <v>98</v>
      </c>
      <c r="H70" s="53"/>
      <c r="I70" s="55">
        <f t="shared" si="4"/>
        <v>88.48484848484848</v>
      </c>
      <c r="M70" s="2">
        <v>495</v>
      </c>
      <c r="IV70" s="52">
        <f>SUM(A70:IU70)</f>
        <v>44383.48484848485</v>
      </c>
    </row>
    <row r="71" spans="2:13" ht="12.75">
      <c r="B71" s="418"/>
      <c r="D71" s="14"/>
      <c r="H71" s="6">
        <f aca="true" t="shared" si="5" ref="H71:H77">H70-B71</f>
        <v>0</v>
      </c>
      <c r="I71" s="24">
        <f t="shared" si="4"/>
        <v>0</v>
      </c>
      <c r="M71" s="2">
        <v>495</v>
      </c>
    </row>
    <row r="72" spans="2:13" ht="12.75">
      <c r="B72" s="417">
        <v>2500</v>
      </c>
      <c r="C72" s="1" t="s">
        <v>14</v>
      </c>
      <c r="D72" s="14" t="s">
        <v>10</v>
      </c>
      <c r="E72" s="36" t="s">
        <v>265</v>
      </c>
      <c r="F72" s="29" t="s">
        <v>266</v>
      </c>
      <c r="G72" s="33" t="s">
        <v>246</v>
      </c>
      <c r="H72" s="6">
        <f t="shared" si="5"/>
        <v>-2500</v>
      </c>
      <c r="I72" s="24">
        <f t="shared" si="4"/>
        <v>5.05050505050505</v>
      </c>
      <c r="K72" t="s">
        <v>14</v>
      </c>
      <c r="L72">
        <v>3</v>
      </c>
      <c r="M72" s="2">
        <v>495</v>
      </c>
    </row>
    <row r="73" spans="2:13" ht="12.75">
      <c r="B73" s="417">
        <v>2500</v>
      </c>
      <c r="C73" s="1" t="s">
        <v>14</v>
      </c>
      <c r="D73" s="14" t="s">
        <v>10</v>
      </c>
      <c r="E73" s="1" t="s">
        <v>267</v>
      </c>
      <c r="F73" s="29" t="s">
        <v>268</v>
      </c>
      <c r="G73" s="33" t="s">
        <v>246</v>
      </c>
      <c r="H73" s="6">
        <f t="shared" si="5"/>
        <v>-5000</v>
      </c>
      <c r="I73" s="24">
        <v>5</v>
      </c>
      <c r="K73" t="s">
        <v>14</v>
      </c>
      <c r="L73">
        <v>3</v>
      </c>
      <c r="M73" s="2">
        <v>495</v>
      </c>
    </row>
    <row r="74" spans="2:13" ht="12.75">
      <c r="B74" s="418">
        <v>2000</v>
      </c>
      <c r="C74" s="1" t="s">
        <v>14</v>
      </c>
      <c r="D74" s="14" t="s">
        <v>10</v>
      </c>
      <c r="E74" s="1" t="s">
        <v>267</v>
      </c>
      <c r="F74" s="29" t="s">
        <v>269</v>
      </c>
      <c r="G74" s="33" t="s">
        <v>246</v>
      </c>
      <c r="H74" s="6">
        <f t="shared" si="5"/>
        <v>-7000</v>
      </c>
      <c r="I74" s="24">
        <v>4</v>
      </c>
      <c r="K74" t="s">
        <v>14</v>
      </c>
      <c r="L74">
        <v>3</v>
      </c>
      <c r="M74" s="2">
        <v>495</v>
      </c>
    </row>
    <row r="75" spans="2:13" ht="12.75">
      <c r="B75" s="418">
        <v>2500</v>
      </c>
      <c r="C75" s="1" t="s">
        <v>14</v>
      </c>
      <c r="D75" s="14" t="s">
        <v>10</v>
      </c>
      <c r="E75" s="1" t="s">
        <v>265</v>
      </c>
      <c r="F75" s="29" t="s">
        <v>270</v>
      </c>
      <c r="G75" s="29" t="s">
        <v>259</v>
      </c>
      <c r="H75" s="6">
        <f t="shared" si="5"/>
        <v>-9500</v>
      </c>
      <c r="I75" s="24">
        <v>5</v>
      </c>
      <c r="K75" t="s">
        <v>14</v>
      </c>
      <c r="L75">
        <v>3</v>
      </c>
      <c r="M75" s="2">
        <v>495</v>
      </c>
    </row>
    <row r="76" spans="2:13" ht="12.75">
      <c r="B76" s="418">
        <v>2500</v>
      </c>
      <c r="C76" s="1" t="s">
        <v>14</v>
      </c>
      <c r="D76" s="14" t="s">
        <v>10</v>
      </c>
      <c r="E76" s="1" t="s">
        <v>265</v>
      </c>
      <c r="F76" s="29" t="s">
        <v>271</v>
      </c>
      <c r="G76" s="29" t="s">
        <v>272</v>
      </c>
      <c r="H76" s="6">
        <f t="shared" si="5"/>
        <v>-12000</v>
      </c>
      <c r="I76" s="24">
        <v>5</v>
      </c>
      <c r="K76" t="s">
        <v>14</v>
      </c>
      <c r="L76">
        <v>3</v>
      </c>
      <c r="M76" s="2">
        <v>495</v>
      </c>
    </row>
    <row r="77" spans="2:13" ht="12.75">
      <c r="B77" s="418">
        <v>2500</v>
      </c>
      <c r="C77" s="1" t="s">
        <v>14</v>
      </c>
      <c r="D77" s="1" t="s">
        <v>10</v>
      </c>
      <c r="E77" s="1" t="s">
        <v>265</v>
      </c>
      <c r="F77" s="29" t="s">
        <v>273</v>
      </c>
      <c r="G77" s="29" t="s">
        <v>274</v>
      </c>
      <c r="H77" s="6">
        <f t="shared" si="5"/>
        <v>-14500</v>
      </c>
      <c r="I77" s="24">
        <v>5</v>
      </c>
      <c r="K77" t="s">
        <v>14</v>
      </c>
      <c r="L77">
        <v>3</v>
      </c>
      <c r="M77" s="2">
        <v>495</v>
      </c>
    </row>
    <row r="78" spans="1:13" s="60" customFormat="1" ht="12.75">
      <c r="A78" s="13"/>
      <c r="B78" s="419">
        <f>SUM(B72:B77)</f>
        <v>14500</v>
      </c>
      <c r="C78" s="13" t="s">
        <v>14</v>
      </c>
      <c r="D78" s="13"/>
      <c r="E78" s="13"/>
      <c r="F78" s="20"/>
      <c r="G78" s="20"/>
      <c r="H78" s="57">
        <v>0</v>
      </c>
      <c r="I78" s="59">
        <f aca="true" t="shared" si="6" ref="I78:I116">+B78/M78</f>
        <v>29.292929292929294</v>
      </c>
      <c r="M78" s="2">
        <v>495</v>
      </c>
    </row>
    <row r="79" spans="2:13" ht="12.75">
      <c r="B79" s="418"/>
      <c r="H79" s="6">
        <f aca="true" t="shared" si="7" ref="H79:H84">H78-B79</f>
        <v>0</v>
      </c>
      <c r="I79" s="24">
        <f t="shared" si="6"/>
        <v>0</v>
      </c>
      <c r="M79" s="2">
        <v>495</v>
      </c>
    </row>
    <row r="80" spans="2:13" ht="12.75">
      <c r="B80" s="418"/>
      <c r="H80" s="6">
        <f t="shared" si="7"/>
        <v>0</v>
      </c>
      <c r="I80" s="24">
        <f t="shared" si="6"/>
        <v>0</v>
      </c>
      <c r="M80" s="2">
        <v>495</v>
      </c>
    </row>
    <row r="81" spans="2:13" ht="12.75">
      <c r="B81" s="417">
        <v>3000</v>
      </c>
      <c r="C81" s="35" t="s">
        <v>275</v>
      </c>
      <c r="D81" s="14" t="s">
        <v>276</v>
      </c>
      <c r="E81" s="35" t="s">
        <v>254</v>
      </c>
      <c r="F81" s="424" t="s">
        <v>277</v>
      </c>
      <c r="G81" s="33" t="s">
        <v>259</v>
      </c>
      <c r="H81" s="6">
        <f t="shared" si="7"/>
        <v>-3000</v>
      </c>
      <c r="I81" s="24">
        <f t="shared" si="6"/>
        <v>6.0606060606060606</v>
      </c>
      <c r="K81" t="s">
        <v>265</v>
      </c>
      <c r="L81">
        <v>3</v>
      </c>
      <c r="M81" s="2">
        <v>495</v>
      </c>
    </row>
    <row r="82" spans="2:14" ht="12.75">
      <c r="B82" s="417">
        <v>2000</v>
      </c>
      <c r="C82" s="35" t="s">
        <v>278</v>
      </c>
      <c r="D82" s="14" t="s">
        <v>276</v>
      </c>
      <c r="E82" s="35" t="s">
        <v>254</v>
      </c>
      <c r="F82" s="424" t="s">
        <v>279</v>
      </c>
      <c r="G82" s="33" t="s">
        <v>272</v>
      </c>
      <c r="H82" s="6">
        <f t="shared" si="7"/>
        <v>-5000</v>
      </c>
      <c r="I82" s="24">
        <f t="shared" si="6"/>
        <v>4.040404040404041</v>
      </c>
      <c r="K82" t="s">
        <v>265</v>
      </c>
      <c r="L82">
        <v>3</v>
      </c>
      <c r="M82" s="2">
        <v>495</v>
      </c>
      <c r="N82" s="423"/>
    </row>
    <row r="83" spans="2:14" ht="12.75">
      <c r="B83" s="417">
        <v>2000</v>
      </c>
      <c r="C83" s="35" t="s">
        <v>280</v>
      </c>
      <c r="D83" s="14" t="s">
        <v>276</v>
      </c>
      <c r="E83" s="35" t="s">
        <v>254</v>
      </c>
      <c r="F83" s="424" t="s">
        <v>279</v>
      </c>
      <c r="G83" s="33" t="s">
        <v>272</v>
      </c>
      <c r="H83" s="6">
        <f t="shared" si="7"/>
        <v>-7000</v>
      </c>
      <c r="I83" s="24">
        <f t="shared" si="6"/>
        <v>4.040404040404041</v>
      </c>
      <c r="K83" t="s">
        <v>265</v>
      </c>
      <c r="L83">
        <v>3</v>
      </c>
      <c r="M83" s="2">
        <v>495</v>
      </c>
      <c r="N83" s="423"/>
    </row>
    <row r="84" spans="1:14" s="17" customFormat="1" ht="12.75">
      <c r="A84" s="14"/>
      <c r="B84" s="417">
        <v>3000</v>
      </c>
      <c r="C84" s="35" t="s">
        <v>281</v>
      </c>
      <c r="D84" s="14" t="s">
        <v>276</v>
      </c>
      <c r="E84" s="35" t="s">
        <v>254</v>
      </c>
      <c r="F84" s="33" t="s">
        <v>279</v>
      </c>
      <c r="G84" s="33" t="s">
        <v>282</v>
      </c>
      <c r="H84" s="31">
        <f t="shared" si="7"/>
        <v>-10000</v>
      </c>
      <c r="I84" s="64">
        <f t="shared" si="6"/>
        <v>6.0606060606060606</v>
      </c>
      <c r="K84" s="17" t="s">
        <v>265</v>
      </c>
      <c r="L84" s="17">
        <v>3</v>
      </c>
      <c r="M84" s="2">
        <v>495</v>
      </c>
      <c r="N84" s="425"/>
    </row>
    <row r="85" spans="1:13" s="60" customFormat="1" ht="12.75">
      <c r="A85" s="13"/>
      <c r="B85" s="419">
        <f>SUM(B81:B84)</f>
        <v>10000</v>
      </c>
      <c r="C85" s="58" t="s">
        <v>151</v>
      </c>
      <c r="D85" s="13"/>
      <c r="E85" s="13"/>
      <c r="F85" s="20"/>
      <c r="G85" s="20"/>
      <c r="H85" s="57">
        <v>0</v>
      </c>
      <c r="I85" s="59">
        <f t="shared" si="6"/>
        <v>20.2020202020202</v>
      </c>
      <c r="M85" s="2">
        <v>495</v>
      </c>
    </row>
    <row r="86" spans="1:13" s="17" customFormat="1" ht="12.75">
      <c r="A86" s="14"/>
      <c r="B86" s="417"/>
      <c r="C86" s="35"/>
      <c r="D86" s="14"/>
      <c r="E86" s="14"/>
      <c r="F86" s="32"/>
      <c r="G86" s="32"/>
      <c r="H86" s="6">
        <f aca="true" t="shared" si="8" ref="H86:H91">H85-B86</f>
        <v>0</v>
      </c>
      <c r="I86" s="24">
        <f t="shared" si="6"/>
        <v>0</v>
      </c>
      <c r="M86" s="2">
        <v>495</v>
      </c>
    </row>
    <row r="87" spans="1:13" s="17" customFormat="1" ht="12.75">
      <c r="A87" s="14"/>
      <c r="B87" s="417"/>
      <c r="C87" s="35"/>
      <c r="D87" s="14"/>
      <c r="E87" s="14"/>
      <c r="F87" s="32"/>
      <c r="G87" s="32"/>
      <c r="H87" s="6">
        <f t="shared" si="8"/>
        <v>0</v>
      </c>
      <c r="I87" s="24">
        <f t="shared" si="6"/>
        <v>0</v>
      </c>
      <c r="M87" s="2">
        <v>495</v>
      </c>
    </row>
    <row r="88" spans="2:13" ht="12.75">
      <c r="B88" s="418">
        <v>1300</v>
      </c>
      <c r="C88" s="1" t="s">
        <v>19</v>
      </c>
      <c r="D88" s="1" t="s">
        <v>283</v>
      </c>
      <c r="E88" s="1" t="s">
        <v>15</v>
      </c>
      <c r="F88" s="29" t="s">
        <v>279</v>
      </c>
      <c r="G88" s="29" t="s">
        <v>246</v>
      </c>
      <c r="H88" s="6">
        <f t="shared" si="8"/>
        <v>-1300</v>
      </c>
      <c r="I88" s="24">
        <f t="shared" si="6"/>
        <v>2.6262626262626263</v>
      </c>
      <c r="K88" t="s">
        <v>265</v>
      </c>
      <c r="L88">
        <v>3</v>
      </c>
      <c r="M88" s="2">
        <v>495</v>
      </c>
    </row>
    <row r="89" spans="2:13" ht="12.75">
      <c r="B89" s="418">
        <v>1500</v>
      </c>
      <c r="C89" s="35" t="s">
        <v>19</v>
      </c>
      <c r="D89" s="14" t="s">
        <v>283</v>
      </c>
      <c r="E89" s="1" t="s">
        <v>15</v>
      </c>
      <c r="F89" s="29" t="s">
        <v>279</v>
      </c>
      <c r="G89" s="29" t="s">
        <v>259</v>
      </c>
      <c r="H89" s="6">
        <f t="shared" si="8"/>
        <v>-2800</v>
      </c>
      <c r="I89" s="24">
        <f t="shared" si="6"/>
        <v>3.0303030303030303</v>
      </c>
      <c r="K89" t="s">
        <v>265</v>
      </c>
      <c r="L89">
        <v>3</v>
      </c>
      <c r="M89" s="2">
        <v>495</v>
      </c>
    </row>
    <row r="90" spans="2:13" ht="12.75">
      <c r="B90" s="418">
        <v>1000</v>
      </c>
      <c r="C90" s="35" t="s">
        <v>19</v>
      </c>
      <c r="D90" s="14" t="s">
        <v>283</v>
      </c>
      <c r="E90" s="1" t="s">
        <v>15</v>
      </c>
      <c r="F90" s="29" t="s">
        <v>279</v>
      </c>
      <c r="G90" s="29" t="s">
        <v>272</v>
      </c>
      <c r="H90" s="6">
        <f t="shared" si="8"/>
        <v>-3800</v>
      </c>
      <c r="I90" s="24">
        <f t="shared" si="6"/>
        <v>2.0202020202020203</v>
      </c>
      <c r="J90" s="17"/>
      <c r="K90" t="s">
        <v>265</v>
      </c>
      <c r="L90">
        <v>3</v>
      </c>
      <c r="M90" s="2">
        <v>495</v>
      </c>
    </row>
    <row r="91" spans="2:13" ht="12.75">
      <c r="B91" s="418">
        <v>1500</v>
      </c>
      <c r="C91" s="35" t="s">
        <v>19</v>
      </c>
      <c r="D91" s="14" t="s">
        <v>283</v>
      </c>
      <c r="E91" s="1" t="s">
        <v>15</v>
      </c>
      <c r="F91" s="29" t="s">
        <v>279</v>
      </c>
      <c r="G91" s="29" t="s">
        <v>282</v>
      </c>
      <c r="H91" s="6">
        <f t="shared" si="8"/>
        <v>-5300</v>
      </c>
      <c r="I91" s="24">
        <f t="shared" si="6"/>
        <v>3.0303030303030303</v>
      </c>
      <c r="J91" s="17"/>
      <c r="K91" t="s">
        <v>265</v>
      </c>
      <c r="L91">
        <v>3</v>
      </c>
      <c r="M91" s="2">
        <v>495</v>
      </c>
    </row>
    <row r="92" spans="1:13" s="60" customFormat="1" ht="12.75">
      <c r="A92" s="13"/>
      <c r="B92" s="419">
        <f>SUM(B88:B91)</f>
        <v>5300</v>
      </c>
      <c r="C92" s="58"/>
      <c r="D92" s="13"/>
      <c r="E92" s="13" t="s">
        <v>15</v>
      </c>
      <c r="F92" s="20"/>
      <c r="G92" s="20"/>
      <c r="H92" s="57">
        <v>0</v>
      </c>
      <c r="I92" s="59">
        <f t="shared" si="6"/>
        <v>10.707070707070708</v>
      </c>
      <c r="M92" s="2">
        <v>495</v>
      </c>
    </row>
    <row r="93" spans="2:13" ht="12.75">
      <c r="B93" s="418"/>
      <c r="C93" s="35"/>
      <c r="D93" s="14"/>
      <c r="H93" s="6">
        <f>H92-B93</f>
        <v>0</v>
      </c>
      <c r="I93" s="24">
        <f t="shared" si="6"/>
        <v>0</v>
      </c>
      <c r="M93" s="2">
        <v>495</v>
      </c>
    </row>
    <row r="94" spans="2:13" ht="12.75">
      <c r="B94" s="418"/>
      <c r="D94" s="14"/>
      <c r="H94" s="6">
        <f>H93-B94</f>
        <v>0</v>
      </c>
      <c r="I94" s="24">
        <f t="shared" si="6"/>
        <v>0</v>
      </c>
      <c r="M94" s="2">
        <v>495</v>
      </c>
    </row>
    <row r="95" spans="1:13" s="17" customFormat="1" ht="12.75">
      <c r="A95" s="14"/>
      <c r="B95" s="417">
        <v>2500</v>
      </c>
      <c r="C95" s="14" t="s">
        <v>20</v>
      </c>
      <c r="D95" s="14" t="s">
        <v>283</v>
      </c>
      <c r="E95" s="14" t="s">
        <v>254</v>
      </c>
      <c r="F95" s="32" t="s">
        <v>279</v>
      </c>
      <c r="G95" s="32" t="s">
        <v>272</v>
      </c>
      <c r="H95" s="31">
        <f>H94-B95</f>
        <v>-2500</v>
      </c>
      <c r="I95" s="64">
        <f t="shared" si="6"/>
        <v>5.05050505050505</v>
      </c>
      <c r="K95" s="17" t="s">
        <v>265</v>
      </c>
      <c r="L95" s="17">
        <v>3</v>
      </c>
      <c r="M95" s="2">
        <v>495</v>
      </c>
    </row>
    <row r="96" spans="1:13" s="17" customFormat="1" ht="12.75">
      <c r="A96" s="14"/>
      <c r="B96" s="417">
        <v>2500</v>
      </c>
      <c r="C96" s="14" t="s">
        <v>20</v>
      </c>
      <c r="D96" s="14" t="s">
        <v>283</v>
      </c>
      <c r="E96" s="14" t="s">
        <v>254</v>
      </c>
      <c r="F96" s="32" t="s">
        <v>279</v>
      </c>
      <c r="G96" s="32" t="s">
        <v>282</v>
      </c>
      <c r="H96" s="31">
        <f>H95-B96</f>
        <v>-5000</v>
      </c>
      <c r="I96" s="64">
        <f t="shared" si="6"/>
        <v>5.05050505050505</v>
      </c>
      <c r="K96" s="17" t="s">
        <v>265</v>
      </c>
      <c r="L96" s="17">
        <v>3</v>
      </c>
      <c r="M96" s="2">
        <v>495</v>
      </c>
    </row>
    <row r="97" spans="1:13" s="60" customFormat="1" ht="12.75">
      <c r="A97" s="13"/>
      <c r="B97" s="419">
        <f>SUM(B95:B96)</f>
        <v>5000</v>
      </c>
      <c r="C97" s="13" t="s">
        <v>20</v>
      </c>
      <c r="D97" s="13"/>
      <c r="E97" s="13"/>
      <c r="F97" s="20"/>
      <c r="G97" s="20"/>
      <c r="H97" s="57">
        <v>0</v>
      </c>
      <c r="I97" s="59">
        <f t="shared" si="6"/>
        <v>10.1010101010101</v>
      </c>
      <c r="M97" s="2">
        <v>495</v>
      </c>
    </row>
    <row r="98" spans="2:13" ht="12.75">
      <c r="B98" s="418"/>
      <c r="D98" s="14"/>
      <c r="H98" s="6">
        <f>H97-B98</f>
        <v>0</v>
      </c>
      <c r="I98" s="24">
        <f t="shared" si="6"/>
        <v>0</v>
      </c>
      <c r="M98" s="2">
        <v>495</v>
      </c>
    </row>
    <row r="99" spans="2:13" ht="12.75">
      <c r="B99" s="418"/>
      <c r="D99" s="14"/>
      <c r="H99" s="6">
        <f>H98-B99</f>
        <v>0</v>
      </c>
      <c r="I99" s="24">
        <f t="shared" si="6"/>
        <v>0</v>
      </c>
      <c r="M99" s="2">
        <v>495</v>
      </c>
    </row>
    <row r="100" spans="1:13" s="17" customFormat="1" ht="12.75">
      <c r="A100" s="14"/>
      <c r="B100" s="417">
        <v>2000</v>
      </c>
      <c r="C100" s="14" t="s">
        <v>21</v>
      </c>
      <c r="D100" s="14" t="s">
        <v>10</v>
      </c>
      <c r="E100" s="14" t="s">
        <v>254</v>
      </c>
      <c r="F100" s="424" t="s">
        <v>279</v>
      </c>
      <c r="G100" s="32" t="s">
        <v>259</v>
      </c>
      <c r="H100" s="6">
        <f>H99-B100</f>
        <v>-2000</v>
      </c>
      <c r="I100" s="64">
        <f t="shared" si="6"/>
        <v>4.040404040404041</v>
      </c>
      <c r="K100" s="17" t="s">
        <v>265</v>
      </c>
      <c r="L100" s="17">
        <v>3</v>
      </c>
      <c r="M100" s="2">
        <v>495</v>
      </c>
    </row>
    <row r="101" spans="1:13" s="17" customFormat="1" ht="12.75">
      <c r="A101" s="14"/>
      <c r="B101" s="417">
        <v>2000</v>
      </c>
      <c r="C101" s="14" t="s">
        <v>21</v>
      </c>
      <c r="D101" s="14" t="s">
        <v>10</v>
      </c>
      <c r="E101" s="14" t="s">
        <v>254</v>
      </c>
      <c r="F101" s="424" t="s">
        <v>279</v>
      </c>
      <c r="G101" s="32" t="s">
        <v>272</v>
      </c>
      <c r="H101" s="6">
        <f>H100-B101</f>
        <v>-4000</v>
      </c>
      <c r="I101" s="64">
        <f t="shared" si="6"/>
        <v>4.040404040404041</v>
      </c>
      <c r="K101" s="17" t="s">
        <v>265</v>
      </c>
      <c r="L101" s="17">
        <v>3</v>
      </c>
      <c r="M101" s="2">
        <v>495</v>
      </c>
    </row>
    <row r="102" spans="1:13" s="17" customFormat="1" ht="12.75">
      <c r="A102" s="14"/>
      <c r="B102" s="417">
        <v>2000</v>
      </c>
      <c r="C102" s="14" t="s">
        <v>21</v>
      </c>
      <c r="D102" s="14" t="s">
        <v>10</v>
      </c>
      <c r="E102" s="14" t="s">
        <v>254</v>
      </c>
      <c r="F102" s="424" t="s">
        <v>279</v>
      </c>
      <c r="G102" s="32" t="s">
        <v>282</v>
      </c>
      <c r="H102" s="6">
        <f>H101-B102</f>
        <v>-6000</v>
      </c>
      <c r="I102" s="64">
        <f t="shared" si="6"/>
        <v>4.040404040404041</v>
      </c>
      <c r="K102" s="17" t="s">
        <v>265</v>
      </c>
      <c r="L102" s="17">
        <v>3</v>
      </c>
      <c r="M102" s="2">
        <v>495</v>
      </c>
    </row>
    <row r="103" spans="1:256" s="60" customFormat="1" ht="12.75">
      <c r="A103" s="13"/>
      <c r="B103" s="419">
        <f>SUM(B100:B102)</f>
        <v>6000</v>
      </c>
      <c r="C103" s="58" t="s">
        <v>21</v>
      </c>
      <c r="D103" s="13"/>
      <c r="E103" s="13"/>
      <c r="F103" s="20"/>
      <c r="G103" s="20"/>
      <c r="H103" s="57">
        <v>0</v>
      </c>
      <c r="I103" s="59">
        <f t="shared" si="6"/>
        <v>12.121212121212121</v>
      </c>
      <c r="M103" s="2">
        <v>495</v>
      </c>
      <c r="IV103" s="60">
        <f>SUM(M103:IU103)</f>
        <v>495</v>
      </c>
    </row>
    <row r="104" spans="2:13" ht="12.75">
      <c r="B104" s="418"/>
      <c r="D104" s="14"/>
      <c r="H104" s="6">
        <f>H103-B104</f>
        <v>0</v>
      </c>
      <c r="I104" s="24">
        <f t="shared" si="6"/>
        <v>0</v>
      </c>
      <c r="M104" s="2">
        <v>495</v>
      </c>
    </row>
    <row r="105" spans="2:13" ht="12.75">
      <c r="B105" s="418"/>
      <c r="D105" s="14"/>
      <c r="H105" s="6">
        <f>H104-B105</f>
        <v>0</v>
      </c>
      <c r="I105" s="24">
        <f t="shared" si="6"/>
        <v>0</v>
      </c>
      <c r="M105" s="2">
        <v>495</v>
      </c>
    </row>
    <row r="106" spans="2:256" ht="12.75">
      <c r="B106" s="418">
        <v>1500</v>
      </c>
      <c r="C106" s="1" t="s">
        <v>284</v>
      </c>
      <c r="D106" s="14" t="s">
        <v>10</v>
      </c>
      <c r="E106" s="1" t="s">
        <v>264</v>
      </c>
      <c r="F106" s="424" t="s">
        <v>279</v>
      </c>
      <c r="G106" s="29" t="s">
        <v>272</v>
      </c>
      <c r="H106" s="6">
        <f>H105-B106</f>
        <v>-1500</v>
      </c>
      <c r="I106" s="24">
        <f t="shared" si="6"/>
        <v>3.0303030303030303</v>
      </c>
      <c r="K106" t="s">
        <v>265</v>
      </c>
      <c r="L106">
        <v>3</v>
      </c>
      <c r="M106" s="2">
        <v>495</v>
      </c>
      <c r="IV106" s="1">
        <f>SUM(A106:IU106)</f>
        <v>501.030303030303</v>
      </c>
    </row>
    <row r="107" spans="2:256" ht="12.75">
      <c r="B107" s="418">
        <v>1500</v>
      </c>
      <c r="C107" s="1" t="s">
        <v>284</v>
      </c>
      <c r="D107" s="14" t="s">
        <v>10</v>
      </c>
      <c r="E107" s="1" t="s">
        <v>264</v>
      </c>
      <c r="F107" s="424" t="s">
        <v>279</v>
      </c>
      <c r="G107" s="29" t="s">
        <v>282</v>
      </c>
      <c r="H107" s="6">
        <f>H106-B107</f>
        <v>-3000</v>
      </c>
      <c r="I107" s="24">
        <f t="shared" si="6"/>
        <v>3.0303030303030303</v>
      </c>
      <c r="K107" t="s">
        <v>265</v>
      </c>
      <c r="L107">
        <v>3</v>
      </c>
      <c r="M107" s="2">
        <v>495</v>
      </c>
      <c r="IV107" s="1"/>
    </row>
    <row r="108" spans="1:256" s="60" customFormat="1" ht="12.75">
      <c r="A108" s="13"/>
      <c r="B108" s="419">
        <f>SUM(B106:B107)</f>
        <v>3000</v>
      </c>
      <c r="C108" s="13"/>
      <c r="D108" s="13"/>
      <c r="E108" s="58" t="s">
        <v>264</v>
      </c>
      <c r="F108" s="20"/>
      <c r="G108" s="20"/>
      <c r="H108" s="57">
        <v>0</v>
      </c>
      <c r="I108" s="59">
        <f t="shared" si="6"/>
        <v>6.0606060606060606</v>
      </c>
      <c r="M108" s="2">
        <v>495</v>
      </c>
      <c r="IV108" s="13">
        <f>SUM(A108:IU108)</f>
        <v>3501.060606060606</v>
      </c>
    </row>
    <row r="109" spans="2:13" ht="12.75">
      <c r="B109" s="418"/>
      <c r="H109" s="6">
        <f>H108-B109</f>
        <v>0</v>
      </c>
      <c r="I109" s="24">
        <f t="shared" si="6"/>
        <v>0</v>
      </c>
      <c r="M109" s="2">
        <v>495</v>
      </c>
    </row>
    <row r="110" spans="2:13" ht="12.75">
      <c r="B110" s="418"/>
      <c r="H110" s="6">
        <f>H109-B110</f>
        <v>0</v>
      </c>
      <c r="I110" s="24">
        <f t="shared" si="6"/>
        <v>0</v>
      </c>
      <c r="M110" s="2">
        <v>495</v>
      </c>
    </row>
    <row r="111" spans="2:13" ht="12.75">
      <c r="B111" s="418"/>
      <c r="H111" s="6">
        <f>H110-B111</f>
        <v>0</v>
      </c>
      <c r="I111" s="24">
        <f t="shared" si="6"/>
        <v>0</v>
      </c>
      <c r="M111" s="2">
        <v>495</v>
      </c>
    </row>
    <row r="112" spans="2:13" ht="12.75">
      <c r="B112" s="418"/>
      <c r="H112" s="6">
        <f>H111-B112</f>
        <v>0</v>
      </c>
      <c r="I112" s="24">
        <f t="shared" si="6"/>
        <v>0</v>
      </c>
      <c r="M112" s="2">
        <v>495</v>
      </c>
    </row>
    <row r="113" spans="1:13" s="56" customFormat="1" ht="12.75">
      <c r="A113" s="52"/>
      <c r="B113" s="366">
        <f>+B119+B127+B135+B142+B152+B158</f>
        <v>72400</v>
      </c>
      <c r="C113" s="52" t="s">
        <v>25</v>
      </c>
      <c r="D113" s="52" t="s">
        <v>99</v>
      </c>
      <c r="E113" s="52" t="s">
        <v>26</v>
      </c>
      <c r="F113" s="54" t="s">
        <v>27</v>
      </c>
      <c r="G113" s="54" t="s">
        <v>45</v>
      </c>
      <c r="H113" s="53"/>
      <c r="I113" s="55">
        <f t="shared" si="6"/>
        <v>146.26262626262627</v>
      </c>
      <c r="M113" s="2">
        <v>495</v>
      </c>
    </row>
    <row r="114" spans="2:13" ht="12.75">
      <c r="B114" s="418"/>
      <c r="H114" s="6">
        <f>H113-B114</f>
        <v>0</v>
      </c>
      <c r="I114" s="24">
        <f t="shared" si="6"/>
        <v>0</v>
      </c>
      <c r="M114" s="2">
        <v>495</v>
      </c>
    </row>
    <row r="115" spans="2:13" ht="12.75">
      <c r="B115" s="418">
        <v>2500</v>
      </c>
      <c r="C115" s="1" t="s">
        <v>14</v>
      </c>
      <c r="D115" s="14" t="s">
        <v>10</v>
      </c>
      <c r="E115" s="1" t="s">
        <v>285</v>
      </c>
      <c r="F115" s="29" t="s">
        <v>286</v>
      </c>
      <c r="G115" s="29" t="s">
        <v>246</v>
      </c>
      <c r="H115" s="6">
        <f>H114-B115</f>
        <v>-2500</v>
      </c>
      <c r="I115" s="24">
        <f t="shared" si="6"/>
        <v>5.05050505050505</v>
      </c>
      <c r="K115" t="s">
        <v>14</v>
      </c>
      <c r="L115">
        <v>4</v>
      </c>
      <c r="M115" s="2">
        <v>495</v>
      </c>
    </row>
    <row r="116" spans="2:13" ht="12.75">
      <c r="B116" s="418">
        <v>2500</v>
      </c>
      <c r="C116" s="1" t="s">
        <v>14</v>
      </c>
      <c r="D116" s="14" t="s">
        <v>10</v>
      </c>
      <c r="E116" s="1" t="s">
        <v>285</v>
      </c>
      <c r="F116" s="29" t="s">
        <v>287</v>
      </c>
      <c r="G116" s="29" t="s">
        <v>272</v>
      </c>
      <c r="H116" s="6">
        <f>H115-B116</f>
        <v>-5000</v>
      </c>
      <c r="I116" s="24">
        <f t="shared" si="6"/>
        <v>5.05050505050505</v>
      </c>
      <c r="K116" t="s">
        <v>14</v>
      </c>
      <c r="L116">
        <v>4</v>
      </c>
      <c r="M116" s="2">
        <v>495</v>
      </c>
    </row>
    <row r="117" spans="2:13" ht="12.75">
      <c r="B117" s="418">
        <v>2500</v>
      </c>
      <c r="C117" s="1" t="s">
        <v>14</v>
      </c>
      <c r="D117" s="14" t="s">
        <v>10</v>
      </c>
      <c r="E117" s="1" t="s">
        <v>285</v>
      </c>
      <c r="F117" s="29" t="s">
        <v>288</v>
      </c>
      <c r="G117" s="29" t="s">
        <v>282</v>
      </c>
      <c r="H117" s="6">
        <f>H116-B117</f>
        <v>-7500</v>
      </c>
      <c r="I117" s="24">
        <v>5</v>
      </c>
      <c r="K117" t="s">
        <v>14</v>
      </c>
      <c r="L117">
        <v>4</v>
      </c>
      <c r="M117" s="2">
        <v>495</v>
      </c>
    </row>
    <row r="118" spans="2:13" ht="12.75">
      <c r="B118" s="418">
        <v>2500</v>
      </c>
      <c r="C118" s="1" t="s">
        <v>14</v>
      </c>
      <c r="D118" s="14" t="s">
        <v>10</v>
      </c>
      <c r="E118" s="1" t="s">
        <v>285</v>
      </c>
      <c r="F118" s="29" t="s">
        <v>289</v>
      </c>
      <c r="G118" s="29" t="s">
        <v>274</v>
      </c>
      <c r="H118" s="6">
        <f>H117-B118</f>
        <v>-10000</v>
      </c>
      <c r="I118" s="24">
        <v>5</v>
      </c>
      <c r="K118" t="s">
        <v>14</v>
      </c>
      <c r="L118">
        <v>4</v>
      </c>
      <c r="M118" s="2">
        <v>495</v>
      </c>
    </row>
    <row r="119" spans="1:13" s="60" customFormat="1" ht="12.75">
      <c r="A119" s="13"/>
      <c r="B119" s="419">
        <f>SUM(B115:B118)</f>
        <v>10000</v>
      </c>
      <c r="C119" s="13" t="s">
        <v>14</v>
      </c>
      <c r="D119" s="13"/>
      <c r="E119" s="13"/>
      <c r="F119" s="20"/>
      <c r="G119" s="20"/>
      <c r="H119" s="57">
        <v>0</v>
      </c>
      <c r="I119" s="59">
        <f aca="true" t="shared" si="9" ref="I119:I150">+B119/M119</f>
        <v>20.2020202020202</v>
      </c>
      <c r="M119" s="2">
        <v>495</v>
      </c>
    </row>
    <row r="120" spans="2:13" ht="12.75">
      <c r="B120" s="418"/>
      <c r="H120" s="6">
        <f aca="true" t="shared" si="10" ref="H120:H126">H119-B120</f>
        <v>0</v>
      </c>
      <c r="I120" s="24">
        <f t="shared" si="9"/>
        <v>0</v>
      </c>
      <c r="M120" s="2">
        <v>495</v>
      </c>
    </row>
    <row r="121" spans="2:13" ht="12.75">
      <c r="B121" s="418"/>
      <c r="H121" s="6">
        <f t="shared" si="10"/>
        <v>0</v>
      </c>
      <c r="I121" s="24">
        <f t="shared" si="9"/>
        <v>0</v>
      </c>
      <c r="M121" s="2">
        <v>495</v>
      </c>
    </row>
    <row r="122" spans="2:13" ht="12.75">
      <c r="B122" s="417">
        <v>3500</v>
      </c>
      <c r="C122" s="35" t="s">
        <v>290</v>
      </c>
      <c r="D122" s="14" t="s">
        <v>10</v>
      </c>
      <c r="E122" s="14" t="s">
        <v>254</v>
      </c>
      <c r="F122" s="426" t="s">
        <v>291</v>
      </c>
      <c r="G122" s="32" t="s">
        <v>259</v>
      </c>
      <c r="H122" s="6">
        <f t="shared" si="10"/>
        <v>-3500</v>
      </c>
      <c r="I122" s="24">
        <f t="shared" si="9"/>
        <v>7.070707070707071</v>
      </c>
      <c r="K122" t="s">
        <v>285</v>
      </c>
      <c r="L122">
        <v>4</v>
      </c>
      <c r="M122" s="2">
        <v>495</v>
      </c>
    </row>
    <row r="123" spans="1:13" s="17" customFormat="1" ht="12.75">
      <c r="A123" s="14"/>
      <c r="B123" s="417">
        <v>2000</v>
      </c>
      <c r="C123" s="35" t="s">
        <v>292</v>
      </c>
      <c r="D123" s="14" t="s">
        <v>10</v>
      </c>
      <c r="E123" s="14" t="s">
        <v>254</v>
      </c>
      <c r="F123" s="29" t="s">
        <v>293</v>
      </c>
      <c r="G123" s="32" t="s">
        <v>282</v>
      </c>
      <c r="H123" s="6">
        <f t="shared" si="10"/>
        <v>-5500</v>
      </c>
      <c r="I123" s="24">
        <f t="shared" si="9"/>
        <v>4.040404040404041</v>
      </c>
      <c r="K123" t="s">
        <v>285</v>
      </c>
      <c r="L123">
        <v>4</v>
      </c>
      <c r="M123" s="2">
        <v>495</v>
      </c>
    </row>
    <row r="124" spans="1:13" ht="12.75">
      <c r="A124" s="14"/>
      <c r="B124" s="418">
        <v>3000</v>
      </c>
      <c r="C124" s="35" t="s">
        <v>294</v>
      </c>
      <c r="D124" s="14" t="s">
        <v>10</v>
      </c>
      <c r="E124" s="14" t="s">
        <v>254</v>
      </c>
      <c r="F124" s="29" t="s">
        <v>293</v>
      </c>
      <c r="G124" s="29" t="s">
        <v>274</v>
      </c>
      <c r="H124" s="6">
        <f t="shared" si="10"/>
        <v>-8500</v>
      </c>
      <c r="I124" s="24">
        <f t="shared" si="9"/>
        <v>6.0606060606060606</v>
      </c>
      <c r="K124" t="s">
        <v>285</v>
      </c>
      <c r="L124">
        <v>4</v>
      </c>
      <c r="M124" s="2">
        <v>495</v>
      </c>
    </row>
    <row r="125" spans="2:13" ht="12.75">
      <c r="B125" s="418">
        <v>3000</v>
      </c>
      <c r="C125" s="35" t="s">
        <v>295</v>
      </c>
      <c r="D125" s="14" t="s">
        <v>10</v>
      </c>
      <c r="E125" s="14" t="s">
        <v>254</v>
      </c>
      <c r="F125" s="29" t="s">
        <v>293</v>
      </c>
      <c r="G125" s="29" t="s">
        <v>274</v>
      </c>
      <c r="H125" s="6">
        <f t="shared" si="10"/>
        <v>-11500</v>
      </c>
      <c r="I125" s="24">
        <f t="shared" si="9"/>
        <v>6.0606060606060606</v>
      </c>
      <c r="K125" t="s">
        <v>285</v>
      </c>
      <c r="L125">
        <v>4</v>
      </c>
      <c r="M125" s="2">
        <v>495</v>
      </c>
    </row>
    <row r="126" spans="2:13" ht="12.75">
      <c r="B126" s="418">
        <v>6000</v>
      </c>
      <c r="C126" s="35" t="s">
        <v>296</v>
      </c>
      <c r="D126" s="14" t="s">
        <v>10</v>
      </c>
      <c r="E126" s="14" t="s">
        <v>254</v>
      </c>
      <c r="F126" s="29" t="s">
        <v>297</v>
      </c>
      <c r="G126" s="29" t="s">
        <v>298</v>
      </c>
      <c r="H126" s="6">
        <f t="shared" si="10"/>
        <v>-17500</v>
      </c>
      <c r="I126" s="24">
        <f t="shared" si="9"/>
        <v>12.121212121212121</v>
      </c>
      <c r="K126" t="s">
        <v>285</v>
      </c>
      <c r="L126">
        <v>4</v>
      </c>
      <c r="M126" s="2">
        <v>495</v>
      </c>
    </row>
    <row r="127" spans="1:14" s="60" customFormat="1" ht="12.75">
      <c r="A127" s="13"/>
      <c r="B127" s="419">
        <f>SUM(B122:B126)</f>
        <v>17500</v>
      </c>
      <c r="C127" s="58" t="s">
        <v>151</v>
      </c>
      <c r="D127" s="13"/>
      <c r="E127" s="427"/>
      <c r="F127" s="20"/>
      <c r="G127" s="20"/>
      <c r="H127" s="57">
        <v>0</v>
      </c>
      <c r="I127" s="59">
        <f t="shared" si="9"/>
        <v>35.35353535353536</v>
      </c>
      <c r="J127" s="427"/>
      <c r="L127" s="427"/>
      <c r="M127" s="2">
        <v>495</v>
      </c>
      <c r="N127" s="65"/>
    </row>
    <row r="128" spans="2:13" ht="12.75">
      <c r="B128" s="418"/>
      <c r="C128" s="35"/>
      <c r="D128" s="14"/>
      <c r="H128" s="6">
        <f aca="true" t="shared" si="11" ref="H128:H134">H127-B128</f>
        <v>0</v>
      </c>
      <c r="I128" s="24">
        <f t="shared" si="9"/>
        <v>0</v>
      </c>
      <c r="M128" s="2">
        <v>495</v>
      </c>
    </row>
    <row r="129" spans="2:13" ht="12.75">
      <c r="B129" s="418"/>
      <c r="C129" s="35"/>
      <c r="D129" s="14"/>
      <c r="H129" s="6">
        <f t="shared" si="11"/>
        <v>0</v>
      </c>
      <c r="I129" s="24">
        <f t="shared" si="9"/>
        <v>0</v>
      </c>
      <c r="M129" s="2">
        <v>495</v>
      </c>
    </row>
    <row r="130" spans="2:13" ht="12.75">
      <c r="B130" s="418">
        <v>1300</v>
      </c>
      <c r="C130" s="35" t="s">
        <v>19</v>
      </c>
      <c r="D130" s="14" t="s">
        <v>10</v>
      </c>
      <c r="E130" s="1" t="s">
        <v>15</v>
      </c>
      <c r="F130" s="29" t="s">
        <v>293</v>
      </c>
      <c r="G130" s="29" t="s">
        <v>259</v>
      </c>
      <c r="H130" s="6">
        <f t="shared" si="11"/>
        <v>-1300</v>
      </c>
      <c r="I130" s="24">
        <f t="shared" si="9"/>
        <v>2.6262626262626263</v>
      </c>
      <c r="K130" t="s">
        <v>285</v>
      </c>
      <c r="L130">
        <v>4</v>
      </c>
      <c r="M130" s="2">
        <v>495</v>
      </c>
    </row>
    <row r="131" spans="2:13" ht="12.75">
      <c r="B131" s="418">
        <v>1500</v>
      </c>
      <c r="C131" s="35" t="s">
        <v>19</v>
      </c>
      <c r="D131" s="14" t="s">
        <v>10</v>
      </c>
      <c r="E131" s="1" t="s">
        <v>15</v>
      </c>
      <c r="F131" s="29" t="s">
        <v>293</v>
      </c>
      <c r="G131" s="29" t="s">
        <v>272</v>
      </c>
      <c r="H131" s="6">
        <f t="shared" si="11"/>
        <v>-2800</v>
      </c>
      <c r="I131" s="24">
        <f t="shared" si="9"/>
        <v>3.0303030303030303</v>
      </c>
      <c r="K131" t="s">
        <v>285</v>
      </c>
      <c r="L131">
        <v>4</v>
      </c>
      <c r="M131" s="2">
        <v>495</v>
      </c>
    </row>
    <row r="132" spans="2:13" ht="12.75">
      <c r="B132" s="418">
        <v>1500</v>
      </c>
      <c r="C132" s="35" t="s">
        <v>19</v>
      </c>
      <c r="D132" s="14" t="s">
        <v>10</v>
      </c>
      <c r="E132" s="1" t="s">
        <v>15</v>
      </c>
      <c r="F132" s="29" t="s">
        <v>293</v>
      </c>
      <c r="G132" s="29" t="s">
        <v>282</v>
      </c>
      <c r="H132" s="6">
        <f t="shared" si="11"/>
        <v>-4300</v>
      </c>
      <c r="I132" s="24">
        <f t="shared" si="9"/>
        <v>3.0303030303030303</v>
      </c>
      <c r="K132" t="s">
        <v>285</v>
      </c>
      <c r="L132">
        <v>4</v>
      </c>
      <c r="M132" s="2">
        <v>495</v>
      </c>
    </row>
    <row r="133" spans="2:13" ht="12.75">
      <c r="B133" s="418">
        <v>1000</v>
      </c>
      <c r="C133" s="35" t="s">
        <v>19</v>
      </c>
      <c r="D133" s="14" t="s">
        <v>10</v>
      </c>
      <c r="E133" s="1" t="s">
        <v>15</v>
      </c>
      <c r="F133" s="29" t="s">
        <v>293</v>
      </c>
      <c r="G133" s="29" t="s">
        <v>274</v>
      </c>
      <c r="H133" s="6">
        <f t="shared" si="11"/>
        <v>-5300</v>
      </c>
      <c r="I133" s="24">
        <f t="shared" si="9"/>
        <v>2.0202020202020203</v>
      </c>
      <c r="K133" t="s">
        <v>285</v>
      </c>
      <c r="L133">
        <v>4</v>
      </c>
      <c r="M133" s="2">
        <v>495</v>
      </c>
    </row>
    <row r="134" spans="2:13" ht="12.75">
      <c r="B134" s="418">
        <v>1400</v>
      </c>
      <c r="C134" s="35" t="s">
        <v>19</v>
      </c>
      <c r="D134" s="14" t="s">
        <v>10</v>
      </c>
      <c r="E134" s="1" t="s">
        <v>15</v>
      </c>
      <c r="F134" s="29" t="s">
        <v>293</v>
      </c>
      <c r="G134" s="29" t="s">
        <v>298</v>
      </c>
      <c r="H134" s="6">
        <f t="shared" si="11"/>
        <v>-6700</v>
      </c>
      <c r="I134" s="24">
        <f t="shared" si="9"/>
        <v>2.8282828282828283</v>
      </c>
      <c r="K134" t="s">
        <v>285</v>
      </c>
      <c r="L134">
        <v>4</v>
      </c>
      <c r="M134" s="2">
        <v>495</v>
      </c>
    </row>
    <row r="135" spans="1:13" s="60" customFormat="1" ht="12.75">
      <c r="A135" s="13"/>
      <c r="B135" s="419">
        <f>SUM(B130:B134)</f>
        <v>6700</v>
      </c>
      <c r="C135" s="13"/>
      <c r="D135" s="13"/>
      <c r="E135" s="13" t="s">
        <v>15</v>
      </c>
      <c r="F135" s="20"/>
      <c r="G135" s="20"/>
      <c r="H135" s="57">
        <v>0</v>
      </c>
      <c r="I135" s="59">
        <f t="shared" si="9"/>
        <v>13.535353535353535</v>
      </c>
      <c r="M135" s="2">
        <v>495</v>
      </c>
    </row>
    <row r="136" spans="2:13" ht="12.75">
      <c r="B136" s="418"/>
      <c r="D136" s="14"/>
      <c r="H136" s="6">
        <f aca="true" t="shared" si="12" ref="H136:H141">H135-B136</f>
        <v>0</v>
      </c>
      <c r="I136" s="24">
        <f t="shared" si="9"/>
        <v>0</v>
      </c>
      <c r="M136" s="2">
        <v>495</v>
      </c>
    </row>
    <row r="137" spans="2:13" ht="12.75">
      <c r="B137" s="418"/>
      <c r="D137" s="14"/>
      <c r="H137" s="6">
        <f t="shared" si="12"/>
        <v>0</v>
      </c>
      <c r="I137" s="24">
        <f t="shared" si="9"/>
        <v>0</v>
      </c>
      <c r="M137" s="2">
        <v>495</v>
      </c>
    </row>
    <row r="138" spans="2:13" ht="12.75">
      <c r="B138" s="418">
        <v>7000</v>
      </c>
      <c r="C138" s="1" t="s">
        <v>20</v>
      </c>
      <c r="D138" s="14" t="s">
        <v>10</v>
      </c>
      <c r="E138" s="14" t="s">
        <v>254</v>
      </c>
      <c r="F138" s="29" t="s">
        <v>299</v>
      </c>
      <c r="G138" s="29" t="s">
        <v>272</v>
      </c>
      <c r="H138" s="6">
        <f t="shared" si="12"/>
        <v>-7000</v>
      </c>
      <c r="I138" s="24">
        <f t="shared" si="9"/>
        <v>14.141414141414142</v>
      </c>
      <c r="K138" t="s">
        <v>285</v>
      </c>
      <c r="L138">
        <v>4</v>
      </c>
      <c r="M138" s="2">
        <v>495</v>
      </c>
    </row>
    <row r="139" spans="1:13" ht="12.75">
      <c r="A139" s="14"/>
      <c r="B139" s="418">
        <v>7000</v>
      </c>
      <c r="C139" s="1" t="s">
        <v>20</v>
      </c>
      <c r="D139" s="14" t="s">
        <v>10</v>
      </c>
      <c r="E139" s="14" t="s">
        <v>254</v>
      </c>
      <c r="F139" s="29" t="s">
        <v>299</v>
      </c>
      <c r="G139" s="29" t="s">
        <v>282</v>
      </c>
      <c r="H139" s="6">
        <f t="shared" si="12"/>
        <v>-14000</v>
      </c>
      <c r="I139" s="24">
        <f t="shared" si="9"/>
        <v>14.141414141414142</v>
      </c>
      <c r="K139" t="s">
        <v>285</v>
      </c>
      <c r="L139">
        <v>4</v>
      </c>
      <c r="M139" s="2">
        <v>495</v>
      </c>
    </row>
    <row r="140" spans="2:13" ht="12.75">
      <c r="B140" s="418">
        <v>5000</v>
      </c>
      <c r="C140" s="1" t="s">
        <v>20</v>
      </c>
      <c r="D140" s="14" t="s">
        <v>10</v>
      </c>
      <c r="E140" s="14" t="s">
        <v>254</v>
      </c>
      <c r="F140" s="29" t="s">
        <v>300</v>
      </c>
      <c r="G140" s="29" t="s">
        <v>274</v>
      </c>
      <c r="H140" s="6">
        <f t="shared" si="12"/>
        <v>-19000</v>
      </c>
      <c r="I140" s="24">
        <f t="shared" si="9"/>
        <v>10.1010101010101</v>
      </c>
      <c r="K140" t="s">
        <v>285</v>
      </c>
      <c r="L140">
        <v>4</v>
      </c>
      <c r="M140" s="2">
        <v>495</v>
      </c>
    </row>
    <row r="141" spans="2:13" ht="12.75">
      <c r="B141" s="418">
        <v>5000</v>
      </c>
      <c r="C141" s="1" t="s">
        <v>20</v>
      </c>
      <c r="D141" s="14" t="s">
        <v>10</v>
      </c>
      <c r="E141" s="14" t="s">
        <v>254</v>
      </c>
      <c r="F141" s="29" t="s">
        <v>300</v>
      </c>
      <c r="G141" s="29" t="s">
        <v>298</v>
      </c>
      <c r="H141" s="6">
        <f t="shared" si="12"/>
        <v>-24000</v>
      </c>
      <c r="I141" s="24">
        <f t="shared" si="9"/>
        <v>10.1010101010101</v>
      </c>
      <c r="K141" t="s">
        <v>285</v>
      </c>
      <c r="L141">
        <v>4</v>
      </c>
      <c r="M141" s="2">
        <v>495</v>
      </c>
    </row>
    <row r="142" spans="1:13" s="60" customFormat="1" ht="12.75">
      <c r="A142" s="13"/>
      <c r="B142" s="419">
        <f>SUM(B138:B141)</f>
        <v>24000</v>
      </c>
      <c r="C142" s="13" t="s">
        <v>20</v>
      </c>
      <c r="D142" s="13"/>
      <c r="E142" s="13"/>
      <c r="F142" s="20"/>
      <c r="G142" s="20"/>
      <c r="H142" s="57">
        <v>0</v>
      </c>
      <c r="I142" s="59">
        <f t="shared" si="9"/>
        <v>48.484848484848484</v>
      </c>
      <c r="M142" s="2">
        <v>495</v>
      </c>
    </row>
    <row r="143" spans="2:13" ht="12.75">
      <c r="B143" s="418"/>
      <c r="D143" s="14"/>
      <c r="H143" s="6">
        <f aca="true" t="shared" si="13" ref="H143:H151">H142-B143</f>
        <v>0</v>
      </c>
      <c r="I143" s="24">
        <f t="shared" si="9"/>
        <v>0</v>
      </c>
      <c r="M143" s="2">
        <v>495</v>
      </c>
    </row>
    <row r="144" spans="2:13" ht="12.75">
      <c r="B144" s="418"/>
      <c r="D144" s="14"/>
      <c r="H144" s="6">
        <f t="shared" si="13"/>
        <v>0</v>
      </c>
      <c r="I144" s="24">
        <f t="shared" si="9"/>
        <v>0</v>
      </c>
      <c r="M144" s="2">
        <v>495</v>
      </c>
    </row>
    <row r="145" spans="2:13" ht="12.75">
      <c r="B145" s="418">
        <v>2000</v>
      </c>
      <c r="C145" s="1" t="s">
        <v>21</v>
      </c>
      <c r="D145" s="14" t="s">
        <v>10</v>
      </c>
      <c r="E145" s="14" t="s">
        <v>254</v>
      </c>
      <c r="F145" s="29" t="s">
        <v>293</v>
      </c>
      <c r="G145" s="29" t="s">
        <v>259</v>
      </c>
      <c r="H145" s="6">
        <f t="shared" si="13"/>
        <v>-2000</v>
      </c>
      <c r="I145" s="24">
        <f t="shared" si="9"/>
        <v>4.040404040404041</v>
      </c>
      <c r="K145" t="s">
        <v>285</v>
      </c>
      <c r="L145">
        <v>4</v>
      </c>
      <c r="M145" s="2">
        <v>495</v>
      </c>
    </row>
    <row r="146" spans="2:13" ht="12.75">
      <c r="B146" s="418">
        <v>2000</v>
      </c>
      <c r="C146" s="1" t="s">
        <v>21</v>
      </c>
      <c r="D146" s="14" t="s">
        <v>10</v>
      </c>
      <c r="E146" s="14" t="s">
        <v>254</v>
      </c>
      <c r="F146" s="29" t="s">
        <v>293</v>
      </c>
      <c r="G146" s="29" t="s">
        <v>272</v>
      </c>
      <c r="H146" s="6">
        <f t="shared" si="13"/>
        <v>-4000</v>
      </c>
      <c r="I146" s="24">
        <f t="shared" si="9"/>
        <v>4.040404040404041</v>
      </c>
      <c r="K146" t="s">
        <v>285</v>
      </c>
      <c r="L146">
        <v>4</v>
      </c>
      <c r="M146" s="2">
        <v>495</v>
      </c>
    </row>
    <row r="147" spans="2:13" ht="12.75">
      <c r="B147" s="418">
        <v>2000</v>
      </c>
      <c r="C147" s="1" t="s">
        <v>21</v>
      </c>
      <c r="D147" s="14" t="s">
        <v>10</v>
      </c>
      <c r="E147" s="14" t="s">
        <v>254</v>
      </c>
      <c r="F147" s="29" t="s">
        <v>293</v>
      </c>
      <c r="G147" s="29" t="s">
        <v>282</v>
      </c>
      <c r="H147" s="6">
        <f t="shared" si="13"/>
        <v>-6000</v>
      </c>
      <c r="I147" s="24">
        <f t="shared" si="9"/>
        <v>4.040404040404041</v>
      </c>
      <c r="K147" t="s">
        <v>285</v>
      </c>
      <c r="L147">
        <v>4</v>
      </c>
      <c r="M147" s="2">
        <v>495</v>
      </c>
    </row>
    <row r="148" spans="2:13" ht="12.75">
      <c r="B148" s="418">
        <v>2000</v>
      </c>
      <c r="C148" s="1" t="s">
        <v>21</v>
      </c>
      <c r="D148" s="14" t="s">
        <v>10</v>
      </c>
      <c r="E148" s="14" t="s">
        <v>254</v>
      </c>
      <c r="F148" s="29" t="s">
        <v>293</v>
      </c>
      <c r="G148" s="29" t="s">
        <v>274</v>
      </c>
      <c r="H148" s="6">
        <f t="shared" si="13"/>
        <v>-8000</v>
      </c>
      <c r="I148" s="24">
        <f t="shared" si="9"/>
        <v>4.040404040404041</v>
      </c>
      <c r="K148" t="s">
        <v>285</v>
      </c>
      <c r="L148">
        <v>4</v>
      </c>
      <c r="M148" s="2">
        <v>495</v>
      </c>
    </row>
    <row r="149" spans="1:13" ht="12.75">
      <c r="A149" s="14"/>
      <c r="B149" s="418">
        <v>500</v>
      </c>
      <c r="C149" s="1" t="s">
        <v>21</v>
      </c>
      <c r="D149" s="14" t="s">
        <v>10</v>
      </c>
      <c r="E149" s="14" t="s">
        <v>254</v>
      </c>
      <c r="F149" s="29" t="s">
        <v>293</v>
      </c>
      <c r="G149" s="29" t="s">
        <v>274</v>
      </c>
      <c r="H149" s="6">
        <f t="shared" si="13"/>
        <v>-8500</v>
      </c>
      <c r="I149" s="24">
        <f t="shared" si="9"/>
        <v>1.0101010101010102</v>
      </c>
      <c r="K149" t="s">
        <v>285</v>
      </c>
      <c r="L149">
        <v>4</v>
      </c>
      <c r="M149" s="2">
        <v>495</v>
      </c>
    </row>
    <row r="150" spans="2:13" ht="12.75">
      <c r="B150" s="418">
        <v>2000</v>
      </c>
      <c r="C150" s="1" t="s">
        <v>21</v>
      </c>
      <c r="D150" s="14" t="s">
        <v>10</v>
      </c>
      <c r="E150" s="14" t="s">
        <v>254</v>
      </c>
      <c r="F150" s="29" t="s">
        <v>293</v>
      </c>
      <c r="G150" s="29" t="s">
        <v>298</v>
      </c>
      <c r="H150" s="6">
        <f t="shared" si="13"/>
        <v>-10500</v>
      </c>
      <c r="I150" s="24">
        <f t="shared" si="9"/>
        <v>4.040404040404041</v>
      </c>
      <c r="K150" t="s">
        <v>285</v>
      </c>
      <c r="L150">
        <v>4</v>
      </c>
      <c r="M150" s="2">
        <v>495</v>
      </c>
    </row>
    <row r="151" spans="2:13" ht="12.75">
      <c r="B151" s="418">
        <v>500</v>
      </c>
      <c r="C151" s="1" t="s">
        <v>21</v>
      </c>
      <c r="D151" s="14" t="s">
        <v>10</v>
      </c>
      <c r="E151" s="14" t="s">
        <v>254</v>
      </c>
      <c r="F151" s="29" t="s">
        <v>293</v>
      </c>
      <c r="G151" s="29" t="s">
        <v>298</v>
      </c>
      <c r="H151" s="6">
        <f t="shared" si="13"/>
        <v>-11000</v>
      </c>
      <c r="I151" s="24">
        <f aca="true" t="shared" si="14" ref="I151:I181">+B151/M151</f>
        <v>1.0101010101010102</v>
      </c>
      <c r="K151" t="s">
        <v>285</v>
      </c>
      <c r="L151">
        <v>4</v>
      </c>
      <c r="M151" s="2">
        <v>495</v>
      </c>
    </row>
    <row r="152" spans="1:13" s="60" customFormat="1" ht="12.75">
      <c r="A152" s="13"/>
      <c r="B152" s="419">
        <f>SUM(B145:B151)</f>
        <v>11000</v>
      </c>
      <c r="C152" s="13" t="s">
        <v>21</v>
      </c>
      <c r="D152" s="13"/>
      <c r="E152" s="13"/>
      <c r="F152" s="20"/>
      <c r="G152" s="20"/>
      <c r="H152" s="57">
        <v>0</v>
      </c>
      <c r="I152" s="59">
        <f t="shared" si="14"/>
        <v>22.22222222222222</v>
      </c>
      <c r="M152" s="2">
        <v>495</v>
      </c>
    </row>
    <row r="153" spans="2:13" ht="12.75">
      <c r="B153" s="418"/>
      <c r="D153" s="14"/>
      <c r="H153" s="6">
        <f>H152-B153</f>
        <v>0</v>
      </c>
      <c r="I153" s="24">
        <f t="shared" si="14"/>
        <v>0</v>
      </c>
      <c r="M153" s="2">
        <v>495</v>
      </c>
    </row>
    <row r="154" spans="2:13" ht="12.75">
      <c r="B154" s="418"/>
      <c r="D154" s="14"/>
      <c r="H154" s="6">
        <f>H153-B154</f>
        <v>0</v>
      </c>
      <c r="I154" s="24">
        <f t="shared" si="14"/>
        <v>0</v>
      </c>
      <c r="M154" s="2">
        <v>495</v>
      </c>
    </row>
    <row r="155" spans="2:13" ht="12.75">
      <c r="B155" s="418">
        <v>1000</v>
      </c>
      <c r="C155" s="1" t="s">
        <v>263</v>
      </c>
      <c r="D155" s="14" t="s">
        <v>10</v>
      </c>
      <c r="E155" s="1" t="s">
        <v>264</v>
      </c>
      <c r="F155" s="29" t="s">
        <v>293</v>
      </c>
      <c r="G155" s="29" t="s">
        <v>259</v>
      </c>
      <c r="H155" s="6">
        <f>H154-B155</f>
        <v>-1000</v>
      </c>
      <c r="I155" s="24">
        <f t="shared" si="14"/>
        <v>2.0202020202020203</v>
      </c>
      <c r="K155" t="s">
        <v>285</v>
      </c>
      <c r="L155">
        <v>4</v>
      </c>
      <c r="M155" s="2">
        <v>495</v>
      </c>
    </row>
    <row r="156" spans="2:13" ht="12.75">
      <c r="B156" s="418">
        <v>1000</v>
      </c>
      <c r="C156" s="1" t="s">
        <v>263</v>
      </c>
      <c r="D156" s="14" t="s">
        <v>10</v>
      </c>
      <c r="E156" s="1" t="s">
        <v>264</v>
      </c>
      <c r="F156" s="29" t="s">
        <v>293</v>
      </c>
      <c r="G156" s="29" t="s">
        <v>272</v>
      </c>
      <c r="H156" s="6">
        <f>H155-B156</f>
        <v>-2000</v>
      </c>
      <c r="I156" s="24">
        <f t="shared" si="14"/>
        <v>2.0202020202020203</v>
      </c>
      <c r="K156" t="s">
        <v>285</v>
      </c>
      <c r="L156">
        <v>4</v>
      </c>
      <c r="M156" s="2">
        <v>495</v>
      </c>
    </row>
    <row r="157" spans="1:13" ht="12.75">
      <c r="A157" s="14"/>
      <c r="B157" s="418">
        <v>1200</v>
      </c>
      <c r="C157" s="1" t="s">
        <v>263</v>
      </c>
      <c r="D157" s="14" t="s">
        <v>10</v>
      </c>
      <c r="E157" s="1" t="s">
        <v>264</v>
      </c>
      <c r="F157" s="29" t="s">
        <v>293</v>
      </c>
      <c r="G157" s="29" t="s">
        <v>274</v>
      </c>
      <c r="H157" s="6">
        <f>H156-B157</f>
        <v>-3200</v>
      </c>
      <c r="I157" s="24">
        <f t="shared" si="14"/>
        <v>2.4242424242424243</v>
      </c>
      <c r="K157" t="s">
        <v>285</v>
      </c>
      <c r="L157">
        <v>4</v>
      </c>
      <c r="M157" s="2">
        <v>495</v>
      </c>
    </row>
    <row r="158" spans="1:13" s="60" customFormat="1" ht="12.75">
      <c r="A158" s="13"/>
      <c r="B158" s="419">
        <f>SUM(B155:B157)</f>
        <v>3200</v>
      </c>
      <c r="C158" s="13"/>
      <c r="D158" s="13"/>
      <c r="E158" s="13" t="s">
        <v>264</v>
      </c>
      <c r="F158" s="20"/>
      <c r="G158" s="20"/>
      <c r="H158" s="57">
        <v>0</v>
      </c>
      <c r="I158" s="59">
        <f t="shared" si="14"/>
        <v>6.4646464646464645</v>
      </c>
      <c r="M158" s="2">
        <v>495</v>
      </c>
    </row>
    <row r="159" spans="2:13" ht="12.75">
      <c r="B159" s="418"/>
      <c r="H159" s="6">
        <f>H158-B159</f>
        <v>0</v>
      </c>
      <c r="I159" s="24">
        <f t="shared" si="14"/>
        <v>0</v>
      </c>
      <c r="M159" s="2">
        <v>495</v>
      </c>
    </row>
    <row r="160" spans="2:13" ht="12.75">
      <c r="B160" s="418"/>
      <c r="H160" s="6">
        <f>H159-B160</f>
        <v>0</v>
      </c>
      <c r="I160" s="24">
        <f t="shared" si="14"/>
        <v>0</v>
      </c>
      <c r="M160" s="2">
        <v>495</v>
      </c>
    </row>
    <row r="161" spans="2:13" ht="12.75">
      <c r="B161" s="418"/>
      <c r="H161" s="6">
        <f>H160-B161</f>
        <v>0</v>
      </c>
      <c r="I161" s="24">
        <f t="shared" si="14"/>
        <v>0</v>
      </c>
      <c r="M161" s="2">
        <v>495</v>
      </c>
    </row>
    <row r="162" spans="2:13" ht="12.75">
      <c r="B162" s="418"/>
      <c r="H162" s="6">
        <f>H161-B162</f>
        <v>0</v>
      </c>
      <c r="I162" s="24">
        <f t="shared" si="14"/>
        <v>0</v>
      </c>
      <c r="M162" s="2">
        <v>495</v>
      </c>
    </row>
    <row r="163" spans="1:13" s="56" customFormat="1" ht="12.75">
      <c r="A163" s="52"/>
      <c r="B163" s="366">
        <f>+B166+B170+B174</f>
        <v>9300</v>
      </c>
      <c r="C163" s="52" t="s">
        <v>28</v>
      </c>
      <c r="D163" s="52" t="s">
        <v>95</v>
      </c>
      <c r="E163" s="52" t="s">
        <v>29</v>
      </c>
      <c r="F163" s="62" t="s">
        <v>162</v>
      </c>
      <c r="G163" s="54" t="s">
        <v>30</v>
      </c>
      <c r="H163" s="53"/>
      <c r="I163" s="55">
        <f t="shared" si="14"/>
        <v>18.78787878787879</v>
      </c>
      <c r="M163" s="2">
        <v>495</v>
      </c>
    </row>
    <row r="164" spans="2:13" ht="12.75">
      <c r="B164" s="418"/>
      <c r="H164" s="6">
        <f>H163-B164</f>
        <v>0</v>
      </c>
      <c r="I164" s="24">
        <f t="shared" si="14"/>
        <v>0</v>
      </c>
      <c r="M164" s="2">
        <v>495</v>
      </c>
    </row>
    <row r="165" spans="2:13" ht="12.75">
      <c r="B165" s="418">
        <v>6000</v>
      </c>
      <c r="C165" s="1" t="s">
        <v>14</v>
      </c>
      <c r="D165" s="14" t="s">
        <v>10</v>
      </c>
      <c r="E165" s="1" t="s">
        <v>301</v>
      </c>
      <c r="F165" s="29" t="s">
        <v>302</v>
      </c>
      <c r="G165" s="33" t="s">
        <v>246</v>
      </c>
      <c r="H165" s="6">
        <f>H164-B165</f>
        <v>-6000</v>
      </c>
      <c r="I165" s="24">
        <f t="shared" si="14"/>
        <v>12.121212121212121</v>
      </c>
      <c r="K165" t="s">
        <v>14</v>
      </c>
      <c r="L165">
        <v>5</v>
      </c>
      <c r="M165" s="2">
        <v>495</v>
      </c>
    </row>
    <row r="166" spans="1:13" s="60" customFormat="1" ht="12.75">
      <c r="A166" s="13"/>
      <c r="B166" s="419">
        <f>SUM(B165)</f>
        <v>6000</v>
      </c>
      <c r="C166" s="13" t="s">
        <v>14</v>
      </c>
      <c r="D166" s="13"/>
      <c r="E166" s="13"/>
      <c r="F166" s="20"/>
      <c r="G166" s="20"/>
      <c r="H166" s="57">
        <v>0</v>
      </c>
      <c r="I166" s="59">
        <f t="shared" si="14"/>
        <v>12.121212121212121</v>
      </c>
      <c r="M166" s="2">
        <v>495</v>
      </c>
    </row>
    <row r="167" spans="2:13" ht="12.75">
      <c r="B167" s="418"/>
      <c r="H167" s="6">
        <f>H166-B167</f>
        <v>0</v>
      </c>
      <c r="I167" s="24">
        <f t="shared" si="14"/>
        <v>0</v>
      </c>
      <c r="M167" s="2">
        <v>495</v>
      </c>
    </row>
    <row r="168" spans="2:13" ht="12.75">
      <c r="B168" s="418"/>
      <c r="H168" s="6">
        <f>H167-B168</f>
        <v>0</v>
      </c>
      <c r="I168" s="24">
        <f t="shared" si="14"/>
        <v>0</v>
      </c>
      <c r="M168" s="2">
        <v>495</v>
      </c>
    </row>
    <row r="169" spans="2:13" ht="12.75">
      <c r="B169" s="418">
        <v>1500</v>
      </c>
      <c r="C169" s="35" t="s">
        <v>19</v>
      </c>
      <c r="D169" s="35" t="s">
        <v>10</v>
      </c>
      <c r="E169" s="1" t="s">
        <v>15</v>
      </c>
      <c r="F169" s="29" t="s">
        <v>303</v>
      </c>
      <c r="G169" s="29" t="s">
        <v>259</v>
      </c>
      <c r="H169" s="6">
        <f>H168-B169</f>
        <v>-1500</v>
      </c>
      <c r="I169" s="24">
        <f t="shared" si="14"/>
        <v>3.0303030303030303</v>
      </c>
      <c r="K169" t="s">
        <v>304</v>
      </c>
      <c r="L169">
        <v>5</v>
      </c>
      <c r="M169" s="2">
        <v>495</v>
      </c>
    </row>
    <row r="170" spans="1:13" s="60" customFormat="1" ht="12.75">
      <c r="A170" s="13"/>
      <c r="B170" s="419">
        <f>SUM(B169)</f>
        <v>1500</v>
      </c>
      <c r="C170" s="13"/>
      <c r="D170" s="13"/>
      <c r="E170" s="13" t="s">
        <v>15</v>
      </c>
      <c r="F170" s="20"/>
      <c r="G170" s="20"/>
      <c r="H170" s="57">
        <v>0</v>
      </c>
      <c r="I170" s="59">
        <f t="shared" si="14"/>
        <v>3.0303030303030303</v>
      </c>
      <c r="M170" s="2">
        <v>495</v>
      </c>
    </row>
    <row r="171" spans="2:13" ht="12.75">
      <c r="B171" s="418"/>
      <c r="D171" s="14"/>
      <c r="H171" s="6">
        <f>H170-B171</f>
        <v>0</v>
      </c>
      <c r="I171" s="24">
        <f t="shared" si="14"/>
        <v>0</v>
      </c>
      <c r="M171" s="2">
        <v>495</v>
      </c>
    </row>
    <row r="172" spans="2:13" ht="12.75">
      <c r="B172" s="418"/>
      <c r="D172" s="14"/>
      <c r="H172" s="6">
        <f>H171-B172</f>
        <v>0</v>
      </c>
      <c r="I172" s="24">
        <f t="shared" si="14"/>
        <v>0</v>
      </c>
      <c r="M172" s="2">
        <v>495</v>
      </c>
    </row>
    <row r="173" spans="1:13" ht="12.75">
      <c r="A173" s="14"/>
      <c r="B173" s="418">
        <v>1800</v>
      </c>
      <c r="C173" s="14" t="s">
        <v>263</v>
      </c>
      <c r="D173" s="14" t="s">
        <v>10</v>
      </c>
      <c r="E173" s="1" t="s">
        <v>264</v>
      </c>
      <c r="F173" s="29" t="s">
        <v>303</v>
      </c>
      <c r="G173" s="29" t="s">
        <v>259</v>
      </c>
      <c r="H173" s="6">
        <f>H172-B173</f>
        <v>-1800</v>
      </c>
      <c r="I173" s="24">
        <f t="shared" si="14"/>
        <v>3.6363636363636362</v>
      </c>
      <c r="K173" t="s">
        <v>304</v>
      </c>
      <c r="L173">
        <v>5</v>
      </c>
      <c r="M173" s="2">
        <v>495</v>
      </c>
    </row>
    <row r="174" spans="1:13" s="60" customFormat="1" ht="12.75">
      <c r="A174" s="13"/>
      <c r="B174" s="419">
        <f>SUM(B173)</f>
        <v>1800</v>
      </c>
      <c r="C174" s="13"/>
      <c r="D174" s="13"/>
      <c r="E174" s="13" t="s">
        <v>264</v>
      </c>
      <c r="F174" s="20"/>
      <c r="G174" s="20"/>
      <c r="H174" s="57">
        <v>0</v>
      </c>
      <c r="I174" s="59">
        <f t="shared" si="14"/>
        <v>3.6363636363636362</v>
      </c>
      <c r="M174" s="2">
        <v>495</v>
      </c>
    </row>
    <row r="175" spans="2:13" ht="12.75">
      <c r="B175" s="418"/>
      <c r="H175" s="6">
        <f>H174-B175</f>
        <v>0</v>
      </c>
      <c r="I175" s="24">
        <f t="shared" si="14"/>
        <v>0</v>
      </c>
      <c r="M175" s="2">
        <v>495</v>
      </c>
    </row>
    <row r="176" spans="2:13" ht="12.75">
      <c r="B176" s="418"/>
      <c r="H176" s="6">
        <f>H175-B176</f>
        <v>0</v>
      </c>
      <c r="I176" s="24">
        <f t="shared" si="14"/>
        <v>0</v>
      </c>
      <c r="M176" s="2">
        <v>495</v>
      </c>
    </row>
    <row r="177" spans="2:13" ht="12.75">
      <c r="B177" s="418"/>
      <c r="H177" s="6">
        <f>H176-B177</f>
        <v>0</v>
      </c>
      <c r="I177" s="24">
        <f t="shared" si="14"/>
        <v>0</v>
      </c>
      <c r="M177" s="2">
        <v>495</v>
      </c>
    </row>
    <row r="178" spans="2:13" ht="12.75">
      <c r="B178" s="418"/>
      <c r="H178" s="6">
        <f>H177-B178</f>
        <v>0</v>
      </c>
      <c r="I178" s="24">
        <f t="shared" si="14"/>
        <v>0</v>
      </c>
      <c r="M178" s="2">
        <v>495</v>
      </c>
    </row>
    <row r="179" spans="1:13" s="56" customFormat="1" ht="12.75">
      <c r="A179" s="52"/>
      <c r="B179" s="366">
        <f>+B187+B198+B206+B211+B217+B223</f>
        <v>55800</v>
      </c>
      <c r="C179" s="52" t="s">
        <v>31</v>
      </c>
      <c r="D179" s="52" t="s">
        <v>99</v>
      </c>
      <c r="E179" s="52" t="s">
        <v>32</v>
      </c>
      <c r="F179" s="54" t="s">
        <v>33</v>
      </c>
      <c r="G179" s="54" t="s">
        <v>45</v>
      </c>
      <c r="H179" s="53"/>
      <c r="I179" s="55">
        <f t="shared" si="14"/>
        <v>112.72727272727273</v>
      </c>
      <c r="M179" s="2">
        <v>495</v>
      </c>
    </row>
    <row r="180" spans="2:13" ht="12.75">
      <c r="B180" s="418"/>
      <c r="H180" s="6">
        <f aca="true" t="shared" si="15" ref="H180:H186">H179-B180</f>
        <v>0</v>
      </c>
      <c r="I180" s="24">
        <f t="shared" si="14"/>
        <v>0</v>
      </c>
      <c r="M180" s="2">
        <v>495</v>
      </c>
    </row>
    <row r="181" spans="2:13" ht="12.75">
      <c r="B181" s="417">
        <v>2500</v>
      </c>
      <c r="C181" s="1" t="s">
        <v>14</v>
      </c>
      <c r="D181" s="14" t="s">
        <v>10</v>
      </c>
      <c r="E181" s="14" t="s">
        <v>305</v>
      </c>
      <c r="F181" s="29" t="s">
        <v>306</v>
      </c>
      <c r="G181" s="33" t="s">
        <v>246</v>
      </c>
      <c r="H181" s="6">
        <f t="shared" si="15"/>
        <v>-2500</v>
      </c>
      <c r="I181" s="24">
        <f t="shared" si="14"/>
        <v>5.05050505050505</v>
      </c>
      <c r="K181" t="s">
        <v>14</v>
      </c>
      <c r="L181">
        <v>6</v>
      </c>
      <c r="M181" s="2">
        <v>495</v>
      </c>
    </row>
    <row r="182" spans="2:13" ht="12.75">
      <c r="B182" s="418">
        <v>2500</v>
      </c>
      <c r="C182" s="1" t="s">
        <v>14</v>
      </c>
      <c r="D182" s="14" t="s">
        <v>10</v>
      </c>
      <c r="E182" s="1" t="s">
        <v>305</v>
      </c>
      <c r="F182" s="29" t="s">
        <v>307</v>
      </c>
      <c r="G182" s="29" t="s">
        <v>259</v>
      </c>
      <c r="H182" s="6">
        <f t="shared" si="15"/>
        <v>-5000</v>
      </c>
      <c r="I182" s="24">
        <v>5</v>
      </c>
      <c r="K182" t="s">
        <v>14</v>
      </c>
      <c r="L182">
        <v>6</v>
      </c>
      <c r="M182" s="2">
        <v>495</v>
      </c>
    </row>
    <row r="183" spans="2:13" ht="12.75">
      <c r="B183" s="418">
        <v>2500</v>
      </c>
      <c r="C183" s="1" t="s">
        <v>14</v>
      </c>
      <c r="D183" s="14" t="s">
        <v>10</v>
      </c>
      <c r="E183" s="1" t="s">
        <v>305</v>
      </c>
      <c r="F183" s="29" t="s">
        <v>308</v>
      </c>
      <c r="G183" s="29" t="s">
        <v>272</v>
      </c>
      <c r="H183" s="6">
        <f t="shared" si="15"/>
        <v>-7500</v>
      </c>
      <c r="I183" s="24">
        <v>5</v>
      </c>
      <c r="K183" t="s">
        <v>14</v>
      </c>
      <c r="L183">
        <v>6</v>
      </c>
      <c r="M183" s="2">
        <v>495</v>
      </c>
    </row>
    <row r="184" spans="2:13" ht="12.75">
      <c r="B184" s="418">
        <v>2500</v>
      </c>
      <c r="C184" s="1" t="s">
        <v>14</v>
      </c>
      <c r="D184" s="14" t="s">
        <v>10</v>
      </c>
      <c r="E184" s="1" t="s">
        <v>305</v>
      </c>
      <c r="F184" s="29" t="s">
        <v>309</v>
      </c>
      <c r="G184" s="29" t="s">
        <v>282</v>
      </c>
      <c r="H184" s="6">
        <f t="shared" si="15"/>
        <v>-10000</v>
      </c>
      <c r="I184" s="24">
        <v>5</v>
      </c>
      <c r="K184" t="s">
        <v>14</v>
      </c>
      <c r="L184">
        <v>6</v>
      </c>
      <c r="M184" s="2">
        <v>495</v>
      </c>
    </row>
    <row r="185" spans="2:13" ht="12.75">
      <c r="B185" s="418">
        <v>2500</v>
      </c>
      <c r="C185" s="1" t="s">
        <v>14</v>
      </c>
      <c r="D185" s="14" t="s">
        <v>10</v>
      </c>
      <c r="E185" s="1" t="s">
        <v>305</v>
      </c>
      <c r="F185" s="29" t="s">
        <v>310</v>
      </c>
      <c r="G185" s="29" t="s">
        <v>274</v>
      </c>
      <c r="H185" s="6">
        <f t="shared" si="15"/>
        <v>-12500</v>
      </c>
      <c r="I185" s="24">
        <v>5</v>
      </c>
      <c r="K185" t="s">
        <v>14</v>
      </c>
      <c r="L185">
        <v>6</v>
      </c>
      <c r="M185" s="2">
        <v>495</v>
      </c>
    </row>
    <row r="186" spans="2:13" ht="12.75">
      <c r="B186" s="418">
        <v>2500</v>
      </c>
      <c r="C186" s="1" t="s">
        <v>14</v>
      </c>
      <c r="D186" s="1" t="s">
        <v>10</v>
      </c>
      <c r="E186" s="1" t="s">
        <v>305</v>
      </c>
      <c r="F186" s="29" t="s">
        <v>311</v>
      </c>
      <c r="G186" s="29" t="s">
        <v>298</v>
      </c>
      <c r="H186" s="6">
        <f t="shared" si="15"/>
        <v>-15000</v>
      </c>
      <c r="I186" s="24">
        <v>5</v>
      </c>
      <c r="K186" t="s">
        <v>14</v>
      </c>
      <c r="L186">
        <v>6</v>
      </c>
      <c r="M186" s="2">
        <v>495</v>
      </c>
    </row>
    <row r="187" spans="1:13" s="60" customFormat="1" ht="12.75">
      <c r="A187" s="13"/>
      <c r="B187" s="419">
        <f>SUM(B181:B186)</f>
        <v>15000</v>
      </c>
      <c r="C187" s="13" t="s">
        <v>14</v>
      </c>
      <c r="D187" s="13"/>
      <c r="E187" s="13"/>
      <c r="F187" s="20"/>
      <c r="G187" s="20"/>
      <c r="H187" s="57">
        <v>0</v>
      </c>
      <c r="I187" s="59">
        <f aca="true" t="shared" si="16" ref="I187:I231">+B187/M187</f>
        <v>30.303030303030305</v>
      </c>
      <c r="M187" s="2">
        <v>495</v>
      </c>
    </row>
    <row r="188" spans="2:13" ht="12.75">
      <c r="B188" s="418"/>
      <c r="H188" s="6">
        <f aca="true" t="shared" si="17" ref="H188:H197">H187-B188</f>
        <v>0</v>
      </c>
      <c r="I188" s="24">
        <f t="shared" si="16"/>
        <v>0</v>
      </c>
      <c r="M188" s="2">
        <v>495</v>
      </c>
    </row>
    <row r="189" spans="2:13" ht="12.75">
      <c r="B189" s="418"/>
      <c r="H189" s="6">
        <f t="shared" si="17"/>
        <v>0</v>
      </c>
      <c r="I189" s="24">
        <f t="shared" si="16"/>
        <v>0</v>
      </c>
      <c r="M189" s="2">
        <v>495</v>
      </c>
    </row>
    <row r="190" spans="1:13" s="17" customFormat="1" ht="12.75">
      <c r="A190" s="14"/>
      <c r="B190" s="417">
        <v>2000</v>
      </c>
      <c r="C190" s="35" t="s">
        <v>312</v>
      </c>
      <c r="D190" s="35" t="s">
        <v>10</v>
      </c>
      <c r="E190" s="35" t="s">
        <v>254</v>
      </c>
      <c r="F190" s="424" t="s">
        <v>313</v>
      </c>
      <c r="G190" s="33" t="s">
        <v>272</v>
      </c>
      <c r="H190" s="6">
        <f t="shared" si="17"/>
        <v>-2000</v>
      </c>
      <c r="I190" s="24">
        <f t="shared" si="16"/>
        <v>4.040404040404041</v>
      </c>
      <c r="K190" s="66" t="s">
        <v>305</v>
      </c>
      <c r="L190" s="17">
        <v>6</v>
      </c>
      <c r="M190" s="2">
        <v>495</v>
      </c>
    </row>
    <row r="191" spans="2:13" ht="12.75">
      <c r="B191" s="418">
        <v>2000</v>
      </c>
      <c r="C191" s="35" t="s">
        <v>314</v>
      </c>
      <c r="D191" s="35" t="s">
        <v>10</v>
      </c>
      <c r="E191" s="35" t="s">
        <v>254</v>
      </c>
      <c r="F191" s="424" t="s">
        <v>315</v>
      </c>
      <c r="G191" s="424" t="s">
        <v>272</v>
      </c>
      <c r="H191" s="6">
        <f t="shared" si="17"/>
        <v>-4000</v>
      </c>
      <c r="I191" s="24">
        <f t="shared" si="16"/>
        <v>4.040404040404041</v>
      </c>
      <c r="K191" s="66" t="s">
        <v>305</v>
      </c>
      <c r="L191" s="17">
        <v>6</v>
      </c>
      <c r="M191" s="2">
        <v>495</v>
      </c>
    </row>
    <row r="192" spans="2:13" ht="12.75">
      <c r="B192" s="418">
        <v>2000</v>
      </c>
      <c r="C192" s="35" t="s">
        <v>316</v>
      </c>
      <c r="D192" s="35" t="s">
        <v>10</v>
      </c>
      <c r="E192" s="35" t="s">
        <v>254</v>
      </c>
      <c r="F192" s="424" t="s">
        <v>315</v>
      </c>
      <c r="G192" s="424" t="s">
        <v>272</v>
      </c>
      <c r="H192" s="6">
        <f t="shared" si="17"/>
        <v>-6000</v>
      </c>
      <c r="I192" s="24">
        <f t="shared" si="16"/>
        <v>4.040404040404041</v>
      </c>
      <c r="K192" s="66" t="s">
        <v>305</v>
      </c>
      <c r="L192" s="17">
        <v>6</v>
      </c>
      <c r="M192" s="2">
        <v>495</v>
      </c>
    </row>
    <row r="193" spans="2:13" ht="12.75">
      <c r="B193" s="418">
        <v>3000</v>
      </c>
      <c r="C193" s="35" t="s">
        <v>317</v>
      </c>
      <c r="D193" s="35" t="s">
        <v>10</v>
      </c>
      <c r="E193" s="35" t="s">
        <v>254</v>
      </c>
      <c r="F193" s="424" t="s">
        <v>315</v>
      </c>
      <c r="G193" s="424" t="s">
        <v>282</v>
      </c>
      <c r="H193" s="6">
        <f t="shared" si="17"/>
        <v>-9000</v>
      </c>
      <c r="I193" s="24">
        <f t="shared" si="16"/>
        <v>6.0606060606060606</v>
      </c>
      <c r="K193" s="66" t="s">
        <v>305</v>
      </c>
      <c r="L193" s="17">
        <v>6</v>
      </c>
      <c r="M193" s="2">
        <v>495</v>
      </c>
    </row>
    <row r="194" spans="2:14" ht="12.75">
      <c r="B194" s="418">
        <v>3000</v>
      </c>
      <c r="C194" s="35" t="s">
        <v>318</v>
      </c>
      <c r="D194" s="35" t="s">
        <v>10</v>
      </c>
      <c r="E194" s="35" t="s">
        <v>254</v>
      </c>
      <c r="F194" s="424" t="s">
        <v>315</v>
      </c>
      <c r="G194" s="424" t="s">
        <v>282</v>
      </c>
      <c r="H194" s="6">
        <f t="shared" si="17"/>
        <v>-12000</v>
      </c>
      <c r="I194" s="24">
        <f t="shared" si="16"/>
        <v>6.0606060606060606</v>
      </c>
      <c r="J194" s="422"/>
      <c r="K194" s="66" t="s">
        <v>305</v>
      </c>
      <c r="L194" s="17">
        <v>6</v>
      </c>
      <c r="M194" s="2">
        <v>495</v>
      </c>
      <c r="N194" s="423"/>
    </row>
    <row r="195" spans="2:13" ht="12.75">
      <c r="B195" s="418">
        <v>2500</v>
      </c>
      <c r="C195" s="35" t="s">
        <v>319</v>
      </c>
      <c r="D195" s="35" t="s">
        <v>10</v>
      </c>
      <c r="E195" s="35" t="s">
        <v>254</v>
      </c>
      <c r="F195" s="424" t="s">
        <v>315</v>
      </c>
      <c r="G195" s="424" t="s">
        <v>274</v>
      </c>
      <c r="H195" s="6">
        <f t="shared" si="17"/>
        <v>-14500</v>
      </c>
      <c r="I195" s="24">
        <f t="shared" si="16"/>
        <v>5.05050505050505</v>
      </c>
      <c r="K195" s="66" t="s">
        <v>305</v>
      </c>
      <c r="L195" s="17">
        <v>6</v>
      </c>
      <c r="M195" s="2">
        <v>495</v>
      </c>
    </row>
    <row r="196" spans="2:13" ht="12.75">
      <c r="B196" s="418">
        <v>2500</v>
      </c>
      <c r="C196" s="35" t="s">
        <v>320</v>
      </c>
      <c r="D196" s="35" t="s">
        <v>10</v>
      </c>
      <c r="E196" s="35" t="s">
        <v>254</v>
      </c>
      <c r="F196" s="424" t="s">
        <v>315</v>
      </c>
      <c r="G196" s="424" t="s">
        <v>274</v>
      </c>
      <c r="H196" s="6">
        <f t="shared" si="17"/>
        <v>-17000</v>
      </c>
      <c r="I196" s="24">
        <f t="shared" si="16"/>
        <v>5.05050505050505</v>
      </c>
      <c r="K196" s="66" t="s">
        <v>305</v>
      </c>
      <c r="L196" s="17">
        <v>6</v>
      </c>
      <c r="M196" s="2">
        <v>495</v>
      </c>
    </row>
    <row r="197" spans="2:13" ht="12.75">
      <c r="B197" s="418">
        <v>2000</v>
      </c>
      <c r="C197" s="35" t="s">
        <v>321</v>
      </c>
      <c r="D197" s="35" t="s">
        <v>10</v>
      </c>
      <c r="E197" s="35" t="s">
        <v>254</v>
      </c>
      <c r="F197" s="424" t="s">
        <v>322</v>
      </c>
      <c r="G197" s="424" t="s">
        <v>274</v>
      </c>
      <c r="H197" s="6">
        <f t="shared" si="17"/>
        <v>-19000</v>
      </c>
      <c r="I197" s="24">
        <f t="shared" si="16"/>
        <v>4.040404040404041</v>
      </c>
      <c r="K197" s="66" t="s">
        <v>305</v>
      </c>
      <c r="L197" s="17">
        <v>6</v>
      </c>
      <c r="M197" s="2">
        <v>495</v>
      </c>
    </row>
    <row r="198" spans="1:13" s="60" customFormat="1" ht="12.75">
      <c r="A198" s="13"/>
      <c r="B198" s="419">
        <f>SUM(B190:B197)</f>
        <v>19000</v>
      </c>
      <c r="C198" s="58" t="s">
        <v>151</v>
      </c>
      <c r="D198" s="13"/>
      <c r="E198" s="13"/>
      <c r="F198" s="20"/>
      <c r="G198" s="20"/>
      <c r="H198" s="57">
        <v>0</v>
      </c>
      <c r="I198" s="59">
        <f t="shared" si="16"/>
        <v>38.38383838383838</v>
      </c>
      <c r="M198" s="2">
        <v>495</v>
      </c>
    </row>
    <row r="199" spans="2:13" ht="12.75">
      <c r="B199" s="418"/>
      <c r="C199" s="35"/>
      <c r="D199" s="14"/>
      <c r="H199" s="6">
        <f aca="true" t="shared" si="18" ref="H199:H205">H198-B199</f>
        <v>0</v>
      </c>
      <c r="I199" s="24">
        <f t="shared" si="16"/>
        <v>0</v>
      </c>
      <c r="M199" s="2">
        <v>495</v>
      </c>
    </row>
    <row r="200" spans="2:13" ht="12.75">
      <c r="B200" s="418"/>
      <c r="C200" s="35"/>
      <c r="D200" s="14"/>
      <c r="H200" s="6">
        <f t="shared" si="18"/>
        <v>0</v>
      </c>
      <c r="I200" s="24">
        <f t="shared" si="16"/>
        <v>0</v>
      </c>
      <c r="M200" s="2">
        <v>495</v>
      </c>
    </row>
    <row r="201" spans="2:13" ht="12.75">
      <c r="B201" s="418">
        <v>1400</v>
      </c>
      <c r="C201" s="67" t="s">
        <v>19</v>
      </c>
      <c r="D201" s="35" t="s">
        <v>10</v>
      </c>
      <c r="E201" s="67" t="s">
        <v>15</v>
      </c>
      <c r="F201" s="424" t="s">
        <v>315</v>
      </c>
      <c r="G201" s="424" t="s">
        <v>246</v>
      </c>
      <c r="H201" s="6">
        <f t="shared" si="18"/>
        <v>-1400</v>
      </c>
      <c r="I201" s="24">
        <f t="shared" si="16"/>
        <v>2.8282828282828283</v>
      </c>
      <c r="K201" s="66" t="s">
        <v>305</v>
      </c>
      <c r="L201">
        <v>6</v>
      </c>
      <c r="M201" s="2">
        <v>495</v>
      </c>
    </row>
    <row r="202" spans="2:13" ht="12.75">
      <c r="B202" s="418">
        <v>1500</v>
      </c>
      <c r="C202" s="67" t="s">
        <v>19</v>
      </c>
      <c r="D202" s="35" t="s">
        <v>10</v>
      </c>
      <c r="E202" s="67" t="s">
        <v>15</v>
      </c>
      <c r="F202" s="424" t="s">
        <v>315</v>
      </c>
      <c r="G202" s="424" t="s">
        <v>259</v>
      </c>
      <c r="H202" s="6">
        <f t="shared" si="18"/>
        <v>-2900</v>
      </c>
      <c r="I202" s="24">
        <f t="shared" si="16"/>
        <v>3.0303030303030303</v>
      </c>
      <c r="K202" s="66" t="s">
        <v>305</v>
      </c>
      <c r="L202">
        <v>6</v>
      </c>
      <c r="M202" s="2">
        <v>495</v>
      </c>
    </row>
    <row r="203" spans="2:13" ht="12.75">
      <c r="B203" s="418">
        <v>1300</v>
      </c>
      <c r="C203" s="67" t="s">
        <v>19</v>
      </c>
      <c r="D203" s="35" t="s">
        <v>10</v>
      </c>
      <c r="E203" s="67" t="s">
        <v>15</v>
      </c>
      <c r="F203" s="424" t="s">
        <v>315</v>
      </c>
      <c r="G203" s="424" t="s">
        <v>272</v>
      </c>
      <c r="H203" s="6">
        <f t="shared" si="18"/>
        <v>-4200</v>
      </c>
      <c r="I203" s="24">
        <f t="shared" si="16"/>
        <v>2.6262626262626263</v>
      </c>
      <c r="K203" s="66" t="s">
        <v>305</v>
      </c>
      <c r="L203">
        <v>6</v>
      </c>
      <c r="M203" s="2">
        <v>495</v>
      </c>
    </row>
    <row r="204" spans="1:13" ht="12.75">
      <c r="A204" s="14"/>
      <c r="B204" s="418">
        <v>1200</v>
      </c>
      <c r="C204" s="67" t="s">
        <v>19</v>
      </c>
      <c r="D204" s="35" t="s">
        <v>10</v>
      </c>
      <c r="E204" s="67" t="s">
        <v>15</v>
      </c>
      <c r="F204" s="424" t="s">
        <v>315</v>
      </c>
      <c r="G204" s="424" t="s">
        <v>282</v>
      </c>
      <c r="H204" s="6">
        <f t="shared" si="18"/>
        <v>-5400</v>
      </c>
      <c r="I204" s="24">
        <f t="shared" si="16"/>
        <v>2.4242424242424243</v>
      </c>
      <c r="K204" s="66" t="s">
        <v>305</v>
      </c>
      <c r="L204">
        <v>6</v>
      </c>
      <c r="M204" s="2">
        <v>495</v>
      </c>
    </row>
    <row r="205" spans="2:13" ht="12.75">
      <c r="B205" s="418">
        <v>1400</v>
      </c>
      <c r="C205" s="67" t="s">
        <v>19</v>
      </c>
      <c r="D205" s="35" t="s">
        <v>10</v>
      </c>
      <c r="E205" s="67" t="s">
        <v>15</v>
      </c>
      <c r="F205" s="424" t="s">
        <v>315</v>
      </c>
      <c r="G205" s="424" t="s">
        <v>274</v>
      </c>
      <c r="H205" s="6">
        <f t="shared" si="18"/>
        <v>-6800</v>
      </c>
      <c r="I205" s="24">
        <f t="shared" si="16"/>
        <v>2.8282828282828283</v>
      </c>
      <c r="K205" s="66" t="s">
        <v>305</v>
      </c>
      <c r="L205">
        <v>6</v>
      </c>
      <c r="M205" s="2">
        <v>495</v>
      </c>
    </row>
    <row r="206" spans="1:13" s="60" customFormat="1" ht="12.75">
      <c r="A206" s="13"/>
      <c r="B206" s="419">
        <f>SUM(B201:B205)</f>
        <v>6800</v>
      </c>
      <c r="C206" s="13"/>
      <c r="D206" s="13"/>
      <c r="E206" s="13" t="s">
        <v>15</v>
      </c>
      <c r="F206" s="20"/>
      <c r="G206" s="20"/>
      <c r="H206" s="57">
        <v>0</v>
      </c>
      <c r="I206" s="59">
        <f t="shared" si="16"/>
        <v>13.737373737373737</v>
      </c>
      <c r="M206" s="2">
        <v>495</v>
      </c>
    </row>
    <row r="207" spans="2:13" ht="12.75">
      <c r="B207" s="418"/>
      <c r="D207" s="14"/>
      <c r="H207" s="6">
        <f>H206-B207</f>
        <v>0</v>
      </c>
      <c r="I207" s="24">
        <f t="shared" si="16"/>
        <v>0</v>
      </c>
      <c r="M207" s="2">
        <v>495</v>
      </c>
    </row>
    <row r="208" spans="2:13" ht="12.75">
      <c r="B208" s="418"/>
      <c r="D208" s="14"/>
      <c r="H208" s="6">
        <f>H207-B208</f>
        <v>0</v>
      </c>
      <c r="I208" s="24">
        <f t="shared" si="16"/>
        <v>0</v>
      </c>
      <c r="M208" s="2">
        <v>495</v>
      </c>
    </row>
    <row r="209" spans="1:13" ht="12.75">
      <c r="A209" s="14"/>
      <c r="B209" s="418">
        <v>3000</v>
      </c>
      <c r="C209" s="67" t="s">
        <v>20</v>
      </c>
      <c r="D209" s="35" t="s">
        <v>10</v>
      </c>
      <c r="E209" s="67" t="s">
        <v>323</v>
      </c>
      <c r="F209" s="424" t="s">
        <v>324</v>
      </c>
      <c r="G209" s="424" t="s">
        <v>272</v>
      </c>
      <c r="H209" s="6">
        <f>H208-B209</f>
        <v>-3000</v>
      </c>
      <c r="I209" s="24">
        <f t="shared" si="16"/>
        <v>6.0606060606060606</v>
      </c>
      <c r="K209" s="66" t="s">
        <v>305</v>
      </c>
      <c r="L209">
        <v>6</v>
      </c>
      <c r="M209" s="2">
        <v>495</v>
      </c>
    </row>
    <row r="210" spans="2:13" ht="12.75">
      <c r="B210" s="418">
        <v>3000</v>
      </c>
      <c r="C210" s="67" t="s">
        <v>20</v>
      </c>
      <c r="D210" s="35" t="s">
        <v>10</v>
      </c>
      <c r="E210" s="67" t="s">
        <v>323</v>
      </c>
      <c r="F210" s="424" t="s">
        <v>324</v>
      </c>
      <c r="G210" s="424" t="s">
        <v>282</v>
      </c>
      <c r="H210" s="6">
        <f>H209-B210</f>
        <v>-6000</v>
      </c>
      <c r="I210" s="24">
        <f t="shared" si="16"/>
        <v>6.0606060606060606</v>
      </c>
      <c r="K210" s="66" t="s">
        <v>305</v>
      </c>
      <c r="L210">
        <v>6</v>
      </c>
      <c r="M210" s="2">
        <v>495</v>
      </c>
    </row>
    <row r="211" spans="1:13" s="60" customFormat="1" ht="12.75">
      <c r="A211" s="13"/>
      <c r="B211" s="419">
        <f>SUM(B209:B210)</f>
        <v>6000</v>
      </c>
      <c r="C211" s="13" t="s">
        <v>20</v>
      </c>
      <c r="D211" s="13"/>
      <c r="E211" s="13"/>
      <c r="F211" s="20"/>
      <c r="G211" s="20"/>
      <c r="H211" s="57">
        <v>0</v>
      </c>
      <c r="I211" s="59">
        <f t="shared" si="16"/>
        <v>12.121212121212121</v>
      </c>
      <c r="M211" s="2">
        <v>495</v>
      </c>
    </row>
    <row r="212" spans="2:13" ht="12.75">
      <c r="B212" s="418"/>
      <c r="D212" s="14"/>
      <c r="H212" s="6">
        <f>H211-B212</f>
        <v>0</v>
      </c>
      <c r="I212" s="24">
        <f t="shared" si="16"/>
        <v>0</v>
      </c>
      <c r="M212" s="2">
        <v>495</v>
      </c>
    </row>
    <row r="213" spans="2:13" ht="12.75">
      <c r="B213" s="418"/>
      <c r="D213" s="14"/>
      <c r="H213" s="6">
        <f>H212-B213</f>
        <v>0</v>
      </c>
      <c r="I213" s="24">
        <f t="shared" si="16"/>
        <v>0</v>
      </c>
      <c r="M213" s="2">
        <v>495</v>
      </c>
    </row>
    <row r="214" spans="2:13" ht="12.75">
      <c r="B214" s="418">
        <v>2000</v>
      </c>
      <c r="C214" s="67" t="s">
        <v>21</v>
      </c>
      <c r="D214" s="35" t="s">
        <v>10</v>
      </c>
      <c r="E214" s="67" t="s">
        <v>254</v>
      </c>
      <c r="F214" s="424" t="s">
        <v>315</v>
      </c>
      <c r="G214" s="424" t="s">
        <v>272</v>
      </c>
      <c r="H214" s="6">
        <f>H213-B214</f>
        <v>-2000</v>
      </c>
      <c r="I214" s="24">
        <f t="shared" si="16"/>
        <v>4.040404040404041</v>
      </c>
      <c r="K214" s="66" t="s">
        <v>305</v>
      </c>
      <c r="L214">
        <v>6</v>
      </c>
      <c r="M214" s="2">
        <v>495</v>
      </c>
    </row>
    <row r="215" spans="2:13" ht="12.75">
      <c r="B215" s="418">
        <v>2000</v>
      </c>
      <c r="C215" s="67" t="s">
        <v>21</v>
      </c>
      <c r="D215" s="35" t="s">
        <v>10</v>
      </c>
      <c r="E215" s="67" t="s">
        <v>254</v>
      </c>
      <c r="F215" s="424" t="s">
        <v>315</v>
      </c>
      <c r="G215" s="424" t="s">
        <v>282</v>
      </c>
      <c r="H215" s="6">
        <f>H214-B215</f>
        <v>-4000</v>
      </c>
      <c r="I215" s="24">
        <f t="shared" si="16"/>
        <v>4.040404040404041</v>
      </c>
      <c r="K215" s="66" t="s">
        <v>305</v>
      </c>
      <c r="L215">
        <v>6</v>
      </c>
      <c r="M215" s="2">
        <v>495</v>
      </c>
    </row>
    <row r="216" spans="2:13" ht="12.75">
      <c r="B216" s="418">
        <v>2000</v>
      </c>
      <c r="C216" s="67" t="s">
        <v>21</v>
      </c>
      <c r="D216" s="35" t="s">
        <v>10</v>
      </c>
      <c r="E216" s="67" t="s">
        <v>254</v>
      </c>
      <c r="F216" s="424" t="s">
        <v>315</v>
      </c>
      <c r="G216" s="424" t="s">
        <v>274</v>
      </c>
      <c r="H216" s="6">
        <f>H215-B216</f>
        <v>-6000</v>
      </c>
      <c r="I216" s="24">
        <f t="shared" si="16"/>
        <v>4.040404040404041</v>
      </c>
      <c r="K216" s="66" t="s">
        <v>305</v>
      </c>
      <c r="L216">
        <v>6</v>
      </c>
      <c r="M216" s="2">
        <v>495</v>
      </c>
    </row>
    <row r="217" spans="1:13" s="60" customFormat="1" ht="12.75">
      <c r="A217" s="13"/>
      <c r="B217" s="419">
        <f>SUM(B214:B216)</f>
        <v>6000</v>
      </c>
      <c r="C217" s="13" t="s">
        <v>21</v>
      </c>
      <c r="D217" s="13"/>
      <c r="E217" s="13"/>
      <c r="F217" s="20"/>
      <c r="G217" s="20"/>
      <c r="H217" s="57">
        <v>0</v>
      </c>
      <c r="I217" s="59">
        <f t="shared" si="16"/>
        <v>12.121212121212121</v>
      </c>
      <c r="M217" s="2">
        <v>495</v>
      </c>
    </row>
    <row r="218" spans="2:13" ht="12.75">
      <c r="B218" s="418"/>
      <c r="D218" s="14"/>
      <c r="H218" s="6">
        <f>H217-B218</f>
        <v>0</v>
      </c>
      <c r="I218" s="24">
        <f t="shared" si="16"/>
        <v>0</v>
      </c>
      <c r="M218" s="2">
        <v>495</v>
      </c>
    </row>
    <row r="219" spans="2:13" ht="12.75">
      <c r="B219" s="418"/>
      <c r="D219" s="14"/>
      <c r="H219" s="6">
        <f>H218-B219</f>
        <v>0</v>
      </c>
      <c r="I219" s="24">
        <f t="shared" si="16"/>
        <v>0</v>
      </c>
      <c r="M219" s="2">
        <v>495</v>
      </c>
    </row>
    <row r="220" spans="2:13" ht="12.75">
      <c r="B220" s="418">
        <v>1000</v>
      </c>
      <c r="C220" s="67" t="s">
        <v>284</v>
      </c>
      <c r="D220" s="35" t="s">
        <v>10</v>
      </c>
      <c r="E220" s="67" t="s">
        <v>264</v>
      </c>
      <c r="F220" s="424" t="s">
        <v>315</v>
      </c>
      <c r="G220" s="424" t="s">
        <v>272</v>
      </c>
      <c r="H220" s="6">
        <f>H219-B220</f>
        <v>-1000</v>
      </c>
      <c r="I220" s="24">
        <f t="shared" si="16"/>
        <v>2.0202020202020203</v>
      </c>
      <c r="K220" s="66" t="s">
        <v>305</v>
      </c>
      <c r="L220">
        <v>6</v>
      </c>
      <c r="M220" s="2">
        <v>495</v>
      </c>
    </row>
    <row r="221" spans="2:13" ht="12.75">
      <c r="B221" s="418">
        <v>1000</v>
      </c>
      <c r="C221" s="67" t="s">
        <v>284</v>
      </c>
      <c r="D221" s="35" t="s">
        <v>10</v>
      </c>
      <c r="E221" s="67" t="s">
        <v>264</v>
      </c>
      <c r="F221" s="424" t="s">
        <v>315</v>
      </c>
      <c r="G221" s="424" t="s">
        <v>282</v>
      </c>
      <c r="H221" s="6">
        <f>H220-B221</f>
        <v>-2000</v>
      </c>
      <c r="I221" s="24">
        <f t="shared" si="16"/>
        <v>2.0202020202020203</v>
      </c>
      <c r="K221" s="66" t="s">
        <v>305</v>
      </c>
      <c r="L221">
        <v>6</v>
      </c>
      <c r="M221" s="2">
        <v>495</v>
      </c>
    </row>
    <row r="222" spans="2:13" ht="12.75">
      <c r="B222" s="418">
        <v>1000</v>
      </c>
      <c r="C222" s="67" t="s">
        <v>284</v>
      </c>
      <c r="D222" s="35" t="s">
        <v>10</v>
      </c>
      <c r="E222" s="67" t="s">
        <v>264</v>
      </c>
      <c r="F222" s="424" t="s">
        <v>315</v>
      </c>
      <c r="G222" s="424" t="s">
        <v>274</v>
      </c>
      <c r="H222" s="6">
        <f>H221-B222</f>
        <v>-3000</v>
      </c>
      <c r="I222" s="24">
        <f t="shared" si="16"/>
        <v>2.0202020202020203</v>
      </c>
      <c r="K222" s="66" t="s">
        <v>305</v>
      </c>
      <c r="L222">
        <v>6</v>
      </c>
      <c r="M222" s="2">
        <v>495</v>
      </c>
    </row>
    <row r="223" spans="1:13" s="60" customFormat="1" ht="12.75">
      <c r="A223" s="13"/>
      <c r="B223" s="419">
        <f>SUM(B220:B222)</f>
        <v>3000</v>
      </c>
      <c r="C223" s="13"/>
      <c r="D223" s="13"/>
      <c r="E223" s="58" t="s">
        <v>264</v>
      </c>
      <c r="F223" s="20"/>
      <c r="G223" s="428"/>
      <c r="H223" s="57">
        <v>0</v>
      </c>
      <c r="I223" s="59">
        <f t="shared" si="16"/>
        <v>6.0606060606060606</v>
      </c>
      <c r="M223" s="2">
        <v>495</v>
      </c>
    </row>
    <row r="224" spans="2:13" ht="12.75">
      <c r="B224" s="418"/>
      <c r="H224" s="6">
        <f>H223-B224</f>
        <v>0</v>
      </c>
      <c r="I224" s="24">
        <f t="shared" si="16"/>
        <v>0</v>
      </c>
      <c r="M224" s="2">
        <v>495</v>
      </c>
    </row>
    <row r="225" spans="2:13" ht="12.75">
      <c r="B225" s="418"/>
      <c r="H225" s="6">
        <f>H224-B225</f>
        <v>0</v>
      </c>
      <c r="I225" s="24">
        <f t="shared" si="16"/>
        <v>0</v>
      </c>
      <c r="M225" s="2">
        <v>495</v>
      </c>
    </row>
    <row r="226" spans="2:13" ht="12.75">
      <c r="B226" s="418"/>
      <c r="H226" s="6">
        <f>H225-B226</f>
        <v>0</v>
      </c>
      <c r="I226" s="24">
        <f t="shared" si="16"/>
        <v>0</v>
      </c>
      <c r="M226" s="2">
        <v>495</v>
      </c>
    </row>
    <row r="227" spans="2:13" ht="12.75">
      <c r="B227" s="418"/>
      <c r="H227" s="6">
        <f>H226-B227</f>
        <v>0</v>
      </c>
      <c r="I227" s="24">
        <f t="shared" si="16"/>
        <v>0</v>
      </c>
      <c r="M227" s="2">
        <v>495</v>
      </c>
    </row>
    <row r="228" spans="1:13" s="56" customFormat="1" ht="12.75">
      <c r="A228" s="52"/>
      <c r="B228" s="366">
        <f>+B233+B238+B244+B249+B255+B261</f>
        <v>37000</v>
      </c>
      <c r="C228" s="52" t="s">
        <v>34</v>
      </c>
      <c r="D228" s="52" t="s">
        <v>37</v>
      </c>
      <c r="E228" s="52" t="s">
        <v>17</v>
      </c>
      <c r="F228" s="62" t="s">
        <v>175</v>
      </c>
      <c r="G228" s="62" t="s">
        <v>102</v>
      </c>
      <c r="H228" s="53"/>
      <c r="I228" s="55">
        <f t="shared" si="16"/>
        <v>74.74747474747475</v>
      </c>
      <c r="M228" s="2">
        <v>495</v>
      </c>
    </row>
    <row r="229" spans="2:13" ht="12.75">
      <c r="B229" s="418"/>
      <c r="H229" s="6">
        <f>H228-B229</f>
        <v>0</v>
      </c>
      <c r="I229" s="24">
        <f t="shared" si="16"/>
        <v>0</v>
      </c>
      <c r="M229" s="2">
        <v>495</v>
      </c>
    </row>
    <row r="230" spans="2:13" ht="12.75">
      <c r="B230" s="418">
        <v>2500</v>
      </c>
      <c r="C230" s="1" t="s">
        <v>14</v>
      </c>
      <c r="D230" s="1" t="s">
        <v>10</v>
      </c>
      <c r="E230" s="1" t="s">
        <v>325</v>
      </c>
      <c r="F230" s="29" t="s">
        <v>326</v>
      </c>
      <c r="G230" s="29" t="s">
        <v>298</v>
      </c>
      <c r="H230" s="6">
        <f>H229-B230</f>
        <v>-2500</v>
      </c>
      <c r="I230" s="24">
        <f t="shared" si="16"/>
        <v>5.05050505050505</v>
      </c>
      <c r="K230" t="s">
        <v>14</v>
      </c>
      <c r="L230">
        <v>7</v>
      </c>
      <c r="M230" s="2">
        <v>495</v>
      </c>
    </row>
    <row r="231" spans="2:13" ht="12.75">
      <c r="B231" s="418">
        <v>2500</v>
      </c>
      <c r="C231" s="1" t="s">
        <v>14</v>
      </c>
      <c r="D231" s="1" t="s">
        <v>10</v>
      </c>
      <c r="E231" s="1" t="s">
        <v>325</v>
      </c>
      <c r="F231" s="29" t="s">
        <v>327</v>
      </c>
      <c r="G231" s="29" t="s">
        <v>328</v>
      </c>
      <c r="H231" s="6">
        <f>H230-B231</f>
        <v>-5000</v>
      </c>
      <c r="I231" s="24">
        <f t="shared" si="16"/>
        <v>5.05050505050505</v>
      </c>
      <c r="K231" t="s">
        <v>14</v>
      </c>
      <c r="L231">
        <v>7</v>
      </c>
      <c r="M231" s="2">
        <v>495</v>
      </c>
    </row>
    <row r="232" spans="2:13" ht="12.75">
      <c r="B232" s="418">
        <v>2500</v>
      </c>
      <c r="C232" s="1" t="s">
        <v>14</v>
      </c>
      <c r="D232" s="1" t="s">
        <v>10</v>
      </c>
      <c r="E232" s="1" t="s">
        <v>325</v>
      </c>
      <c r="F232" s="426" t="s">
        <v>329</v>
      </c>
      <c r="G232" s="29" t="s">
        <v>330</v>
      </c>
      <c r="H232" s="6">
        <f>H231-B232</f>
        <v>-7500</v>
      </c>
      <c r="I232" s="24">
        <v>5</v>
      </c>
      <c r="K232" t="s">
        <v>14</v>
      </c>
      <c r="L232">
        <v>7</v>
      </c>
      <c r="M232" s="2">
        <v>495</v>
      </c>
    </row>
    <row r="233" spans="1:13" s="60" customFormat="1" ht="12.75">
      <c r="A233" s="13"/>
      <c r="B233" s="419">
        <f>SUM(B230:B232)</f>
        <v>7500</v>
      </c>
      <c r="C233" s="13" t="s">
        <v>14</v>
      </c>
      <c r="D233" s="13"/>
      <c r="E233" s="13"/>
      <c r="F233" s="20"/>
      <c r="G233" s="20"/>
      <c r="H233" s="57">
        <v>0</v>
      </c>
      <c r="I233" s="59">
        <f aca="true" t="shared" si="19" ref="I233:I268">+B233/M233</f>
        <v>15.151515151515152</v>
      </c>
      <c r="M233" s="2">
        <v>495</v>
      </c>
    </row>
    <row r="234" spans="2:13" ht="12.75">
      <c r="B234" s="418"/>
      <c r="H234" s="6">
        <f>H233-B234</f>
        <v>0</v>
      </c>
      <c r="I234" s="24">
        <f t="shared" si="19"/>
        <v>0</v>
      </c>
      <c r="M234" s="2">
        <v>495</v>
      </c>
    </row>
    <row r="235" spans="2:13" ht="12.75">
      <c r="B235" s="418"/>
      <c r="H235" s="6">
        <f>H234-B235</f>
        <v>0</v>
      </c>
      <c r="I235" s="24">
        <f t="shared" si="19"/>
        <v>0</v>
      </c>
      <c r="M235" s="2">
        <v>495</v>
      </c>
    </row>
    <row r="236" spans="2:13" ht="12.75">
      <c r="B236" s="417">
        <v>3000</v>
      </c>
      <c r="C236" s="61" t="s">
        <v>331</v>
      </c>
      <c r="D236" s="14" t="s">
        <v>10</v>
      </c>
      <c r="E236" s="36" t="s">
        <v>254</v>
      </c>
      <c r="F236" s="29" t="s">
        <v>332</v>
      </c>
      <c r="G236" s="37" t="s">
        <v>328</v>
      </c>
      <c r="H236" s="6">
        <f>H235-B236</f>
        <v>-3000</v>
      </c>
      <c r="I236" s="24">
        <f t="shared" si="19"/>
        <v>6.0606060606060606</v>
      </c>
      <c r="K236" t="s">
        <v>325</v>
      </c>
      <c r="L236">
        <v>7</v>
      </c>
      <c r="M236" s="2">
        <v>495</v>
      </c>
    </row>
    <row r="237" spans="2:13" ht="12.75">
      <c r="B237" s="417">
        <v>3000</v>
      </c>
      <c r="C237" s="35" t="s">
        <v>333</v>
      </c>
      <c r="D237" s="14" t="s">
        <v>10</v>
      </c>
      <c r="E237" s="36" t="s">
        <v>254</v>
      </c>
      <c r="F237" s="29" t="s">
        <v>334</v>
      </c>
      <c r="G237" s="32" t="s">
        <v>335</v>
      </c>
      <c r="H237" s="6">
        <f>H236-B237</f>
        <v>-6000</v>
      </c>
      <c r="I237" s="24">
        <f t="shared" si="19"/>
        <v>6.0606060606060606</v>
      </c>
      <c r="K237" t="s">
        <v>325</v>
      </c>
      <c r="L237">
        <v>7</v>
      </c>
      <c r="M237" s="2">
        <v>495</v>
      </c>
    </row>
    <row r="238" spans="1:13" s="60" customFormat="1" ht="12.75">
      <c r="A238" s="13"/>
      <c r="B238" s="419">
        <f>SUM(B236:B237)</f>
        <v>6000</v>
      </c>
      <c r="C238" s="58" t="s">
        <v>151</v>
      </c>
      <c r="D238" s="13"/>
      <c r="E238" s="13"/>
      <c r="F238" s="20"/>
      <c r="G238" s="20"/>
      <c r="H238" s="57">
        <v>0</v>
      </c>
      <c r="I238" s="59">
        <f t="shared" si="19"/>
        <v>12.121212121212121</v>
      </c>
      <c r="M238" s="2">
        <v>495</v>
      </c>
    </row>
    <row r="239" spans="2:13" ht="12.75">
      <c r="B239" s="418"/>
      <c r="C239" s="35"/>
      <c r="D239" s="14"/>
      <c r="H239" s="6">
        <f>H238-B239</f>
        <v>0</v>
      </c>
      <c r="I239" s="24">
        <f t="shared" si="19"/>
        <v>0</v>
      </c>
      <c r="M239" s="2">
        <v>495</v>
      </c>
    </row>
    <row r="240" spans="2:13" ht="12.75">
      <c r="B240" s="418"/>
      <c r="C240" s="35"/>
      <c r="D240" s="14"/>
      <c r="H240" s="6">
        <f>H239-B240</f>
        <v>0</v>
      </c>
      <c r="I240" s="24">
        <f t="shared" si="19"/>
        <v>0</v>
      </c>
      <c r="M240" s="2">
        <v>495</v>
      </c>
    </row>
    <row r="241" spans="2:13" ht="12.75">
      <c r="B241" s="418">
        <v>1500</v>
      </c>
      <c r="C241" s="35" t="s">
        <v>19</v>
      </c>
      <c r="D241" s="14" t="s">
        <v>10</v>
      </c>
      <c r="E241" s="1" t="s">
        <v>15</v>
      </c>
      <c r="F241" s="29" t="s">
        <v>334</v>
      </c>
      <c r="G241" s="29" t="s">
        <v>328</v>
      </c>
      <c r="H241" s="6">
        <f>H240-B241</f>
        <v>-1500</v>
      </c>
      <c r="I241" s="24">
        <f t="shared" si="19"/>
        <v>3.0303030303030303</v>
      </c>
      <c r="K241" t="s">
        <v>325</v>
      </c>
      <c r="L241">
        <v>7</v>
      </c>
      <c r="M241" s="2">
        <v>495</v>
      </c>
    </row>
    <row r="242" spans="2:14" ht="12.75">
      <c r="B242" s="418">
        <v>1500</v>
      </c>
      <c r="C242" s="35" t="s">
        <v>19</v>
      </c>
      <c r="D242" s="14" t="s">
        <v>10</v>
      </c>
      <c r="E242" s="1" t="s">
        <v>15</v>
      </c>
      <c r="F242" s="29" t="s">
        <v>334</v>
      </c>
      <c r="G242" s="29" t="s">
        <v>330</v>
      </c>
      <c r="H242" s="6">
        <f>H241-B242</f>
        <v>-3000</v>
      </c>
      <c r="I242" s="24">
        <f t="shared" si="19"/>
        <v>3.0303030303030303</v>
      </c>
      <c r="J242" s="422"/>
      <c r="K242" t="s">
        <v>325</v>
      </c>
      <c r="L242">
        <v>7</v>
      </c>
      <c r="M242" s="2">
        <v>495</v>
      </c>
      <c r="N242" s="423"/>
    </row>
    <row r="243" spans="2:13" ht="12.75">
      <c r="B243" s="418">
        <v>1500</v>
      </c>
      <c r="C243" s="35" t="s">
        <v>19</v>
      </c>
      <c r="D243" s="14" t="s">
        <v>10</v>
      </c>
      <c r="E243" s="1" t="s">
        <v>15</v>
      </c>
      <c r="F243" s="29" t="s">
        <v>334</v>
      </c>
      <c r="G243" s="29" t="s">
        <v>335</v>
      </c>
      <c r="H243" s="6">
        <f>H242-B243</f>
        <v>-4500</v>
      </c>
      <c r="I243" s="24">
        <f t="shared" si="19"/>
        <v>3.0303030303030303</v>
      </c>
      <c r="K243" t="s">
        <v>325</v>
      </c>
      <c r="L243">
        <v>7</v>
      </c>
      <c r="M243" s="2">
        <v>495</v>
      </c>
    </row>
    <row r="244" spans="1:13" s="60" customFormat="1" ht="12.75">
      <c r="A244" s="13"/>
      <c r="B244" s="419">
        <f>SUM(B241:B243)</f>
        <v>4500</v>
      </c>
      <c r="C244" s="58"/>
      <c r="D244" s="13"/>
      <c r="E244" s="13" t="s">
        <v>15</v>
      </c>
      <c r="F244" s="20"/>
      <c r="G244" s="20"/>
      <c r="H244" s="57">
        <v>0</v>
      </c>
      <c r="I244" s="59">
        <f t="shared" si="19"/>
        <v>9.090909090909092</v>
      </c>
      <c r="M244" s="2">
        <v>495</v>
      </c>
    </row>
    <row r="245" spans="2:13" ht="12.75">
      <c r="B245" s="418"/>
      <c r="C245" s="35"/>
      <c r="D245" s="14"/>
      <c r="H245" s="6">
        <f>H244-B245</f>
        <v>0</v>
      </c>
      <c r="I245" s="24">
        <f t="shared" si="19"/>
        <v>0</v>
      </c>
      <c r="M245" s="2">
        <v>495</v>
      </c>
    </row>
    <row r="246" spans="2:13" ht="12.75">
      <c r="B246" s="418"/>
      <c r="C246" s="35"/>
      <c r="D246" s="14"/>
      <c r="H246" s="6">
        <f>H245-B246</f>
        <v>0</v>
      </c>
      <c r="I246" s="24">
        <f t="shared" si="19"/>
        <v>0</v>
      </c>
      <c r="M246" s="2">
        <v>495</v>
      </c>
    </row>
    <row r="247" spans="2:13" ht="12.75">
      <c r="B247" s="418">
        <v>5000</v>
      </c>
      <c r="C247" s="35" t="s">
        <v>20</v>
      </c>
      <c r="D247" s="14" t="s">
        <v>10</v>
      </c>
      <c r="E247" s="36" t="s">
        <v>254</v>
      </c>
      <c r="F247" s="29" t="s">
        <v>336</v>
      </c>
      <c r="G247" s="37" t="s">
        <v>328</v>
      </c>
      <c r="H247" s="6">
        <f>H246-B247</f>
        <v>-5000</v>
      </c>
      <c r="I247" s="24">
        <f t="shared" si="19"/>
        <v>10.1010101010101</v>
      </c>
      <c r="K247" t="s">
        <v>325</v>
      </c>
      <c r="L247">
        <v>7</v>
      </c>
      <c r="M247" s="2">
        <v>495</v>
      </c>
    </row>
    <row r="248" spans="2:13" ht="12.75">
      <c r="B248" s="418">
        <v>5000</v>
      </c>
      <c r="C248" s="35" t="s">
        <v>20</v>
      </c>
      <c r="D248" s="14" t="s">
        <v>10</v>
      </c>
      <c r="E248" s="36" t="s">
        <v>254</v>
      </c>
      <c r="F248" s="29" t="s">
        <v>336</v>
      </c>
      <c r="G248" s="32" t="s">
        <v>335</v>
      </c>
      <c r="H248" s="6">
        <f>H247-B248</f>
        <v>-10000</v>
      </c>
      <c r="I248" s="24">
        <f t="shared" si="19"/>
        <v>10.1010101010101</v>
      </c>
      <c r="K248" t="s">
        <v>325</v>
      </c>
      <c r="L248">
        <v>7</v>
      </c>
      <c r="M248" s="2">
        <v>495</v>
      </c>
    </row>
    <row r="249" spans="1:13" s="60" customFormat="1" ht="12.75">
      <c r="A249" s="13"/>
      <c r="B249" s="419">
        <f>SUM(B247:B248)</f>
        <v>10000</v>
      </c>
      <c r="C249" s="13" t="s">
        <v>20</v>
      </c>
      <c r="D249" s="13"/>
      <c r="E249" s="13"/>
      <c r="F249" s="20"/>
      <c r="G249" s="20"/>
      <c r="H249" s="57">
        <v>0</v>
      </c>
      <c r="I249" s="59">
        <f t="shared" si="19"/>
        <v>20.2020202020202</v>
      </c>
      <c r="M249" s="2">
        <v>495</v>
      </c>
    </row>
    <row r="250" spans="2:13" ht="12.75">
      <c r="B250" s="418"/>
      <c r="D250" s="14"/>
      <c r="H250" s="6">
        <f>H249-B250</f>
        <v>0</v>
      </c>
      <c r="I250" s="24">
        <f t="shared" si="19"/>
        <v>0</v>
      </c>
      <c r="M250" s="2">
        <v>495</v>
      </c>
    </row>
    <row r="251" spans="2:13" ht="12.75">
      <c r="B251" s="418"/>
      <c r="D251" s="14"/>
      <c r="H251" s="6">
        <f>H250-B251</f>
        <v>0</v>
      </c>
      <c r="I251" s="24">
        <f t="shared" si="19"/>
        <v>0</v>
      </c>
      <c r="M251" s="2">
        <v>495</v>
      </c>
    </row>
    <row r="252" spans="2:13" ht="12.75">
      <c r="B252" s="418">
        <v>2000</v>
      </c>
      <c r="C252" s="1" t="s">
        <v>21</v>
      </c>
      <c r="D252" s="14" t="s">
        <v>10</v>
      </c>
      <c r="E252" s="36" t="s">
        <v>254</v>
      </c>
      <c r="F252" s="29" t="s">
        <v>334</v>
      </c>
      <c r="G252" s="29" t="s">
        <v>328</v>
      </c>
      <c r="H252" s="6">
        <f>H251-B252</f>
        <v>-2000</v>
      </c>
      <c r="I252" s="24">
        <f t="shared" si="19"/>
        <v>4.040404040404041</v>
      </c>
      <c r="K252" t="s">
        <v>325</v>
      </c>
      <c r="L252">
        <v>7</v>
      </c>
      <c r="M252" s="2">
        <v>495</v>
      </c>
    </row>
    <row r="253" spans="2:13" ht="12.75">
      <c r="B253" s="418">
        <v>2000</v>
      </c>
      <c r="C253" s="1" t="s">
        <v>21</v>
      </c>
      <c r="D253" s="14" t="s">
        <v>10</v>
      </c>
      <c r="E253" s="36" t="s">
        <v>254</v>
      </c>
      <c r="F253" s="29" t="s">
        <v>334</v>
      </c>
      <c r="G253" s="29" t="s">
        <v>330</v>
      </c>
      <c r="H253" s="6">
        <f>H252-B253</f>
        <v>-4000</v>
      </c>
      <c r="I253" s="24">
        <f t="shared" si="19"/>
        <v>4.040404040404041</v>
      </c>
      <c r="K253" t="s">
        <v>325</v>
      </c>
      <c r="L253">
        <v>7</v>
      </c>
      <c r="M253" s="2">
        <v>495</v>
      </c>
    </row>
    <row r="254" spans="2:13" ht="12.75">
      <c r="B254" s="418">
        <v>2000</v>
      </c>
      <c r="C254" s="1" t="s">
        <v>21</v>
      </c>
      <c r="D254" s="14" t="s">
        <v>10</v>
      </c>
      <c r="E254" s="36" t="s">
        <v>254</v>
      </c>
      <c r="F254" s="29" t="s">
        <v>334</v>
      </c>
      <c r="G254" s="29" t="s">
        <v>335</v>
      </c>
      <c r="H254" s="6">
        <f>H253-B254</f>
        <v>-6000</v>
      </c>
      <c r="I254" s="24">
        <f t="shared" si="19"/>
        <v>4.040404040404041</v>
      </c>
      <c r="K254" t="s">
        <v>325</v>
      </c>
      <c r="L254">
        <v>7</v>
      </c>
      <c r="M254" s="2">
        <v>495</v>
      </c>
    </row>
    <row r="255" spans="1:13" s="60" customFormat="1" ht="12.75">
      <c r="A255" s="13"/>
      <c r="B255" s="419">
        <f>SUM(B252:B254)</f>
        <v>6000</v>
      </c>
      <c r="C255" s="13" t="s">
        <v>21</v>
      </c>
      <c r="D255" s="13"/>
      <c r="E255" s="13"/>
      <c r="F255" s="20"/>
      <c r="G255" s="20"/>
      <c r="H255" s="57">
        <v>0</v>
      </c>
      <c r="I255" s="59">
        <f t="shared" si="19"/>
        <v>12.121212121212121</v>
      </c>
      <c r="M255" s="2">
        <v>495</v>
      </c>
    </row>
    <row r="256" spans="2:13" ht="12.75">
      <c r="B256" s="418"/>
      <c r="D256" s="14"/>
      <c r="H256" s="6">
        <f>H255-B256</f>
        <v>0</v>
      </c>
      <c r="I256" s="24">
        <f t="shared" si="19"/>
        <v>0</v>
      </c>
      <c r="M256" s="2">
        <v>495</v>
      </c>
    </row>
    <row r="257" spans="2:13" ht="12.75">
      <c r="B257" s="418"/>
      <c r="D257" s="14"/>
      <c r="H257" s="6">
        <f>H256-B257</f>
        <v>0</v>
      </c>
      <c r="I257" s="24">
        <f t="shared" si="19"/>
        <v>0</v>
      </c>
      <c r="M257" s="2">
        <v>495</v>
      </c>
    </row>
    <row r="258" spans="2:13" ht="12.75">
      <c r="B258" s="418">
        <v>1000</v>
      </c>
      <c r="C258" s="1" t="s">
        <v>263</v>
      </c>
      <c r="D258" s="14" t="s">
        <v>10</v>
      </c>
      <c r="E258" s="1" t="s">
        <v>264</v>
      </c>
      <c r="F258" s="29" t="s">
        <v>334</v>
      </c>
      <c r="G258" s="29" t="s">
        <v>328</v>
      </c>
      <c r="H258" s="6">
        <f>H257-B258</f>
        <v>-1000</v>
      </c>
      <c r="I258" s="24">
        <f t="shared" si="19"/>
        <v>2.0202020202020203</v>
      </c>
      <c r="K258" t="s">
        <v>325</v>
      </c>
      <c r="L258">
        <v>7</v>
      </c>
      <c r="M258" s="2">
        <v>495</v>
      </c>
    </row>
    <row r="259" spans="2:13" ht="12.75">
      <c r="B259" s="418">
        <v>1000</v>
      </c>
      <c r="C259" s="1" t="s">
        <v>263</v>
      </c>
      <c r="D259" s="14" t="s">
        <v>10</v>
      </c>
      <c r="E259" s="1" t="s">
        <v>264</v>
      </c>
      <c r="F259" s="29" t="s">
        <v>334</v>
      </c>
      <c r="G259" s="29" t="s">
        <v>330</v>
      </c>
      <c r="H259" s="6">
        <f>H258-B259</f>
        <v>-2000</v>
      </c>
      <c r="I259" s="24">
        <f t="shared" si="19"/>
        <v>2.0202020202020203</v>
      </c>
      <c r="K259" t="s">
        <v>325</v>
      </c>
      <c r="L259">
        <v>7</v>
      </c>
      <c r="M259" s="2">
        <v>495</v>
      </c>
    </row>
    <row r="260" spans="2:13" ht="12.75">
      <c r="B260" s="418">
        <v>1000</v>
      </c>
      <c r="C260" s="1" t="s">
        <v>263</v>
      </c>
      <c r="D260" s="14" t="s">
        <v>10</v>
      </c>
      <c r="E260" s="1" t="s">
        <v>264</v>
      </c>
      <c r="F260" s="29" t="s">
        <v>334</v>
      </c>
      <c r="G260" s="29" t="s">
        <v>335</v>
      </c>
      <c r="H260" s="6">
        <f>H259-B260</f>
        <v>-3000</v>
      </c>
      <c r="I260" s="24">
        <f t="shared" si="19"/>
        <v>2.0202020202020203</v>
      </c>
      <c r="K260" t="s">
        <v>325</v>
      </c>
      <c r="L260">
        <v>7</v>
      </c>
      <c r="M260" s="2">
        <v>495</v>
      </c>
    </row>
    <row r="261" spans="1:13" s="60" customFormat="1" ht="12.75">
      <c r="A261" s="13"/>
      <c r="B261" s="419">
        <f>SUM(B258:B260)</f>
        <v>3000</v>
      </c>
      <c r="C261" s="13"/>
      <c r="D261" s="13"/>
      <c r="E261" s="13" t="s">
        <v>264</v>
      </c>
      <c r="F261" s="20"/>
      <c r="G261" s="20"/>
      <c r="H261" s="57">
        <v>0</v>
      </c>
      <c r="I261" s="59">
        <f t="shared" si="19"/>
        <v>6.0606060606060606</v>
      </c>
      <c r="M261" s="2">
        <v>495</v>
      </c>
    </row>
    <row r="262" spans="2:13" ht="12.75">
      <c r="B262" s="418"/>
      <c r="H262" s="6">
        <f>H261-B262</f>
        <v>0</v>
      </c>
      <c r="I262" s="24">
        <f t="shared" si="19"/>
        <v>0</v>
      </c>
      <c r="M262" s="2">
        <v>495</v>
      </c>
    </row>
    <row r="263" spans="2:13" ht="12.75">
      <c r="B263" s="418"/>
      <c r="H263" s="6">
        <f>H262-B263</f>
        <v>0</v>
      </c>
      <c r="I263" s="24">
        <f t="shared" si="19"/>
        <v>0</v>
      </c>
      <c r="M263" s="2">
        <v>495</v>
      </c>
    </row>
    <row r="264" spans="2:13" ht="12.75">
      <c r="B264" s="418"/>
      <c r="H264" s="6">
        <f>H263-B264</f>
        <v>0</v>
      </c>
      <c r="I264" s="24">
        <f t="shared" si="19"/>
        <v>0</v>
      </c>
      <c r="M264" s="2">
        <v>495</v>
      </c>
    </row>
    <row r="265" spans="2:13" ht="12.75">
      <c r="B265" s="418"/>
      <c r="H265" s="6">
        <f>H264-B265</f>
        <v>0</v>
      </c>
      <c r="I265" s="24">
        <f t="shared" si="19"/>
        <v>0</v>
      </c>
      <c r="M265" s="2">
        <v>495</v>
      </c>
    </row>
    <row r="266" spans="1:256" s="56" customFormat="1" ht="12.75">
      <c r="A266" s="52"/>
      <c r="B266" s="366">
        <f>+B278+B287+B295+B301+B308+B313</f>
        <v>80300</v>
      </c>
      <c r="C266" s="52" t="s">
        <v>36</v>
      </c>
      <c r="D266" s="52" t="s">
        <v>163</v>
      </c>
      <c r="E266" s="52" t="s">
        <v>23</v>
      </c>
      <c r="F266" s="54" t="s">
        <v>38</v>
      </c>
      <c r="G266" s="62" t="s">
        <v>98</v>
      </c>
      <c r="H266" s="53"/>
      <c r="I266" s="55">
        <f t="shared" si="19"/>
        <v>162.22222222222223</v>
      </c>
      <c r="M266" s="2">
        <v>495</v>
      </c>
      <c r="IV266" s="52">
        <f>SUM(A266:IU266)</f>
        <v>80957.22222222222</v>
      </c>
    </row>
    <row r="267" spans="2:13" ht="12.75">
      <c r="B267" s="418"/>
      <c r="H267" s="6">
        <f aca="true" t="shared" si="20" ref="H267:H277">H266-B267</f>
        <v>0</v>
      </c>
      <c r="I267" s="24">
        <f t="shared" si="19"/>
        <v>0</v>
      </c>
      <c r="M267" s="2">
        <v>495</v>
      </c>
    </row>
    <row r="268" spans="2:13" ht="12.75">
      <c r="B268" s="418">
        <v>2500</v>
      </c>
      <c r="C268" s="1" t="s">
        <v>14</v>
      </c>
      <c r="D268" s="1" t="s">
        <v>10</v>
      </c>
      <c r="E268" s="1" t="s">
        <v>265</v>
      </c>
      <c r="F268" s="29" t="s">
        <v>337</v>
      </c>
      <c r="G268" s="29" t="s">
        <v>298</v>
      </c>
      <c r="H268" s="6">
        <f t="shared" si="20"/>
        <v>-2500</v>
      </c>
      <c r="I268" s="24">
        <f t="shared" si="19"/>
        <v>5.05050505050505</v>
      </c>
      <c r="K268" t="s">
        <v>14</v>
      </c>
      <c r="L268">
        <v>8</v>
      </c>
      <c r="M268" s="2">
        <v>495</v>
      </c>
    </row>
    <row r="269" spans="2:13" ht="12.75">
      <c r="B269" s="418">
        <v>3000</v>
      </c>
      <c r="C269" s="1" t="s">
        <v>14</v>
      </c>
      <c r="D269" s="1" t="s">
        <v>10</v>
      </c>
      <c r="E269" s="1" t="s">
        <v>301</v>
      </c>
      <c r="F269" s="29" t="s">
        <v>338</v>
      </c>
      <c r="G269" s="29" t="s">
        <v>298</v>
      </c>
      <c r="H269" s="6">
        <f t="shared" si="20"/>
        <v>-5500</v>
      </c>
      <c r="I269" s="24">
        <v>6</v>
      </c>
      <c r="K269" t="s">
        <v>14</v>
      </c>
      <c r="L269">
        <v>8</v>
      </c>
      <c r="M269" s="2">
        <v>495</v>
      </c>
    </row>
    <row r="270" spans="2:13" ht="12.75">
      <c r="B270" s="418">
        <v>2500</v>
      </c>
      <c r="C270" s="1" t="s">
        <v>14</v>
      </c>
      <c r="D270" s="1" t="s">
        <v>10</v>
      </c>
      <c r="E270" s="1" t="s">
        <v>265</v>
      </c>
      <c r="F270" s="29" t="s">
        <v>339</v>
      </c>
      <c r="G270" s="29" t="s">
        <v>328</v>
      </c>
      <c r="H270" s="6">
        <f t="shared" si="20"/>
        <v>-8000</v>
      </c>
      <c r="I270" s="24">
        <v>5</v>
      </c>
      <c r="K270" t="s">
        <v>14</v>
      </c>
      <c r="L270">
        <v>8</v>
      </c>
      <c r="M270" s="2">
        <v>495</v>
      </c>
    </row>
    <row r="271" spans="2:13" ht="12.75">
      <c r="B271" s="429">
        <v>2000</v>
      </c>
      <c r="C271" s="1" t="s">
        <v>14</v>
      </c>
      <c r="D271" s="1" t="s">
        <v>10</v>
      </c>
      <c r="E271" s="1" t="s">
        <v>301</v>
      </c>
      <c r="F271" s="426" t="s">
        <v>340</v>
      </c>
      <c r="G271" s="29" t="s">
        <v>328</v>
      </c>
      <c r="H271" s="6">
        <f t="shared" si="20"/>
        <v>-10000</v>
      </c>
      <c r="I271" s="24">
        <v>4</v>
      </c>
      <c r="K271" t="s">
        <v>14</v>
      </c>
      <c r="L271">
        <v>8</v>
      </c>
      <c r="M271" s="2">
        <v>495</v>
      </c>
    </row>
    <row r="272" spans="2:13" ht="12.75">
      <c r="B272" s="418">
        <v>2500</v>
      </c>
      <c r="C272" s="1" t="s">
        <v>14</v>
      </c>
      <c r="D272" s="1" t="s">
        <v>10</v>
      </c>
      <c r="E272" s="1" t="s">
        <v>265</v>
      </c>
      <c r="F272" s="426" t="s">
        <v>341</v>
      </c>
      <c r="G272" s="29" t="s">
        <v>330</v>
      </c>
      <c r="H272" s="6">
        <f t="shared" si="20"/>
        <v>-12500</v>
      </c>
      <c r="I272" s="24">
        <v>5</v>
      </c>
      <c r="K272" t="s">
        <v>14</v>
      </c>
      <c r="L272">
        <v>8</v>
      </c>
      <c r="M272" s="2">
        <v>495</v>
      </c>
    </row>
    <row r="273" spans="2:13" ht="12.75">
      <c r="B273" s="418">
        <v>2500</v>
      </c>
      <c r="C273" s="1" t="s">
        <v>14</v>
      </c>
      <c r="D273" s="1" t="s">
        <v>10</v>
      </c>
      <c r="E273" s="1" t="s">
        <v>285</v>
      </c>
      <c r="F273" s="426" t="s">
        <v>342</v>
      </c>
      <c r="G273" s="29" t="s">
        <v>335</v>
      </c>
      <c r="H273" s="6">
        <f t="shared" si="20"/>
        <v>-15000</v>
      </c>
      <c r="I273" s="24">
        <v>5</v>
      </c>
      <c r="K273" t="s">
        <v>14</v>
      </c>
      <c r="L273">
        <v>8</v>
      </c>
      <c r="M273" s="2">
        <v>495</v>
      </c>
    </row>
    <row r="274" spans="2:13" ht="12.75">
      <c r="B274" s="418">
        <v>2500</v>
      </c>
      <c r="C274" s="1" t="s">
        <v>14</v>
      </c>
      <c r="D274" s="1" t="s">
        <v>10</v>
      </c>
      <c r="E274" s="1" t="s">
        <v>265</v>
      </c>
      <c r="F274" s="426" t="s">
        <v>343</v>
      </c>
      <c r="G274" s="29" t="s">
        <v>335</v>
      </c>
      <c r="H274" s="6">
        <f t="shared" si="20"/>
        <v>-17500</v>
      </c>
      <c r="I274" s="24">
        <v>5</v>
      </c>
      <c r="K274" t="s">
        <v>14</v>
      </c>
      <c r="L274">
        <v>8</v>
      </c>
      <c r="M274" s="2">
        <v>495</v>
      </c>
    </row>
    <row r="275" spans="2:13" ht="12.75">
      <c r="B275" s="418">
        <v>2000</v>
      </c>
      <c r="C275" s="1" t="s">
        <v>14</v>
      </c>
      <c r="D275" s="1" t="s">
        <v>10</v>
      </c>
      <c r="E275" s="1" t="s">
        <v>301</v>
      </c>
      <c r="F275" s="426" t="s">
        <v>344</v>
      </c>
      <c r="G275" s="29" t="s">
        <v>335</v>
      </c>
      <c r="H275" s="6">
        <f t="shared" si="20"/>
        <v>-19500</v>
      </c>
      <c r="I275" s="24">
        <v>4</v>
      </c>
      <c r="K275" t="s">
        <v>14</v>
      </c>
      <c r="L275">
        <v>8</v>
      </c>
      <c r="M275" s="2">
        <v>495</v>
      </c>
    </row>
    <row r="276" spans="2:13" ht="12.75">
      <c r="B276" s="418">
        <v>2500</v>
      </c>
      <c r="C276" s="1" t="s">
        <v>14</v>
      </c>
      <c r="D276" s="1" t="s">
        <v>10</v>
      </c>
      <c r="E276" s="1" t="s">
        <v>265</v>
      </c>
      <c r="F276" s="426" t="s">
        <v>345</v>
      </c>
      <c r="G276" s="29" t="s">
        <v>346</v>
      </c>
      <c r="H276" s="6">
        <f t="shared" si="20"/>
        <v>-22000</v>
      </c>
      <c r="I276" s="24">
        <v>5</v>
      </c>
      <c r="K276" t="s">
        <v>14</v>
      </c>
      <c r="L276">
        <v>8</v>
      </c>
      <c r="M276" s="2">
        <v>495</v>
      </c>
    </row>
    <row r="277" spans="2:13" ht="12.75">
      <c r="B277" s="418">
        <v>2500</v>
      </c>
      <c r="C277" s="1" t="s">
        <v>14</v>
      </c>
      <c r="D277" s="1" t="s">
        <v>10</v>
      </c>
      <c r="E277" s="1" t="s">
        <v>285</v>
      </c>
      <c r="F277" s="426" t="s">
        <v>347</v>
      </c>
      <c r="G277" s="29" t="s">
        <v>348</v>
      </c>
      <c r="H277" s="6">
        <f t="shared" si="20"/>
        <v>-24500</v>
      </c>
      <c r="I277" s="24">
        <v>5</v>
      </c>
      <c r="K277" t="s">
        <v>14</v>
      </c>
      <c r="L277">
        <v>8</v>
      </c>
      <c r="M277" s="2">
        <v>495</v>
      </c>
    </row>
    <row r="278" spans="1:13" s="60" customFormat="1" ht="12.75">
      <c r="A278" s="13"/>
      <c r="B278" s="419">
        <f>SUM(B268:B277)</f>
        <v>24500</v>
      </c>
      <c r="C278" s="13" t="s">
        <v>14</v>
      </c>
      <c r="D278" s="13"/>
      <c r="E278" s="13"/>
      <c r="F278" s="20"/>
      <c r="G278" s="20"/>
      <c r="H278" s="57">
        <v>0</v>
      </c>
      <c r="I278" s="59">
        <f aca="true" t="shared" si="21" ref="I278:I320">+B278/M278</f>
        <v>49.494949494949495</v>
      </c>
      <c r="M278" s="2">
        <v>495</v>
      </c>
    </row>
    <row r="279" spans="2:13" ht="12.75">
      <c r="B279" s="418"/>
      <c r="H279" s="6">
        <f aca="true" t="shared" si="22" ref="H279:H286">H278-B279</f>
        <v>0</v>
      </c>
      <c r="I279" s="24">
        <f t="shared" si="21"/>
        <v>0</v>
      </c>
      <c r="M279" s="2">
        <v>495</v>
      </c>
    </row>
    <row r="280" spans="2:13" ht="12.75">
      <c r="B280" s="418"/>
      <c r="H280" s="6">
        <f t="shared" si="22"/>
        <v>0</v>
      </c>
      <c r="I280" s="24">
        <f t="shared" si="21"/>
        <v>0</v>
      </c>
      <c r="M280" s="2">
        <v>495</v>
      </c>
    </row>
    <row r="281" spans="2:13" ht="12.75">
      <c r="B281" s="417">
        <v>5500</v>
      </c>
      <c r="C281" s="35" t="s">
        <v>349</v>
      </c>
      <c r="D281" s="14" t="s">
        <v>276</v>
      </c>
      <c r="E281" s="35" t="s">
        <v>254</v>
      </c>
      <c r="F281" s="424" t="s">
        <v>350</v>
      </c>
      <c r="G281" s="33" t="s">
        <v>298</v>
      </c>
      <c r="H281" s="6">
        <f t="shared" si="22"/>
        <v>-5500</v>
      </c>
      <c r="I281" s="24">
        <f t="shared" si="21"/>
        <v>11.11111111111111</v>
      </c>
      <c r="K281" t="s">
        <v>265</v>
      </c>
      <c r="L281">
        <v>8</v>
      </c>
      <c r="M281" s="2">
        <v>495</v>
      </c>
    </row>
    <row r="282" spans="1:14" ht="12.75">
      <c r="A282" s="14"/>
      <c r="B282" s="417">
        <v>3500</v>
      </c>
      <c r="C282" s="35" t="s">
        <v>351</v>
      </c>
      <c r="D282" s="14" t="s">
        <v>276</v>
      </c>
      <c r="E282" s="35" t="s">
        <v>254</v>
      </c>
      <c r="F282" s="424" t="s">
        <v>352</v>
      </c>
      <c r="G282" s="33" t="s">
        <v>328</v>
      </c>
      <c r="H282" s="6">
        <f t="shared" si="22"/>
        <v>-9000</v>
      </c>
      <c r="I282" s="24">
        <f t="shared" si="21"/>
        <v>7.070707070707071</v>
      </c>
      <c r="K282" t="s">
        <v>265</v>
      </c>
      <c r="L282">
        <v>8</v>
      </c>
      <c r="M282" s="2">
        <v>495</v>
      </c>
      <c r="N282" s="423"/>
    </row>
    <row r="283" spans="1:14" ht="12.75">
      <c r="A283" s="14"/>
      <c r="B283" s="417">
        <v>3500</v>
      </c>
      <c r="C283" s="35" t="s">
        <v>353</v>
      </c>
      <c r="D283" s="14" t="s">
        <v>276</v>
      </c>
      <c r="E283" s="35" t="s">
        <v>254</v>
      </c>
      <c r="F283" s="424" t="s">
        <v>352</v>
      </c>
      <c r="G283" s="33" t="s">
        <v>328</v>
      </c>
      <c r="H283" s="6">
        <f t="shared" si="22"/>
        <v>-12500</v>
      </c>
      <c r="I283" s="24">
        <f t="shared" si="21"/>
        <v>7.070707070707071</v>
      </c>
      <c r="K283" t="s">
        <v>265</v>
      </c>
      <c r="L283">
        <v>8</v>
      </c>
      <c r="M283" s="2">
        <v>495</v>
      </c>
      <c r="N283" s="423"/>
    </row>
    <row r="284" spans="1:14" ht="12.75">
      <c r="A284" s="14"/>
      <c r="B284" s="417">
        <v>3000</v>
      </c>
      <c r="C284" s="35" t="s">
        <v>354</v>
      </c>
      <c r="D284" s="14" t="s">
        <v>276</v>
      </c>
      <c r="E284" s="35" t="s">
        <v>254</v>
      </c>
      <c r="F284" s="424" t="s">
        <v>352</v>
      </c>
      <c r="G284" s="33" t="s">
        <v>330</v>
      </c>
      <c r="H284" s="6">
        <f t="shared" si="22"/>
        <v>-15500</v>
      </c>
      <c r="I284" s="24">
        <f t="shared" si="21"/>
        <v>6.0606060606060606</v>
      </c>
      <c r="K284" t="s">
        <v>265</v>
      </c>
      <c r="L284">
        <v>8</v>
      </c>
      <c r="M284" s="2">
        <v>495</v>
      </c>
      <c r="N284" s="423"/>
    </row>
    <row r="285" spans="2:14" ht="12.75">
      <c r="B285" s="417">
        <v>3000</v>
      </c>
      <c r="C285" s="35" t="s">
        <v>355</v>
      </c>
      <c r="D285" s="14" t="s">
        <v>276</v>
      </c>
      <c r="E285" s="35" t="s">
        <v>254</v>
      </c>
      <c r="F285" s="424" t="s">
        <v>352</v>
      </c>
      <c r="G285" s="33" t="s">
        <v>330</v>
      </c>
      <c r="H285" s="6">
        <f t="shared" si="22"/>
        <v>-18500</v>
      </c>
      <c r="I285" s="24">
        <f t="shared" si="21"/>
        <v>6.0606060606060606</v>
      </c>
      <c r="K285" t="s">
        <v>265</v>
      </c>
      <c r="L285">
        <v>8</v>
      </c>
      <c r="M285" s="2">
        <v>495</v>
      </c>
      <c r="N285" s="423"/>
    </row>
    <row r="286" spans="2:14" ht="12.75">
      <c r="B286" s="417">
        <v>5500</v>
      </c>
      <c r="C286" s="35" t="s">
        <v>356</v>
      </c>
      <c r="D286" s="14" t="s">
        <v>276</v>
      </c>
      <c r="E286" s="35" t="s">
        <v>254</v>
      </c>
      <c r="F286" s="424" t="s">
        <v>357</v>
      </c>
      <c r="G286" s="33" t="s">
        <v>335</v>
      </c>
      <c r="H286" s="6">
        <f t="shared" si="22"/>
        <v>-24000</v>
      </c>
      <c r="I286" s="24">
        <f t="shared" si="21"/>
        <v>11.11111111111111</v>
      </c>
      <c r="K286" t="s">
        <v>265</v>
      </c>
      <c r="L286">
        <v>8</v>
      </c>
      <c r="M286" s="2">
        <v>495</v>
      </c>
      <c r="N286" s="423"/>
    </row>
    <row r="287" spans="1:13" s="60" customFormat="1" ht="12.75">
      <c r="A287" s="13"/>
      <c r="B287" s="419">
        <f>SUM(B281:B286)</f>
        <v>24000</v>
      </c>
      <c r="C287" s="58" t="s">
        <v>151</v>
      </c>
      <c r="D287" s="13"/>
      <c r="E287" s="13"/>
      <c r="F287" s="20"/>
      <c r="G287" s="20"/>
      <c r="H287" s="57">
        <v>0</v>
      </c>
      <c r="I287" s="59">
        <f t="shared" si="21"/>
        <v>48.484848484848484</v>
      </c>
      <c r="M287" s="2">
        <v>495</v>
      </c>
    </row>
    <row r="288" spans="1:13" s="17" customFormat="1" ht="12.75">
      <c r="A288" s="14"/>
      <c r="B288" s="417"/>
      <c r="C288" s="35"/>
      <c r="D288" s="14"/>
      <c r="E288" s="14"/>
      <c r="F288" s="32"/>
      <c r="G288" s="32"/>
      <c r="H288" s="6">
        <f aca="true" t="shared" si="23" ref="H288:H294">H287-B288</f>
        <v>0</v>
      </c>
      <c r="I288" s="24">
        <f t="shared" si="21"/>
        <v>0</v>
      </c>
      <c r="M288" s="2">
        <v>495</v>
      </c>
    </row>
    <row r="289" spans="1:13" s="17" customFormat="1" ht="12.75">
      <c r="A289" s="14"/>
      <c r="B289" s="417"/>
      <c r="C289" s="35"/>
      <c r="D289" s="14"/>
      <c r="E289" s="14"/>
      <c r="F289" s="32"/>
      <c r="G289" s="32"/>
      <c r="H289" s="6">
        <f t="shared" si="23"/>
        <v>0</v>
      </c>
      <c r="I289" s="24">
        <f t="shared" si="21"/>
        <v>0</v>
      </c>
      <c r="M289" s="2">
        <v>495</v>
      </c>
    </row>
    <row r="290" spans="2:13" ht="12.75">
      <c r="B290" s="418">
        <v>1300</v>
      </c>
      <c r="C290" s="1" t="s">
        <v>19</v>
      </c>
      <c r="D290" s="1" t="s">
        <v>283</v>
      </c>
      <c r="E290" s="1" t="s">
        <v>15</v>
      </c>
      <c r="F290" s="29" t="s">
        <v>352</v>
      </c>
      <c r="G290" s="29" t="s">
        <v>274</v>
      </c>
      <c r="H290" s="6">
        <f t="shared" si="23"/>
        <v>-1300</v>
      </c>
      <c r="I290" s="24">
        <f t="shared" si="21"/>
        <v>2.6262626262626263</v>
      </c>
      <c r="K290" t="s">
        <v>265</v>
      </c>
      <c r="L290">
        <v>8</v>
      </c>
      <c r="M290" s="2">
        <v>495</v>
      </c>
    </row>
    <row r="291" spans="2:13" ht="12.75">
      <c r="B291" s="418">
        <v>1500</v>
      </c>
      <c r="C291" s="35" t="s">
        <v>19</v>
      </c>
      <c r="D291" s="14" t="s">
        <v>283</v>
      </c>
      <c r="E291" s="1" t="s">
        <v>15</v>
      </c>
      <c r="F291" s="29" t="s">
        <v>352</v>
      </c>
      <c r="G291" s="29" t="s">
        <v>298</v>
      </c>
      <c r="H291" s="6">
        <f t="shared" si="23"/>
        <v>-2800</v>
      </c>
      <c r="I291" s="24">
        <f t="shared" si="21"/>
        <v>3.0303030303030303</v>
      </c>
      <c r="K291" t="s">
        <v>265</v>
      </c>
      <c r="L291">
        <v>8</v>
      </c>
      <c r="M291" s="2">
        <v>495</v>
      </c>
    </row>
    <row r="292" spans="2:13" ht="12.75">
      <c r="B292" s="418">
        <v>1000</v>
      </c>
      <c r="C292" s="35" t="s">
        <v>19</v>
      </c>
      <c r="D292" s="14" t="s">
        <v>283</v>
      </c>
      <c r="E292" s="1" t="s">
        <v>15</v>
      </c>
      <c r="F292" s="29" t="s">
        <v>352</v>
      </c>
      <c r="G292" s="29" t="s">
        <v>328</v>
      </c>
      <c r="H292" s="6">
        <f t="shared" si="23"/>
        <v>-3800</v>
      </c>
      <c r="I292" s="24">
        <f t="shared" si="21"/>
        <v>2.0202020202020203</v>
      </c>
      <c r="J292" s="17"/>
      <c r="K292" t="s">
        <v>265</v>
      </c>
      <c r="L292">
        <v>8</v>
      </c>
      <c r="M292" s="2">
        <v>495</v>
      </c>
    </row>
    <row r="293" spans="2:13" ht="12.75">
      <c r="B293" s="418">
        <v>1000</v>
      </c>
      <c r="C293" s="35" t="s">
        <v>19</v>
      </c>
      <c r="D293" s="14" t="s">
        <v>283</v>
      </c>
      <c r="E293" s="1" t="s">
        <v>15</v>
      </c>
      <c r="F293" s="29" t="s">
        <v>352</v>
      </c>
      <c r="G293" s="29" t="s">
        <v>330</v>
      </c>
      <c r="H293" s="6">
        <f t="shared" si="23"/>
        <v>-4800</v>
      </c>
      <c r="I293" s="24">
        <f t="shared" si="21"/>
        <v>2.0202020202020203</v>
      </c>
      <c r="J293" s="17"/>
      <c r="K293" t="s">
        <v>265</v>
      </c>
      <c r="L293">
        <v>8</v>
      </c>
      <c r="M293" s="2">
        <v>495</v>
      </c>
    </row>
    <row r="294" spans="2:13" ht="12.75">
      <c r="B294" s="418">
        <v>1500</v>
      </c>
      <c r="C294" s="35" t="s">
        <v>19</v>
      </c>
      <c r="D294" s="14" t="s">
        <v>283</v>
      </c>
      <c r="E294" s="1" t="s">
        <v>15</v>
      </c>
      <c r="F294" s="29" t="s">
        <v>352</v>
      </c>
      <c r="G294" s="29" t="s">
        <v>335</v>
      </c>
      <c r="H294" s="6">
        <f t="shared" si="23"/>
        <v>-6300</v>
      </c>
      <c r="I294" s="24">
        <f t="shared" si="21"/>
        <v>3.0303030303030303</v>
      </c>
      <c r="J294" s="17"/>
      <c r="K294" t="s">
        <v>358</v>
      </c>
      <c r="L294">
        <v>8</v>
      </c>
      <c r="M294" s="2">
        <v>495</v>
      </c>
    </row>
    <row r="295" spans="1:13" s="60" customFormat="1" ht="12.75">
      <c r="A295" s="13"/>
      <c r="B295" s="419">
        <f>SUM(B290:B294)</f>
        <v>6300</v>
      </c>
      <c r="C295" s="58"/>
      <c r="D295" s="13"/>
      <c r="E295" s="13" t="s">
        <v>15</v>
      </c>
      <c r="F295" s="20"/>
      <c r="G295" s="20"/>
      <c r="H295" s="57">
        <v>0</v>
      </c>
      <c r="I295" s="59">
        <f t="shared" si="21"/>
        <v>12.727272727272727</v>
      </c>
      <c r="M295" s="2">
        <v>495</v>
      </c>
    </row>
    <row r="296" spans="2:13" ht="12.75">
      <c r="B296" s="418"/>
      <c r="C296" s="35"/>
      <c r="D296" s="14"/>
      <c r="H296" s="6">
        <f>H295-B296</f>
        <v>0</v>
      </c>
      <c r="I296" s="24">
        <f t="shared" si="21"/>
        <v>0</v>
      </c>
      <c r="M296" s="2">
        <v>495</v>
      </c>
    </row>
    <row r="297" spans="2:13" ht="12.75">
      <c r="B297" s="418"/>
      <c r="D297" s="14"/>
      <c r="H297" s="6">
        <f>H296-B297</f>
        <v>0</v>
      </c>
      <c r="I297" s="24">
        <f t="shared" si="21"/>
        <v>0</v>
      </c>
      <c r="M297" s="2">
        <v>495</v>
      </c>
    </row>
    <row r="298" spans="2:13" ht="12.75">
      <c r="B298" s="418">
        <v>5000</v>
      </c>
      <c r="C298" s="1" t="s">
        <v>20</v>
      </c>
      <c r="D298" s="14" t="s">
        <v>283</v>
      </c>
      <c r="E298" s="35" t="s">
        <v>254</v>
      </c>
      <c r="F298" s="424" t="s">
        <v>359</v>
      </c>
      <c r="G298" s="29" t="s">
        <v>328</v>
      </c>
      <c r="H298" s="6">
        <f>H297-B298</f>
        <v>-5000</v>
      </c>
      <c r="I298" s="24">
        <f t="shared" si="21"/>
        <v>10.1010101010101</v>
      </c>
      <c r="K298" t="s">
        <v>265</v>
      </c>
      <c r="L298">
        <v>8</v>
      </c>
      <c r="M298" s="2">
        <v>495</v>
      </c>
    </row>
    <row r="299" spans="2:13" ht="12.75">
      <c r="B299" s="418">
        <v>5000</v>
      </c>
      <c r="C299" s="1" t="s">
        <v>20</v>
      </c>
      <c r="D299" s="14" t="s">
        <v>283</v>
      </c>
      <c r="E299" s="35" t="s">
        <v>254</v>
      </c>
      <c r="F299" s="424" t="s">
        <v>359</v>
      </c>
      <c r="G299" s="29" t="s">
        <v>330</v>
      </c>
      <c r="H299" s="6">
        <f>H298-B299</f>
        <v>-10000</v>
      </c>
      <c r="I299" s="24">
        <f t="shared" si="21"/>
        <v>10.1010101010101</v>
      </c>
      <c r="K299" t="s">
        <v>265</v>
      </c>
      <c r="L299">
        <v>8</v>
      </c>
      <c r="M299" s="2">
        <v>495</v>
      </c>
    </row>
    <row r="300" spans="2:13" ht="12.75">
      <c r="B300" s="418">
        <v>5000</v>
      </c>
      <c r="C300" s="1" t="s">
        <v>20</v>
      </c>
      <c r="D300" s="14" t="s">
        <v>283</v>
      </c>
      <c r="E300" s="35" t="s">
        <v>254</v>
      </c>
      <c r="F300" s="424" t="s">
        <v>359</v>
      </c>
      <c r="G300" s="29" t="s">
        <v>335</v>
      </c>
      <c r="H300" s="6">
        <f>H299-B300</f>
        <v>-15000</v>
      </c>
      <c r="I300" s="24">
        <f t="shared" si="21"/>
        <v>10.1010101010101</v>
      </c>
      <c r="K300" t="s">
        <v>358</v>
      </c>
      <c r="L300">
        <v>8</v>
      </c>
      <c r="M300" s="2">
        <v>495</v>
      </c>
    </row>
    <row r="301" spans="1:13" s="60" customFormat="1" ht="12.75">
      <c r="A301" s="13"/>
      <c r="B301" s="419">
        <f>SUM(B298:B300)</f>
        <v>15000</v>
      </c>
      <c r="C301" s="13" t="s">
        <v>20</v>
      </c>
      <c r="D301" s="13"/>
      <c r="E301" s="13"/>
      <c r="F301" s="20"/>
      <c r="G301" s="20"/>
      <c r="H301" s="57">
        <v>0</v>
      </c>
      <c r="I301" s="59">
        <f t="shared" si="21"/>
        <v>30.303030303030305</v>
      </c>
      <c r="M301" s="2">
        <v>495</v>
      </c>
    </row>
    <row r="302" spans="2:13" ht="12.75">
      <c r="B302" s="418"/>
      <c r="D302" s="14"/>
      <c r="H302" s="6">
        <f aca="true" t="shared" si="24" ref="H302:H307">H301-B302</f>
        <v>0</v>
      </c>
      <c r="I302" s="24">
        <f t="shared" si="21"/>
        <v>0</v>
      </c>
      <c r="M302" s="2">
        <v>495</v>
      </c>
    </row>
    <row r="303" spans="2:13" ht="12.75">
      <c r="B303" s="418"/>
      <c r="D303" s="14"/>
      <c r="H303" s="6">
        <f t="shared" si="24"/>
        <v>0</v>
      </c>
      <c r="I303" s="24">
        <f t="shared" si="21"/>
        <v>0</v>
      </c>
      <c r="M303" s="2">
        <v>495</v>
      </c>
    </row>
    <row r="304" spans="1:13" s="17" customFormat="1" ht="12.75">
      <c r="A304" s="14"/>
      <c r="B304" s="417">
        <v>2000</v>
      </c>
      <c r="C304" s="14" t="s">
        <v>21</v>
      </c>
      <c r="D304" s="14" t="s">
        <v>10</v>
      </c>
      <c r="E304" s="35" t="s">
        <v>254</v>
      </c>
      <c r="F304" s="424" t="s">
        <v>352</v>
      </c>
      <c r="G304" s="32" t="s">
        <v>298</v>
      </c>
      <c r="H304" s="6">
        <f t="shared" si="24"/>
        <v>-2000</v>
      </c>
      <c r="I304" s="64">
        <f t="shared" si="21"/>
        <v>4.040404040404041</v>
      </c>
      <c r="K304" s="17" t="s">
        <v>265</v>
      </c>
      <c r="L304" s="17">
        <v>8</v>
      </c>
      <c r="M304" s="2">
        <v>495</v>
      </c>
    </row>
    <row r="305" spans="1:13" s="17" customFormat="1" ht="12.75">
      <c r="A305" s="14"/>
      <c r="B305" s="417">
        <v>2000</v>
      </c>
      <c r="C305" s="14" t="s">
        <v>21</v>
      </c>
      <c r="D305" s="14" t="s">
        <v>10</v>
      </c>
      <c r="E305" s="35" t="s">
        <v>254</v>
      </c>
      <c r="F305" s="424" t="s">
        <v>352</v>
      </c>
      <c r="G305" s="32" t="s">
        <v>328</v>
      </c>
      <c r="H305" s="6">
        <f t="shared" si="24"/>
        <v>-4000</v>
      </c>
      <c r="I305" s="64">
        <f t="shared" si="21"/>
        <v>4.040404040404041</v>
      </c>
      <c r="K305" s="17" t="s">
        <v>265</v>
      </c>
      <c r="L305" s="17">
        <v>8</v>
      </c>
      <c r="M305" s="2">
        <v>495</v>
      </c>
    </row>
    <row r="306" spans="1:13" s="17" customFormat="1" ht="12.75">
      <c r="A306" s="14"/>
      <c r="B306" s="417">
        <v>2000</v>
      </c>
      <c r="C306" s="14" t="s">
        <v>21</v>
      </c>
      <c r="D306" s="14" t="s">
        <v>10</v>
      </c>
      <c r="E306" s="35" t="s">
        <v>254</v>
      </c>
      <c r="F306" s="424" t="s">
        <v>352</v>
      </c>
      <c r="G306" s="32" t="s">
        <v>330</v>
      </c>
      <c r="H306" s="6">
        <f t="shared" si="24"/>
        <v>-6000</v>
      </c>
      <c r="I306" s="64">
        <f t="shared" si="21"/>
        <v>4.040404040404041</v>
      </c>
      <c r="K306" s="17" t="s">
        <v>265</v>
      </c>
      <c r="L306" s="17">
        <v>8</v>
      </c>
      <c r="M306" s="2">
        <v>495</v>
      </c>
    </row>
    <row r="307" spans="1:13" s="17" customFormat="1" ht="12.75">
      <c r="A307" s="14"/>
      <c r="B307" s="417">
        <v>2000</v>
      </c>
      <c r="C307" s="14" t="s">
        <v>21</v>
      </c>
      <c r="D307" s="14" t="s">
        <v>10</v>
      </c>
      <c r="E307" s="35" t="s">
        <v>254</v>
      </c>
      <c r="F307" s="424" t="s">
        <v>352</v>
      </c>
      <c r="G307" s="32" t="s">
        <v>335</v>
      </c>
      <c r="H307" s="6">
        <f t="shared" si="24"/>
        <v>-8000</v>
      </c>
      <c r="I307" s="64">
        <f t="shared" si="21"/>
        <v>4.040404040404041</v>
      </c>
      <c r="K307" s="17" t="s">
        <v>358</v>
      </c>
      <c r="L307" s="17">
        <v>8</v>
      </c>
      <c r="M307" s="2">
        <v>495</v>
      </c>
    </row>
    <row r="308" spans="1:256" s="60" customFormat="1" ht="12.75">
      <c r="A308" s="13"/>
      <c r="B308" s="419">
        <f>SUM(B304:B307)</f>
        <v>8000</v>
      </c>
      <c r="C308" s="58" t="s">
        <v>21</v>
      </c>
      <c r="D308" s="13"/>
      <c r="E308" s="13"/>
      <c r="F308" s="20"/>
      <c r="G308" s="20"/>
      <c r="H308" s="57">
        <v>0</v>
      </c>
      <c r="I308" s="59">
        <f t="shared" si="21"/>
        <v>16.161616161616163</v>
      </c>
      <c r="M308" s="2">
        <v>495</v>
      </c>
      <c r="IV308" s="60">
        <f>SUM(M308:IU308)</f>
        <v>495</v>
      </c>
    </row>
    <row r="309" spans="2:13" ht="12.75">
      <c r="B309" s="418"/>
      <c r="D309" s="14"/>
      <c r="H309" s="6">
        <f>H308-B309</f>
        <v>0</v>
      </c>
      <c r="I309" s="24">
        <f t="shared" si="21"/>
        <v>0</v>
      </c>
      <c r="M309" s="2">
        <v>495</v>
      </c>
    </row>
    <row r="310" spans="2:13" ht="12.75">
      <c r="B310" s="418"/>
      <c r="D310" s="14"/>
      <c r="H310" s="6">
        <f>H309-B310</f>
        <v>0</v>
      </c>
      <c r="I310" s="24">
        <f t="shared" si="21"/>
        <v>0</v>
      </c>
      <c r="M310" s="2">
        <v>495</v>
      </c>
    </row>
    <row r="311" spans="2:256" ht="12.75">
      <c r="B311" s="418">
        <v>1500</v>
      </c>
      <c r="C311" s="1" t="s">
        <v>284</v>
      </c>
      <c r="D311" s="14" t="s">
        <v>10</v>
      </c>
      <c r="E311" s="1" t="s">
        <v>264</v>
      </c>
      <c r="F311" s="424" t="s">
        <v>352</v>
      </c>
      <c r="G311" s="29" t="s">
        <v>328</v>
      </c>
      <c r="H311" s="6">
        <f>H310-B311</f>
        <v>-1500</v>
      </c>
      <c r="I311" s="24">
        <f t="shared" si="21"/>
        <v>3.0303030303030303</v>
      </c>
      <c r="K311" t="s">
        <v>265</v>
      </c>
      <c r="L311">
        <v>8</v>
      </c>
      <c r="M311" s="2">
        <v>495</v>
      </c>
      <c r="IV311" s="1">
        <f>SUM(A311:IU311)</f>
        <v>506.030303030303</v>
      </c>
    </row>
    <row r="312" spans="2:256" ht="12.75">
      <c r="B312" s="418">
        <v>1000</v>
      </c>
      <c r="C312" s="1" t="s">
        <v>284</v>
      </c>
      <c r="D312" s="14" t="s">
        <v>10</v>
      </c>
      <c r="E312" s="1" t="s">
        <v>264</v>
      </c>
      <c r="F312" s="424" t="s">
        <v>352</v>
      </c>
      <c r="G312" s="29" t="s">
        <v>330</v>
      </c>
      <c r="H312" s="6">
        <f>H311-B312</f>
        <v>-2500</v>
      </c>
      <c r="I312" s="24">
        <f t="shared" si="21"/>
        <v>2.0202020202020203</v>
      </c>
      <c r="K312" t="s">
        <v>265</v>
      </c>
      <c r="L312">
        <v>8</v>
      </c>
      <c r="M312" s="2">
        <v>495</v>
      </c>
      <c r="IV312" s="1"/>
    </row>
    <row r="313" spans="1:256" s="60" customFormat="1" ht="12.75">
      <c r="A313" s="13"/>
      <c r="B313" s="419">
        <f>SUM(B311:B312)</f>
        <v>2500</v>
      </c>
      <c r="C313" s="13"/>
      <c r="D313" s="13"/>
      <c r="E313" s="58" t="s">
        <v>264</v>
      </c>
      <c r="F313" s="20"/>
      <c r="G313" s="20"/>
      <c r="H313" s="57">
        <v>0</v>
      </c>
      <c r="I313" s="59">
        <f t="shared" si="21"/>
        <v>5.05050505050505</v>
      </c>
      <c r="M313" s="2">
        <v>495</v>
      </c>
      <c r="IV313" s="13">
        <f>SUM(A313:IU313)</f>
        <v>3000.050505050505</v>
      </c>
    </row>
    <row r="314" spans="2:13" ht="12.75">
      <c r="B314" s="418"/>
      <c r="H314" s="6">
        <f>H313-B314</f>
        <v>0</v>
      </c>
      <c r="I314" s="24">
        <f t="shared" si="21"/>
        <v>0</v>
      </c>
      <c r="M314" s="2">
        <v>495</v>
      </c>
    </row>
    <row r="315" spans="2:13" ht="12.75">
      <c r="B315" s="418"/>
      <c r="H315" s="6">
        <f>H314-B315</f>
        <v>0</v>
      </c>
      <c r="I315" s="24">
        <f t="shared" si="21"/>
        <v>0</v>
      </c>
      <c r="M315" s="2">
        <v>495</v>
      </c>
    </row>
    <row r="316" spans="2:13" ht="12.75">
      <c r="B316" s="418"/>
      <c r="H316" s="6">
        <f>H315-B316</f>
        <v>0</v>
      </c>
      <c r="I316" s="24">
        <f t="shared" si="21"/>
        <v>0</v>
      </c>
      <c r="M316" s="2">
        <v>495</v>
      </c>
    </row>
    <row r="317" spans="2:13" ht="12.75">
      <c r="B317" s="418"/>
      <c r="H317" s="6">
        <f>H316-B317</f>
        <v>0</v>
      </c>
      <c r="I317" s="24">
        <f t="shared" si="21"/>
        <v>0</v>
      </c>
      <c r="M317" s="2">
        <v>495</v>
      </c>
    </row>
    <row r="318" spans="1:13" s="56" customFormat="1" ht="12.75">
      <c r="A318" s="52"/>
      <c r="B318" s="366">
        <f>+B323+B328+B334+B339+B345+B351</f>
        <v>48000</v>
      </c>
      <c r="C318" s="52" t="s">
        <v>39</v>
      </c>
      <c r="D318" s="52" t="s">
        <v>174</v>
      </c>
      <c r="E318" s="52" t="s">
        <v>40</v>
      </c>
      <c r="F318" s="54" t="s">
        <v>41</v>
      </c>
      <c r="G318" s="54" t="s">
        <v>100</v>
      </c>
      <c r="H318" s="53"/>
      <c r="I318" s="55">
        <f t="shared" si="21"/>
        <v>96.96969696969697</v>
      </c>
      <c r="M318" s="2">
        <v>495</v>
      </c>
    </row>
    <row r="319" spans="2:13" ht="12.75">
      <c r="B319" s="418"/>
      <c r="H319" s="6">
        <f>H318-B319</f>
        <v>0</v>
      </c>
      <c r="I319" s="24">
        <f t="shared" si="21"/>
        <v>0</v>
      </c>
      <c r="M319" s="2">
        <v>495</v>
      </c>
    </row>
    <row r="320" spans="2:13" ht="12.75">
      <c r="B320" s="418">
        <v>5000</v>
      </c>
      <c r="C320" s="1" t="s">
        <v>14</v>
      </c>
      <c r="D320" s="1" t="s">
        <v>10</v>
      </c>
      <c r="E320" s="1" t="s">
        <v>360</v>
      </c>
      <c r="F320" s="29" t="s">
        <v>361</v>
      </c>
      <c r="G320" s="29" t="s">
        <v>328</v>
      </c>
      <c r="H320" s="6">
        <f>H319-B320</f>
        <v>-5000</v>
      </c>
      <c r="I320" s="24">
        <f t="shared" si="21"/>
        <v>10.1010101010101</v>
      </c>
      <c r="K320" t="s">
        <v>14</v>
      </c>
      <c r="L320">
        <v>9</v>
      </c>
      <c r="M320" s="2">
        <v>495</v>
      </c>
    </row>
    <row r="321" spans="2:13" ht="12.75">
      <c r="B321" s="418">
        <v>5000</v>
      </c>
      <c r="C321" s="1" t="s">
        <v>14</v>
      </c>
      <c r="D321" s="1" t="s">
        <v>10</v>
      </c>
      <c r="E321" s="1" t="s">
        <v>360</v>
      </c>
      <c r="F321" s="426" t="s">
        <v>362</v>
      </c>
      <c r="G321" s="29" t="s">
        <v>330</v>
      </c>
      <c r="H321" s="6">
        <f>H320-B321</f>
        <v>-10000</v>
      </c>
      <c r="I321" s="24">
        <v>10</v>
      </c>
      <c r="K321" t="s">
        <v>14</v>
      </c>
      <c r="L321">
        <v>9</v>
      </c>
      <c r="M321" s="2">
        <v>495</v>
      </c>
    </row>
    <row r="322" spans="2:13" ht="12.75">
      <c r="B322" s="418">
        <v>5000</v>
      </c>
      <c r="C322" s="1" t="s">
        <v>14</v>
      </c>
      <c r="D322" s="1" t="s">
        <v>10</v>
      </c>
      <c r="E322" s="1" t="s">
        <v>360</v>
      </c>
      <c r="F322" s="426" t="s">
        <v>363</v>
      </c>
      <c r="G322" s="29" t="s">
        <v>335</v>
      </c>
      <c r="H322" s="6">
        <f>H321-B322</f>
        <v>-15000</v>
      </c>
      <c r="I322" s="24">
        <v>10</v>
      </c>
      <c r="K322" t="s">
        <v>14</v>
      </c>
      <c r="L322">
        <v>9</v>
      </c>
      <c r="M322" s="2">
        <v>495</v>
      </c>
    </row>
    <row r="323" spans="1:13" s="60" customFormat="1" ht="12.75">
      <c r="A323" s="13"/>
      <c r="B323" s="419">
        <f>SUM(B320:B322)</f>
        <v>15000</v>
      </c>
      <c r="C323" s="13" t="s">
        <v>14</v>
      </c>
      <c r="D323" s="13"/>
      <c r="E323" s="13"/>
      <c r="F323" s="20"/>
      <c r="G323" s="20"/>
      <c r="H323" s="57">
        <v>0</v>
      </c>
      <c r="I323" s="59">
        <f aca="true" t="shared" si="25" ref="I323:I359">+B323/M323</f>
        <v>30.303030303030305</v>
      </c>
      <c r="M323" s="2">
        <v>495</v>
      </c>
    </row>
    <row r="324" spans="2:13" ht="12.75">
      <c r="B324" s="418"/>
      <c r="H324" s="6">
        <f>H323-B324</f>
        <v>0</v>
      </c>
      <c r="I324" s="24">
        <f t="shared" si="25"/>
        <v>0</v>
      </c>
      <c r="M324" s="2">
        <v>495</v>
      </c>
    </row>
    <row r="325" spans="2:13" ht="12.75">
      <c r="B325" s="418"/>
      <c r="H325" s="6">
        <f>H324-B325</f>
        <v>0</v>
      </c>
      <c r="I325" s="24">
        <f t="shared" si="25"/>
        <v>0</v>
      </c>
      <c r="M325" s="2">
        <v>495</v>
      </c>
    </row>
    <row r="326" spans="1:13" s="17" customFormat="1" ht="12.75">
      <c r="A326" s="14"/>
      <c r="B326" s="417">
        <v>3000</v>
      </c>
      <c r="C326" s="14" t="s">
        <v>290</v>
      </c>
      <c r="D326" s="14" t="s">
        <v>10</v>
      </c>
      <c r="E326" s="35" t="s">
        <v>254</v>
      </c>
      <c r="F326" s="424" t="s">
        <v>364</v>
      </c>
      <c r="G326" s="32" t="s">
        <v>328</v>
      </c>
      <c r="H326" s="6">
        <f>H325-B326</f>
        <v>-3000</v>
      </c>
      <c r="I326" s="24">
        <f t="shared" si="25"/>
        <v>6.0606060606060606</v>
      </c>
      <c r="K326" s="68" t="s">
        <v>360</v>
      </c>
      <c r="L326" s="17">
        <v>9</v>
      </c>
      <c r="M326" s="2">
        <v>495</v>
      </c>
    </row>
    <row r="327" spans="2:13" ht="12.75">
      <c r="B327" s="418">
        <v>3000</v>
      </c>
      <c r="C327" s="14" t="s">
        <v>365</v>
      </c>
      <c r="D327" s="14" t="s">
        <v>10</v>
      </c>
      <c r="E327" s="35" t="s">
        <v>254</v>
      </c>
      <c r="F327" s="424" t="s">
        <v>366</v>
      </c>
      <c r="G327" s="29" t="s">
        <v>335</v>
      </c>
      <c r="H327" s="6">
        <f>H326-B327</f>
        <v>-6000</v>
      </c>
      <c r="I327" s="24">
        <f t="shared" si="25"/>
        <v>6.0606060606060606</v>
      </c>
      <c r="K327" s="66" t="s">
        <v>360</v>
      </c>
      <c r="L327">
        <v>9</v>
      </c>
      <c r="M327" s="2">
        <v>495</v>
      </c>
    </row>
    <row r="328" spans="1:13" s="60" customFormat="1" ht="12.75">
      <c r="A328" s="13"/>
      <c r="B328" s="419">
        <f>SUM(B326:B327)</f>
        <v>6000</v>
      </c>
      <c r="C328" s="13" t="s">
        <v>151</v>
      </c>
      <c r="D328" s="13"/>
      <c r="E328" s="13"/>
      <c r="F328" s="20"/>
      <c r="G328" s="20"/>
      <c r="H328" s="57">
        <v>0</v>
      </c>
      <c r="I328" s="59">
        <f t="shared" si="25"/>
        <v>12.121212121212121</v>
      </c>
      <c r="M328" s="2">
        <v>495</v>
      </c>
    </row>
    <row r="329" spans="2:13" ht="12.75">
      <c r="B329" s="418"/>
      <c r="D329" s="14"/>
      <c r="H329" s="6">
        <f>H328-B329</f>
        <v>0</v>
      </c>
      <c r="I329" s="24">
        <f t="shared" si="25"/>
        <v>0</v>
      </c>
      <c r="M329" s="2">
        <v>495</v>
      </c>
    </row>
    <row r="330" spans="2:14" ht="12.75">
      <c r="B330" s="420"/>
      <c r="C330" s="421"/>
      <c r="D330" s="14"/>
      <c r="E330" s="421"/>
      <c r="H330" s="6">
        <f>H329-B330</f>
        <v>0</v>
      </c>
      <c r="I330" s="24">
        <f t="shared" si="25"/>
        <v>0</v>
      </c>
      <c r="J330" s="422"/>
      <c r="K330" s="422"/>
      <c r="L330" s="422"/>
      <c r="M330" s="2">
        <v>495</v>
      </c>
      <c r="N330" s="423"/>
    </row>
    <row r="331" spans="2:13" ht="12.75">
      <c r="B331" s="418">
        <v>1800</v>
      </c>
      <c r="C331" s="67" t="s">
        <v>19</v>
      </c>
      <c r="D331" s="35" t="s">
        <v>10</v>
      </c>
      <c r="E331" s="67" t="s">
        <v>15</v>
      </c>
      <c r="F331" s="424" t="s">
        <v>367</v>
      </c>
      <c r="G331" s="424" t="s">
        <v>328</v>
      </c>
      <c r="H331" s="6">
        <f>H330-B331</f>
        <v>-1800</v>
      </c>
      <c r="I331" s="24">
        <f t="shared" si="25"/>
        <v>3.6363636363636362</v>
      </c>
      <c r="K331" s="66" t="s">
        <v>360</v>
      </c>
      <c r="L331">
        <v>9</v>
      </c>
      <c r="M331" s="2">
        <v>495</v>
      </c>
    </row>
    <row r="332" spans="2:13" ht="12.75">
      <c r="B332" s="418">
        <v>1900</v>
      </c>
      <c r="C332" s="67" t="s">
        <v>19</v>
      </c>
      <c r="D332" s="35" t="s">
        <v>10</v>
      </c>
      <c r="E332" s="67" t="s">
        <v>15</v>
      </c>
      <c r="F332" s="424" t="s">
        <v>367</v>
      </c>
      <c r="G332" s="424" t="s">
        <v>330</v>
      </c>
      <c r="H332" s="6">
        <f>H331-B332</f>
        <v>-3700</v>
      </c>
      <c r="I332" s="24">
        <f t="shared" si="25"/>
        <v>3.8383838383838382</v>
      </c>
      <c r="K332" s="66" t="s">
        <v>360</v>
      </c>
      <c r="L332">
        <v>9</v>
      </c>
      <c r="M332" s="2">
        <v>495</v>
      </c>
    </row>
    <row r="333" spans="2:13" ht="12.75">
      <c r="B333" s="418">
        <v>1600</v>
      </c>
      <c r="C333" s="67" t="s">
        <v>19</v>
      </c>
      <c r="D333" s="35" t="s">
        <v>10</v>
      </c>
      <c r="E333" s="67" t="s">
        <v>15</v>
      </c>
      <c r="F333" s="424" t="s">
        <v>367</v>
      </c>
      <c r="G333" s="424" t="s">
        <v>335</v>
      </c>
      <c r="H333" s="6">
        <f>H332-B333</f>
        <v>-5300</v>
      </c>
      <c r="I333" s="24">
        <f t="shared" si="25"/>
        <v>3.2323232323232323</v>
      </c>
      <c r="K333" s="66" t="s">
        <v>360</v>
      </c>
      <c r="L333">
        <v>9</v>
      </c>
      <c r="M333" s="2">
        <v>495</v>
      </c>
    </row>
    <row r="334" spans="1:13" s="60" customFormat="1" ht="12.75">
      <c r="A334" s="13"/>
      <c r="B334" s="419">
        <f>SUM(B331:B333)</f>
        <v>5300</v>
      </c>
      <c r="C334" s="13"/>
      <c r="D334" s="13"/>
      <c r="E334" s="58" t="s">
        <v>15</v>
      </c>
      <c r="F334" s="20"/>
      <c r="G334" s="20"/>
      <c r="H334" s="57">
        <v>0</v>
      </c>
      <c r="I334" s="59">
        <f t="shared" si="25"/>
        <v>10.707070707070708</v>
      </c>
      <c r="M334" s="2">
        <v>495</v>
      </c>
    </row>
    <row r="335" spans="2:13" ht="12.75">
      <c r="B335" s="418"/>
      <c r="D335" s="14"/>
      <c r="H335" s="6">
        <f>H334-B335</f>
        <v>0</v>
      </c>
      <c r="I335" s="24">
        <f t="shared" si="25"/>
        <v>0</v>
      </c>
      <c r="M335" s="2">
        <v>495</v>
      </c>
    </row>
    <row r="336" spans="2:13" ht="12.75">
      <c r="B336" s="418"/>
      <c r="D336" s="14"/>
      <c r="H336" s="6">
        <f>H335-B336</f>
        <v>0</v>
      </c>
      <c r="I336" s="24">
        <f t="shared" si="25"/>
        <v>0</v>
      </c>
      <c r="M336" s="2">
        <v>495</v>
      </c>
    </row>
    <row r="337" spans="2:13" ht="12.75">
      <c r="B337" s="418">
        <v>6000</v>
      </c>
      <c r="C337" s="67" t="s">
        <v>20</v>
      </c>
      <c r="D337" s="35" t="s">
        <v>10</v>
      </c>
      <c r="E337" s="35" t="s">
        <v>254</v>
      </c>
      <c r="F337" s="424" t="s">
        <v>368</v>
      </c>
      <c r="G337" s="424" t="s">
        <v>328</v>
      </c>
      <c r="H337" s="6">
        <f>H336-B337</f>
        <v>-6000</v>
      </c>
      <c r="I337" s="24">
        <f t="shared" si="25"/>
        <v>12.121212121212121</v>
      </c>
      <c r="K337" s="66" t="s">
        <v>360</v>
      </c>
      <c r="L337">
        <v>9</v>
      </c>
      <c r="M337" s="2">
        <v>495</v>
      </c>
    </row>
    <row r="338" spans="2:13" ht="12.75">
      <c r="B338" s="418">
        <v>6000</v>
      </c>
      <c r="C338" s="67" t="s">
        <v>20</v>
      </c>
      <c r="D338" s="35" t="s">
        <v>10</v>
      </c>
      <c r="E338" s="35" t="s">
        <v>254</v>
      </c>
      <c r="F338" s="424" t="s">
        <v>368</v>
      </c>
      <c r="G338" s="424" t="s">
        <v>330</v>
      </c>
      <c r="H338" s="6">
        <f>H337-B338</f>
        <v>-12000</v>
      </c>
      <c r="I338" s="24">
        <f t="shared" si="25"/>
        <v>12.121212121212121</v>
      </c>
      <c r="K338" s="66" t="s">
        <v>360</v>
      </c>
      <c r="L338">
        <v>9</v>
      </c>
      <c r="M338" s="2">
        <v>495</v>
      </c>
    </row>
    <row r="339" spans="1:13" s="60" customFormat="1" ht="12.75">
      <c r="A339" s="13"/>
      <c r="B339" s="419">
        <f>SUM(B337:B338)</f>
        <v>12000</v>
      </c>
      <c r="C339" s="13" t="s">
        <v>20</v>
      </c>
      <c r="D339" s="13"/>
      <c r="E339" s="58"/>
      <c r="F339" s="20"/>
      <c r="G339" s="20"/>
      <c r="H339" s="57">
        <v>0</v>
      </c>
      <c r="I339" s="59">
        <f t="shared" si="25"/>
        <v>24.242424242424242</v>
      </c>
      <c r="M339" s="2">
        <v>495</v>
      </c>
    </row>
    <row r="340" spans="2:13" ht="12.75">
      <c r="B340" s="418"/>
      <c r="D340" s="14"/>
      <c r="H340" s="6">
        <f>H339-B340</f>
        <v>0</v>
      </c>
      <c r="I340" s="24">
        <f t="shared" si="25"/>
        <v>0</v>
      </c>
      <c r="M340" s="2">
        <v>495</v>
      </c>
    </row>
    <row r="341" spans="2:13" ht="12.75">
      <c r="B341" s="418"/>
      <c r="D341" s="14"/>
      <c r="H341" s="6">
        <f>H340-B341</f>
        <v>0</v>
      </c>
      <c r="I341" s="24">
        <f t="shared" si="25"/>
        <v>0</v>
      </c>
      <c r="M341" s="2">
        <v>495</v>
      </c>
    </row>
    <row r="342" spans="2:13" ht="12.75">
      <c r="B342" s="418">
        <v>2000</v>
      </c>
      <c r="C342" s="67" t="s">
        <v>21</v>
      </c>
      <c r="D342" s="35" t="s">
        <v>10</v>
      </c>
      <c r="E342" s="35" t="s">
        <v>254</v>
      </c>
      <c r="F342" s="424" t="s">
        <v>367</v>
      </c>
      <c r="G342" s="424" t="s">
        <v>328</v>
      </c>
      <c r="H342" s="6">
        <f>H341-B342</f>
        <v>-2000</v>
      </c>
      <c r="I342" s="24">
        <f t="shared" si="25"/>
        <v>4.040404040404041</v>
      </c>
      <c r="K342" s="66" t="s">
        <v>360</v>
      </c>
      <c r="L342">
        <v>9</v>
      </c>
      <c r="M342" s="2">
        <v>495</v>
      </c>
    </row>
    <row r="343" spans="2:13" ht="12.75">
      <c r="B343" s="418">
        <v>2000</v>
      </c>
      <c r="C343" s="67" t="s">
        <v>21</v>
      </c>
      <c r="D343" s="35" t="s">
        <v>10</v>
      </c>
      <c r="E343" s="35" t="s">
        <v>254</v>
      </c>
      <c r="F343" s="424" t="s">
        <v>367</v>
      </c>
      <c r="G343" s="424" t="s">
        <v>330</v>
      </c>
      <c r="H343" s="6">
        <f>H342-B343</f>
        <v>-4000</v>
      </c>
      <c r="I343" s="24">
        <f t="shared" si="25"/>
        <v>4.040404040404041</v>
      </c>
      <c r="K343" s="66" t="s">
        <v>360</v>
      </c>
      <c r="L343">
        <v>9</v>
      </c>
      <c r="M343" s="2">
        <v>495</v>
      </c>
    </row>
    <row r="344" spans="2:13" ht="12.75">
      <c r="B344" s="418">
        <v>2000</v>
      </c>
      <c r="C344" s="67" t="s">
        <v>21</v>
      </c>
      <c r="D344" s="35" t="s">
        <v>10</v>
      </c>
      <c r="E344" s="35" t="s">
        <v>254</v>
      </c>
      <c r="F344" s="424" t="s">
        <v>367</v>
      </c>
      <c r="G344" s="424" t="s">
        <v>335</v>
      </c>
      <c r="H344" s="6">
        <f>H343-B344</f>
        <v>-6000</v>
      </c>
      <c r="I344" s="24">
        <f t="shared" si="25"/>
        <v>4.040404040404041</v>
      </c>
      <c r="K344" s="66" t="s">
        <v>360</v>
      </c>
      <c r="L344">
        <v>9</v>
      </c>
      <c r="M344" s="2">
        <v>495</v>
      </c>
    </row>
    <row r="345" spans="1:13" s="60" customFormat="1" ht="12.75">
      <c r="A345" s="13"/>
      <c r="B345" s="419">
        <f>SUM(B342:B344)</f>
        <v>6000</v>
      </c>
      <c r="C345" s="13" t="s">
        <v>21</v>
      </c>
      <c r="D345" s="13"/>
      <c r="E345" s="58"/>
      <c r="F345" s="20"/>
      <c r="G345" s="20"/>
      <c r="H345" s="57">
        <v>0</v>
      </c>
      <c r="I345" s="59">
        <f t="shared" si="25"/>
        <v>12.121212121212121</v>
      </c>
      <c r="M345" s="2">
        <v>495</v>
      </c>
    </row>
    <row r="346" spans="2:13" ht="12.75">
      <c r="B346" s="418"/>
      <c r="D346" s="14"/>
      <c r="H346" s="6">
        <f>H345-B346</f>
        <v>0</v>
      </c>
      <c r="I346" s="24">
        <f t="shared" si="25"/>
        <v>0</v>
      </c>
      <c r="M346" s="2">
        <v>495</v>
      </c>
    </row>
    <row r="347" spans="2:13" ht="12.75">
      <c r="B347" s="418"/>
      <c r="D347" s="14"/>
      <c r="H347" s="6">
        <f>H346-B347</f>
        <v>0</v>
      </c>
      <c r="I347" s="24">
        <f t="shared" si="25"/>
        <v>0</v>
      </c>
      <c r="M347" s="2">
        <v>495</v>
      </c>
    </row>
    <row r="348" spans="2:13" ht="12.75">
      <c r="B348" s="418">
        <v>1600</v>
      </c>
      <c r="C348" s="67" t="s">
        <v>369</v>
      </c>
      <c r="D348" s="35" t="s">
        <v>10</v>
      </c>
      <c r="E348" s="67" t="s">
        <v>264</v>
      </c>
      <c r="F348" s="424" t="s">
        <v>367</v>
      </c>
      <c r="G348" s="424" t="s">
        <v>328</v>
      </c>
      <c r="H348" s="6">
        <f>H347-B348</f>
        <v>-1600</v>
      </c>
      <c r="I348" s="24">
        <f t="shared" si="25"/>
        <v>3.2323232323232323</v>
      </c>
      <c r="K348" s="66" t="s">
        <v>360</v>
      </c>
      <c r="L348">
        <v>9</v>
      </c>
      <c r="M348" s="2">
        <v>495</v>
      </c>
    </row>
    <row r="349" spans="2:13" ht="12.75">
      <c r="B349" s="418">
        <v>1100</v>
      </c>
      <c r="C349" s="67" t="s">
        <v>369</v>
      </c>
      <c r="D349" s="35" t="s">
        <v>10</v>
      </c>
      <c r="E349" s="67" t="s">
        <v>264</v>
      </c>
      <c r="F349" s="424" t="s">
        <v>367</v>
      </c>
      <c r="G349" s="424" t="s">
        <v>330</v>
      </c>
      <c r="H349" s="6">
        <f>H348-B349</f>
        <v>-2700</v>
      </c>
      <c r="I349" s="24">
        <f t="shared" si="25"/>
        <v>2.2222222222222223</v>
      </c>
      <c r="K349" s="66" t="s">
        <v>360</v>
      </c>
      <c r="L349">
        <v>9</v>
      </c>
      <c r="M349" s="2">
        <v>495</v>
      </c>
    </row>
    <row r="350" spans="2:13" ht="12.75">
      <c r="B350" s="418">
        <v>1000</v>
      </c>
      <c r="C350" s="67" t="s">
        <v>369</v>
      </c>
      <c r="D350" s="35" t="s">
        <v>10</v>
      </c>
      <c r="E350" s="67" t="s">
        <v>264</v>
      </c>
      <c r="F350" s="424" t="s">
        <v>367</v>
      </c>
      <c r="G350" s="424" t="s">
        <v>335</v>
      </c>
      <c r="H350" s="6">
        <f>H349-B350</f>
        <v>-3700</v>
      </c>
      <c r="I350" s="24">
        <f t="shared" si="25"/>
        <v>2.0202020202020203</v>
      </c>
      <c r="K350" s="66" t="s">
        <v>360</v>
      </c>
      <c r="L350">
        <v>9</v>
      </c>
      <c r="M350" s="2">
        <v>495</v>
      </c>
    </row>
    <row r="351" spans="1:13" s="60" customFormat="1" ht="12.75">
      <c r="A351" s="13"/>
      <c r="B351" s="419">
        <f>SUM(B348:B350)</f>
        <v>3700</v>
      </c>
      <c r="C351" s="13"/>
      <c r="D351" s="13"/>
      <c r="E351" s="58" t="s">
        <v>264</v>
      </c>
      <c r="F351" s="20"/>
      <c r="G351" s="20"/>
      <c r="H351" s="57">
        <v>0</v>
      </c>
      <c r="I351" s="59">
        <f t="shared" si="25"/>
        <v>7.474747474747475</v>
      </c>
      <c r="M351" s="2">
        <v>495</v>
      </c>
    </row>
    <row r="352" spans="2:13" ht="12.75">
      <c r="B352" s="418"/>
      <c r="H352" s="6">
        <f>H351-B352</f>
        <v>0</v>
      </c>
      <c r="I352" s="24">
        <f t="shared" si="25"/>
        <v>0</v>
      </c>
      <c r="M352" s="2">
        <v>495</v>
      </c>
    </row>
    <row r="353" spans="2:13" ht="12.75">
      <c r="B353" s="418"/>
      <c r="H353" s="6">
        <f>H352-B353</f>
        <v>0</v>
      </c>
      <c r="I353" s="24">
        <f t="shared" si="25"/>
        <v>0</v>
      </c>
      <c r="M353" s="2">
        <v>495</v>
      </c>
    </row>
    <row r="354" spans="2:13" ht="12.75">
      <c r="B354" s="418"/>
      <c r="H354" s="6">
        <f>H353-B354</f>
        <v>0</v>
      </c>
      <c r="I354" s="24">
        <f t="shared" si="25"/>
        <v>0</v>
      </c>
      <c r="M354" s="2">
        <v>495</v>
      </c>
    </row>
    <row r="355" spans="2:13" ht="12.75">
      <c r="B355" s="418"/>
      <c r="H355" s="6">
        <f>H354-B355</f>
        <v>0</v>
      </c>
      <c r="I355" s="24">
        <f t="shared" si="25"/>
        <v>0</v>
      </c>
      <c r="M355" s="2">
        <v>495</v>
      </c>
    </row>
    <row r="356" spans="1:13" s="56" customFormat="1" ht="12.75">
      <c r="A356" s="52"/>
      <c r="B356" s="366">
        <f>+B364+B375+B383+B389+B396+B402</f>
        <v>63400</v>
      </c>
      <c r="C356" s="52" t="s">
        <v>43</v>
      </c>
      <c r="D356" s="52" t="s">
        <v>163</v>
      </c>
      <c r="E356" s="52" t="s">
        <v>23</v>
      </c>
      <c r="F356" s="62" t="s">
        <v>44</v>
      </c>
      <c r="G356" s="54" t="s">
        <v>45</v>
      </c>
      <c r="H356" s="53"/>
      <c r="I356" s="55">
        <f t="shared" si="25"/>
        <v>128.08080808080808</v>
      </c>
      <c r="M356" s="2">
        <v>495</v>
      </c>
    </row>
    <row r="357" spans="2:13" ht="12.75">
      <c r="B357" s="418"/>
      <c r="H357" s="6">
        <f aca="true" t="shared" si="26" ref="H357:H363">H356-B357</f>
        <v>0</v>
      </c>
      <c r="I357" s="24">
        <f t="shared" si="25"/>
        <v>0</v>
      </c>
      <c r="M357" s="2">
        <v>495</v>
      </c>
    </row>
    <row r="358" spans="2:13" ht="12.75">
      <c r="B358" s="418">
        <v>2500</v>
      </c>
      <c r="C358" s="1" t="s">
        <v>14</v>
      </c>
      <c r="D358" s="1" t="s">
        <v>10</v>
      </c>
      <c r="E358" s="1" t="s">
        <v>305</v>
      </c>
      <c r="F358" s="29" t="s">
        <v>370</v>
      </c>
      <c r="G358" s="29" t="s">
        <v>328</v>
      </c>
      <c r="H358" s="6">
        <f t="shared" si="26"/>
        <v>-2500</v>
      </c>
      <c r="I358" s="24">
        <f t="shared" si="25"/>
        <v>5.05050505050505</v>
      </c>
      <c r="K358" t="s">
        <v>14</v>
      </c>
      <c r="L358">
        <v>10</v>
      </c>
      <c r="M358" s="2">
        <v>495</v>
      </c>
    </row>
    <row r="359" spans="2:13" ht="12.75">
      <c r="B359" s="418">
        <v>2500</v>
      </c>
      <c r="C359" s="1" t="s">
        <v>14</v>
      </c>
      <c r="D359" s="1" t="s">
        <v>10</v>
      </c>
      <c r="E359" s="1" t="s">
        <v>305</v>
      </c>
      <c r="F359" s="426" t="s">
        <v>371</v>
      </c>
      <c r="G359" s="29" t="s">
        <v>330</v>
      </c>
      <c r="H359" s="6">
        <f t="shared" si="26"/>
        <v>-5000</v>
      </c>
      <c r="I359" s="24">
        <f t="shared" si="25"/>
        <v>5.05050505050505</v>
      </c>
      <c r="K359" t="s">
        <v>14</v>
      </c>
      <c r="L359">
        <v>10</v>
      </c>
      <c r="M359" s="2">
        <v>495</v>
      </c>
    </row>
    <row r="360" spans="2:13" ht="12.75">
      <c r="B360" s="418">
        <v>2500</v>
      </c>
      <c r="C360" s="1" t="s">
        <v>14</v>
      </c>
      <c r="D360" s="1" t="s">
        <v>10</v>
      </c>
      <c r="E360" s="1" t="s">
        <v>305</v>
      </c>
      <c r="F360" s="426" t="s">
        <v>372</v>
      </c>
      <c r="G360" s="29" t="s">
        <v>335</v>
      </c>
      <c r="H360" s="6">
        <f t="shared" si="26"/>
        <v>-7500</v>
      </c>
      <c r="I360" s="24">
        <v>5</v>
      </c>
      <c r="K360" t="s">
        <v>14</v>
      </c>
      <c r="L360">
        <v>10</v>
      </c>
      <c r="M360" s="2">
        <v>495</v>
      </c>
    </row>
    <row r="361" spans="2:13" ht="12.75">
      <c r="B361" s="418">
        <v>2500</v>
      </c>
      <c r="C361" s="1" t="s">
        <v>14</v>
      </c>
      <c r="D361" s="1" t="s">
        <v>10</v>
      </c>
      <c r="E361" s="1" t="s">
        <v>305</v>
      </c>
      <c r="F361" s="426" t="s">
        <v>373</v>
      </c>
      <c r="G361" s="29" t="s">
        <v>346</v>
      </c>
      <c r="H361" s="6">
        <f t="shared" si="26"/>
        <v>-10000</v>
      </c>
      <c r="I361" s="24">
        <v>5</v>
      </c>
      <c r="K361" t="s">
        <v>14</v>
      </c>
      <c r="L361">
        <v>10</v>
      </c>
      <c r="M361" s="2">
        <v>495</v>
      </c>
    </row>
    <row r="362" spans="2:13" ht="12.75">
      <c r="B362" s="418">
        <v>2500</v>
      </c>
      <c r="C362" s="1" t="s">
        <v>14</v>
      </c>
      <c r="D362" s="1" t="s">
        <v>10</v>
      </c>
      <c r="E362" s="1" t="s">
        <v>244</v>
      </c>
      <c r="F362" s="426" t="s">
        <v>374</v>
      </c>
      <c r="G362" s="29" t="s">
        <v>346</v>
      </c>
      <c r="H362" s="6">
        <f t="shared" si="26"/>
        <v>-12500</v>
      </c>
      <c r="I362" s="24">
        <v>5</v>
      </c>
      <c r="K362" t="s">
        <v>14</v>
      </c>
      <c r="L362">
        <v>10</v>
      </c>
      <c r="M362" s="2">
        <v>495</v>
      </c>
    </row>
    <row r="363" spans="2:13" ht="12.75">
      <c r="B363" s="418">
        <v>2500</v>
      </c>
      <c r="C363" s="1" t="s">
        <v>14</v>
      </c>
      <c r="D363" s="1" t="s">
        <v>10</v>
      </c>
      <c r="E363" s="1" t="s">
        <v>305</v>
      </c>
      <c r="F363" s="426" t="s">
        <v>375</v>
      </c>
      <c r="G363" s="29" t="s">
        <v>348</v>
      </c>
      <c r="H363" s="6">
        <f t="shared" si="26"/>
        <v>-15000</v>
      </c>
      <c r="I363" s="24">
        <v>5</v>
      </c>
      <c r="K363" t="s">
        <v>14</v>
      </c>
      <c r="L363">
        <v>10</v>
      </c>
      <c r="M363" s="2">
        <v>495</v>
      </c>
    </row>
    <row r="364" spans="1:13" s="60" customFormat="1" ht="12.75">
      <c r="A364" s="13"/>
      <c r="B364" s="419">
        <f>SUM(B358:B363)</f>
        <v>15000</v>
      </c>
      <c r="C364" s="13" t="s">
        <v>14</v>
      </c>
      <c r="D364" s="13"/>
      <c r="E364" s="13"/>
      <c r="F364" s="20"/>
      <c r="G364" s="20"/>
      <c r="H364" s="57">
        <v>0</v>
      </c>
      <c r="I364" s="59">
        <f aca="true" t="shared" si="27" ref="I364:I409">+B364/M364</f>
        <v>30.303030303030305</v>
      </c>
      <c r="M364" s="2">
        <v>495</v>
      </c>
    </row>
    <row r="365" spans="2:13" ht="12.75">
      <c r="B365" s="418"/>
      <c r="H365" s="6">
        <f aca="true" t="shared" si="28" ref="H365:H374">H364-B365</f>
        <v>0</v>
      </c>
      <c r="I365" s="24">
        <f t="shared" si="27"/>
        <v>0</v>
      </c>
      <c r="M365" s="2">
        <v>495</v>
      </c>
    </row>
    <row r="366" spans="2:13" ht="12.75">
      <c r="B366" s="418"/>
      <c r="H366" s="6">
        <f t="shared" si="28"/>
        <v>0</v>
      </c>
      <c r="I366" s="24">
        <f t="shared" si="27"/>
        <v>0</v>
      </c>
      <c r="M366" s="2">
        <v>495</v>
      </c>
    </row>
    <row r="367" spans="2:13" ht="12.75">
      <c r="B367" s="418">
        <v>4000</v>
      </c>
      <c r="C367" s="67" t="s">
        <v>376</v>
      </c>
      <c r="D367" s="35" t="s">
        <v>10</v>
      </c>
      <c r="E367" s="35" t="s">
        <v>254</v>
      </c>
      <c r="F367" s="424" t="s">
        <v>377</v>
      </c>
      <c r="G367" s="424" t="s">
        <v>328</v>
      </c>
      <c r="H367" s="6">
        <f t="shared" si="28"/>
        <v>-4000</v>
      </c>
      <c r="I367" s="24">
        <f t="shared" si="27"/>
        <v>8.080808080808081</v>
      </c>
      <c r="K367" s="66" t="s">
        <v>305</v>
      </c>
      <c r="L367">
        <v>10</v>
      </c>
      <c r="M367" s="2">
        <v>495</v>
      </c>
    </row>
    <row r="368" spans="2:13" ht="12.75">
      <c r="B368" s="418">
        <v>3000</v>
      </c>
      <c r="C368" s="67" t="s">
        <v>378</v>
      </c>
      <c r="D368" s="35" t="s">
        <v>10</v>
      </c>
      <c r="E368" s="35" t="s">
        <v>254</v>
      </c>
      <c r="F368" s="424" t="s">
        <v>379</v>
      </c>
      <c r="G368" s="424" t="s">
        <v>330</v>
      </c>
      <c r="H368" s="6">
        <f t="shared" si="28"/>
        <v>-7000</v>
      </c>
      <c r="I368" s="24">
        <f t="shared" si="27"/>
        <v>6.0606060606060606</v>
      </c>
      <c r="K368" s="66" t="s">
        <v>305</v>
      </c>
      <c r="L368">
        <v>10</v>
      </c>
      <c r="M368" s="2">
        <v>495</v>
      </c>
    </row>
    <row r="369" spans="2:13" ht="12.75">
      <c r="B369" s="418">
        <v>3000</v>
      </c>
      <c r="C369" s="67" t="s">
        <v>380</v>
      </c>
      <c r="D369" s="35" t="s">
        <v>10</v>
      </c>
      <c r="E369" s="35" t="s">
        <v>254</v>
      </c>
      <c r="F369" s="424" t="s">
        <v>379</v>
      </c>
      <c r="G369" s="424" t="s">
        <v>330</v>
      </c>
      <c r="H369" s="6">
        <f t="shared" si="28"/>
        <v>-10000</v>
      </c>
      <c r="I369" s="24">
        <f t="shared" si="27"/>
        <v>6.0606060606060606</v>
      </c>
      <c r="K369" s="66" t="s">
        <v>305</v>
      </c>
      <c r="L369">
        <v>10</v>
      </c>
      <c r="M369" s="2">
        <v>495</v>
      </c>
    </row>
    <row r="370" spans="2:13" ht="12.75">
      <c r="B370" s="418">
        <v>2500</v>
      </c>
      <c r="C370" s="67" t="s">
        <v>381</v>
      </c>
      <c r="D370" s="35" t="s">
        <v>10</v>
      </c>
      <c r="E370" s="35" t="s">
        <v>254</v>
      </c>
      <c r="F370" s="424" t="s">
        <v>379</v>
      </c>
      <c r="G370" s="424" t="s">
        <v>335</v>
      </c>
      <c r="H370" s="6">
        <f t="shared" si="28"/>
        <v>-12500</v>
      </c>
      <c r="I370" s="24">
        <f t="shared" si="27"/>
        <v>5.05050505050505</v>
      </c>
      <c r="K370" s="66" t="s">
        <v>305</v>
      </c>
      <c r="L370">
        <v>10</v>
      </c>
      <c r="M370" s="2">
        <v>495</v>
      </c>
    </row>
    <row r="371" spans="2:13" ht="12.75">
      <c r="B371" s="418">
        <v>2500</v>
      </c>
      <c r="C371" s="67" t="s">
        <v>382</v>
      </c>
      <c r="D371" s="35" t="s">
        <v>10</v>
      </c>
      <c r="E371" s="35" t="s">
        <v>254</v>
      </c>
      <c r="F371" s="424" t="s">
        <v>379</v>
      </c>
      <c r="G371" s="424" t="s">
        <v>335</v>
      </c>
      <c r="H371" s="6">
        <f t="shared" si="28"/>
        <v>-15000</v>
      </c>
      <c r="I371" s="24">
        <f t="shared" si="27"/>
        <v>5.05050505050505</v>
      </c>
      <c r="K371" s="66" t="s">
        <v>305</v>
      </c>
      <c r="L371">
        <v>10</v>
      </c>
      <c r="M371" s="2">
        <v>495</v>
      </c>
    </row>
    <row r="372" spans="2:13" ht="12.75">
      <c r="B372" s="418">
        <v>1500</v>
      </c>
      <c r="C372" s="67" t="s">
        <v>383</v>
      </c>
      <c r="D372" s="35" t="s">
        <v>10</v>
      </c>
      <c r="E372" s="35" t="s">
        <v>254</v>
      </c>
      <c r="F372" s="424" t="s">
        <v>379</v>
      </c>
      <c r="G372" s="424" t="s">
        <v>346</v>
      </c>
      <c r="H372" s="6">
        <f t="shared" si="28"/>
        <v>-16500</v>
      </c>
      <c r="I372" s="24">
        <f t="shared" si="27"/>
        <v>3.0303030303030303</v>
      </c>
      <c r="K372" s="66" t="s">
        <v>305</v>
      </c>
      <c r="L372">
        <v>10</v>
      </c>
      <c r="M372" s="2">
        <v>495</v>
      </c>
    </row>
    <row r="373" spans="2:13" ht="12.75">
      <c r="B373" s="418">
        <v>1500</v>
      </c>
      <c r="C373" s="67" t="s">
        <v>384</v>
      </c>
      <c r="D373" s="35" t="s">
        <v>10</v>
      </c>
      <c r="E373" s="35" t="s">
        <v>254</v>
      </c>
      <c r="F373" s="424" t="s">
        <v>379</v>
      </c>
      <c r="G373" s="424" t="s">
        <v>346</v>
      </c>
      <c r="H373" s="6">
        <f t="shared" si="28"/>
        <v>-18000</v>
      </c>
      <c r="I373" s="24">
        <f t="shared" si="27"/>
        <v>3.0303030303030303</v>
      </c>
      <c r="K373" s="66" t="s">
        <v>305</v>
      </c>
      <c r="L373">
        <v>10</v>
      </c>
      <c r="M373" s="2">
        <v>495</v>
      </c>
    </row>
    <row r="374" spans="2:13" ht="12.75">
      <c r="B374" s="418">
        <v>4000</v>
      </c>
      <c r="C374" s="67" t="s">
        <v>385</v>
      </c>
      <c r="D374" s="35" t="s">
        <v>10</v>
      </c>
      <c r="E374" s="35" t="s">
        <v>254</v>
      </c>
      <c r="F374" s="424" t="s">
        <v>386</v>
      </c>
      <c r="G374" s="424" t="s">
        <v>346</v>
      </c>
      <c r="H374" s="6">
        <f t="shared" si="28"/>
        <v>-22000</v>
      </c>
      <c r="I374" s="24">
        <f t="shared" si="27"/>
        <v>8.080808080808081</v>
      </c>
      <c r="K374" s="66" t="s">
        <v>305</v>
      </c>
      <c r="L374">
        <v>10</v>
      </c>
      <c r="M374" s="2">
        <v>495</v>
      </c>
    </row>
    <row r="375" spans="1:13" s="432" customFormat="1" ht="12.75">
      <c r="A375" s="430"/>
      <c r="B375" s="419">
        <f>SUM(B367:B374)</f>
        <v>22000</v>
      </c>
      <c r="C375" s="13" t="s">
        <v>151</v>
      </c>
      <c r="D375" s="431"/>
      <c r="E375" s="430"/>
      <c r="F375" s="71"/>
      <c r="G375" s="71"/>
      <c r="H375" s="57">
        <v>0</v>
      </c>
      <c r="I375" s="59">
        <f t="shared" si="27"/>
        <v>44.44444444444444</v>
      </c>
      <c r="M375" s="2">
        <v>495</v>
      </c>
    </row>
    <row r="376" spans="2:13" ht="12.75">
      <c r="B376" s="418"/>
      <c r="D376" s="14"/>
      <c r="H376" s="6">
        <f aca="true" t="shared" si="29" ref="H376:H382">H375-B376</f>
        <v>0</v>
      </c>
      <c r="I376" s="24">
        <f t="shared" si="27"/>
        <v>0</v>
      </c>
      <c r="M376" s="2">
        <v>495</v>
      </c>
    </row>
    <row r="377" spans="2:13" ht="12.75">
      <c r="B377" s="418"/>
      <c r="C377" s="67"/>
      <c r="D377" s="14"/>
      <c r="H377" s="6">
        <f t="shared" si="29"/>
        <v>0</v>
      </c>
      <c r="I377" s="24">
        <f t="shared" si="27"/>
        <v>0</v>
      </c>
      <c r="M377" s="2">
        <v>495</v>
      </c>
    </row>
    <row r="378" spans="2:13" ht="12.75">
      <c r="B378" s="418">
        <v>1300</v>
      </c>
      <c r="C378" s="67" t="s">
        <v>19</v>
      </c>
      <c r="D378" s="35" t="s">
        <v>10</v>
      </c>
      <c r="E378" s="67" t="s">
        <v>15</v>
      </c>
      <c r="F378" s="424" t="s">
        <v>379</v>
      </c>
      <c r="G378" s="424" t="s">
        <v>298</v>
      </c>
      <c r="H378" s="6">
        <f t="shared" si="29"/>
        <v>-1300</v>
      </c>
      <c r="I378" s="24">
        <f t="shared" si="27"/>
        <v>2.6262626262626263</v>
      </c>
      <c r="K378" s="66" t="s">
        <v>305</v>
      </c>
      <c r="L378">
        <v>10</v>
      </c>
      <c r="M378" s="2">
        <v>495</v>
      </c>
    </row>
    <row r="379" spans="2:13" ht="12.75">
      <c r="B379" s="418">
        <v>1400</v>
      </c>
      <c r="C379" s="67" t="s">
        <v>19</v>
      </c>
      <c r="D379" s="35" t="s">
        <v>10</v>
      </c>
      <c r="E379" s="67" t="s">
        <v>15</v>
      </c>
      <c r="F379" s="424" t="s">
        <v>379</v>
      </c>
      <c r="G379" s="424" t="s">
        <v>328</v>
      </c>
      <c r="H379" s="6">
        <f t="shared" si="29"/>
        <v>-2700</v>
      </c>
      <c r="I379" s="24">
        <f t="shared" si="27"/>
        <v>2.8282828282828283</v>
      </c>
      <c r="K379" s="66" t="s">
        <v>305</v>
      </c>
      <c r="L379">
        <v>10</v>
      </c>
      <c r="M379" s="2">
        <v>495</v>
      </c>
    </row>
    <row r="380" spans="1:13" ht="12.75">
      <c r="A380" s="14"/>
      <c r="B380" s="418">
        <v>1000</v>
      </c>
      <c r="C380" s="67" t="s">
        <v>19</v>
      </c>
      <c r="D380" s="35" t="s">
        <v>10</v>
      </c>
      <c r="E380" s="67" t="s">
        <v>15</v>
      </c>
      <c r="F380" s="424" t="s">
        <v>379</v>
      </c>
      <c r="G380" s="424" t="s">
        <v>330</v>
      </c>
      <c r="H380" s="6">
        <f t="shared" si="29"/>
        <v>-3700</v>
      </c>
      <c r="I380" s="24">
        <f t="shared" si="27"/>
        <v>2.0202020202020203</v>
      </c>
      <c r="K380" s="66" t="s">
        <v>305</v>
      </c>
      <c r="L380">
        <v>10</v>
      </c>
      <c r="M380" s="2">
        <v>495</v>
      </c>
    </row>
    <row r="381" spans="2:13" ht="12.75">
      <c r="B381" s="418">
        <v>1200</v>
      </c>
      <c r="C381" s="67" t="s">
        <v>19</v>
      </c>
      <c r="D381" s="35" t="s">
        <v>10</v>
      </c>
      <c r="E381" s="67" t="s">
        <v>15</v>
      </c>
      <c r="F381" s="424" t="s">
        <v>379</v>
      </c>
      <c r="G381" s="424" t="s">
        <v>335</v>
      </c>
      <c r="H381" s="6">
        <f t="shared" si="29"/>
        <v>-4900</v>
      </c>
      <c r="I381" s="24">
        <f t="shared" si="27"/>
        <v>2.4242424242424243</v>
      </c>
      <c r="K381" s="66" t="s">
        <v>305</v>
      </c>
      <c r="L381">
        <v>10</v>
      </c>
      <c r="M381" s="2">
        <v>495</v>
      </c>
    </row>
    <row r="382" spans="2:13" ht="12.75">
      <c r="B382" s="418">
        <v>1500</v>
      </c>
      <c r="C382" s="67" t="s">
        <v>19</v>
      </c>
      <c r="D382" s="35" t="s">
        <v>10</v>
      </c>
      <c r="E382" s="67" t="s">
        <v>15</v>
      </c>
      <c r="F382" s="424" t="s">
        <v>379</v>
      </c>
      <c r="G382" s="424" t="s">
        <v>346</v>
      </c>
      <c r="H382" s="6">
        <f t="shared" si="29"/>
        <v>-6400</v>
      </c>
      <c r="I382" s="24">
        <f t="shared" si="27"/>
        <v>3.0303030303030303</v>
      </c>
      <c r="K382" s="66" t="s">
        <v>305</v>
      </c>
      <c r="L382">
        <v>10</v>
      </c>
      <c r="M382" s="2">
        <v>495</v>
      </c>
    </row>
    <row r="383" spans="1:13" s="60" customFormat="1" ht="12.75">
      <c r="A383" s="13"/>
      <c r="B383" s="419">
        <f>SUM(B378:B382)</f>
        <v>6400</v>
      </c>
      <c r="C383" s="13"/>
      <c r="D383" s="13"/>
      <c r="E383" s="13" t="s">
        <v>15</v>
      </c>
      <c r="F383" s="20"/>
      <c r="G383" s="20"/>
      <c r="H383" s="57">
        <v>0</v>
      </c>
      <c r="I383" s="59">
        <f t="shared" si="27"/>
        <v>12.929292929292929</v>
      </c>
      <c r="M383" s="2">
        <v>495</v>
      </c>
    </row>
    <row r="384" spans="2:13" ht="12.75">
      <c r="B384" s="418"/>
      <c r="D384" s="14"/>
      <c r="H384" s="6">
        <f>H383-B384</f>
        <v>0</v>
      </c>
      <c r="I384" s="24">
        <f t="shared" si="27"/>
        <v>0</v>
      </c>
      <c r="M384" s="2">
        <v>495</v>
      </c>
    </row>
    <row r="385" spans="2:13" ht="12.75">
      <c r="B385" s="418"/>
      <c r="D385" s="14"/>
      <c r="H385" s="6">
        <f>H384-B385</f>
        <v>0</v>
      </c>
      <c r="I385" s="24">
        <f t="shared" si="27"/>
        <v>0</v>
      </c>
      <c r="M385" s="2">
        <v>495</v>
      </c>
    </row>
    <row r="386" spans="1:13" ht="12.75">
      <c r="A386" s="14"/>
      <c r="B386" s="418">
        <v>3000</v>
      </c>
      <c r="C386" s="67" t="s">
        <v>20</v>
      </c>
      <c r="D386" s="35" t="s">
        <v>10</v>
      </c>
      <c r="E386" s="35" t="s">
        <v>254</v>
      </c>
      <c r="F386" s="424" t="s">
        <v>387</v>
      </c>
      <c r="G386" s="424" t="s">
        <v>328</v>
      </c>
      <c r="H386" s="6">
        <f>H385-B386</f>
        <v>-3000</v>
      </c>
      <c r="I386" s="24">
        <f t="shared" si="27"/>
        <v>6.0606060606060606</v>
      </c>
      <c r="K386" s="66" t="s">
        <v>305</v>
      </c>
      <c r="L386">
        <v>10</v>
      </c>
      <c r="M386" s="2">
        <v>495</v>
      </c>
    </row>
    <row r="387" spans="2:13" ht="12.75">
      <c r="B387" s="418">
        <v>3000</v>
      </c>
      <c r="C387" s="67" t="s">
        <v>20</v>
      </c>
      <c r="D387" s="35" t="s">
        <v>10</v>
      </c>
      <c r="E387" s="35" t="s">
        <v>254</v>
      </c>
      <c r="F387" s="424" t="s">
        <v>387</v>
      </c>
      <c r="G387" s="424" t="s">
        <v>330</v>
      </c>
      <c r="H387" s="6">
        <f>H386-B387</f>
        <v>-6000</v>
      </c>
      <c r="I387" s="24">
        <f t="shared" si="27"/>
        <v>6.0606060606060606</v>
      </c>
      <c r="K387" s="66" t="s">
        <v>305</v>
      </c>
      <c r="L387">
        <v>10</v>
      </c>
      <c r="M387" s="2">
        <v>495</v>
      </c>
    </row>
    <row r="388" spans="2:13" ht="12.75">
      <c r="B388" s="418">
        <v>3000</v>
      </c>
      <c r="C388" s="67" t="s">
        <v>20</v>
      </c>
      <c r="D388" s="35" t="s">
        <v>10</v>
      </c>
      <c r="E388" s="35" t="s">
        <v>254</v>
      </c>
      <c r="F388" s="424" t="s">
        <v>387</v>
      </c>
      <c r="G388" s="424" t="s">
        <v>335</v>
      </c>
      <c r="H388" s="6">
        <f>H387-B388</f>
        <v>-9000</v>
      </c>
      <c r="I388" s="24">
        <f t="shared" si="27"/>
        <v>6.0606060606060606</v>
      </c>
      <c r="K388" s="66" t="s">
        <v>305</v>
      </c>
      <c r="L388">
        <v>10</v>
      </c>
      <c r="M388" s="2">
        <v>495</v>
      </c>
    </row>
    <row r="389" spans="1:13" s="60" customFormat="1" ht="12.75">
      <c r="A389" s="13"/>
      <c r="B389" s="419">
        <f>SUM(B386:B388)</f>
        <v>9000</v>
      </c>
      <c r="C389" s="13" t="s">
        <v>20</v>
      </c>
      <c r="D389" s="13"/>
      <c r="E389" s="13"/>
      <c r="F389" s="20"/>
      <c r="G389" s="20"/>
      <c r="H389" s="57">
        <v>0</v>
      </c>
      <c r="I389" s="59">
        <f t="shared" si="27"/>
        <v>18.181818181818183</v>
      </c>
      <c r="M389" s="2">
        <v>495</v>
      </c>
    </row>
    <row r="390" spans="2:13" ht="12.75">
      <c r="B390" s="418"/>
      <c r="H390" s="6">
        <f aca="true" t="shared" si="30" ref="H390:H395">H389-B390</f>
        <v>0</v>
      </c>
      <c r="I390" s="24">
        <f t="shared" si="27"/>
        <v>0</v>
      </c>
      <c r="M390" s="2">
        <v>495</v>
      </c>
    </row>
    <row r="391" spans="2:13" ht="12.75">
      <c r="B391" s="418"/>
      <c r="H391" s="6">
        <f t="shared" si="30"/>
        <v>0</v>
      </c>
      <c r="I391" s="24">
        <f t="shared" si="27"/>
        <v>0</v>
      </c>
      <c r="M391" s="2">
        <v>495</v>
      </c>
    </row>
    <row r="392" spans="2:13" ht="12.75">
      <c r="B392" s="418">
        <v>2000</v>
      </c>
      <c r="C392" s="67" t="s">
        <v>21</v>
      </c>
      <c r="D392" s="67" t="s">
        <v>10</v>
      </c>
      <c r="E392" s="35" t="s">
        <v>254</v>
      </c>
      <c r="F392" s="424" t="s">
        <v>379</v>
      </c>
      <c r="G392" s="424" t="s">
        <v>328</v>
      </c>
      <c r="H392" s="6">
        <f t="shared" si="30"/>
        <v>-2000</v>
      </c>
      <c r="I392" s="24">
        <f t="shared" si="27"/>
        <v>4.040404040404041</v>
      </c>
      <c r="K392" s="66" t="s">
        <v>305</v>
      </c>
      <c r="L392">
        <v>10</v>
      </c>
      <c r="M392" s="2">
        <v>495</v>
      </c>
    </row>
    <row r="393" spans="2:13" ht="12.75">
      <c r="B393" s="418">
        <v>2000</v>
      </c>
      <c r="C393" s="67" t="s">
        <v>21</v>
      </c>
      <c r="D393" s="67" t="s">
        <v>10</v>
      </c>
      <c r="E393" s="35" t="s">
        <v>254</v>
      </c>
      <c r="F393" s="424" t="s">
        <v>379</v>
      </c>
      <c r="G393" s="424" t="s">
        <v>330</v>
      </c>
      <c r="H393" s="6">
        <f t="shared" si="30"/>
        <v>-4000</v>
      </c>
      <c r="I393" s="24">
        <f t="shared" si="27"/>
        <v>4.040404040404041</v>
      </c>
      <c r="K393" s="66" t="s">
        <v>305</v>
      </c>
      <c r="L393">
        <v>10</v>
      </c>
      <c r="M393" s="2">
        <v>495</v>
      </c>
    </row>
    <row r="394" spans="2:13" ht="12.75">
      <c r="B394" s="418">
        <v>2000</v>
      </c>
      <c r="C394" s="67" t="s">
        <v>21</v>
      </c>
      <c r="D394" s="67" t="s">
        <v>10</v>
      </c>
      <c r="E394" s="35" t="s">
        <v>254</v>
      </c>
      <c r="F394" s="424" t="s">
        <v>379</v>
      </c>
      <c r="G394" s="424" t="s">
        <v>335</v>
      </c>
      <c r="H394" s="6">
        <f t="shared" si="30"/>
        <v>-6000</v>
      </c>
      <c r="I394" s="24">
        <f t="shared" si="27"/>
        <v>4.040404040404041</v>
      </c>
      <c r="K394" s="66" t="s">
        <v>305</v>
      </c>
      <c r="L394">
        <v>10</v>
      </c>
      <c r="M394" s="2">
        <v>495</v>
      </c>
    </row>
    <row r="395" spans="2:13" ht="12.75">
      <c r="B395" s="418">
        <v>2000</v>
      </c>
      <c r="C395" s="67" t="s">
        <v>21</v>
      </c>
      <c r="D395" s="67" t="s">
        <v>10</v>
      </c>
      <c r="E395" s="35" t="s">
        <v>254</v>
      </c>
      <c r="F395" s="424" t="s">
        <v>379</v>
      </c>
      <c r="G395" s="424" t="s">
        <v>346</v>
      </c>
      <c r="H395" s="6">
        <f t="shared" si="30"/>
        <v>-8000</v>
      </c>
      <c r="I395" s="24">
        <f t="shared" si="27"/>
        <v>4.040404040404041</v>
      </c>
      <c r="K395" s="66" t="s">
        <v>305</v>
      </c>
      <c r="L395">
        <v>10</v>
      </c>
      <c r="M395" s="2">
        <v>495</v>
      </c>
    </row>
    <row r="396" spans="1:13" s="60" customFormat="1" ht="12.75">
      <c r="A396" s="13"/>
      <c r="B396" s="419">
        <f>SUM(B392:B395)</f>
        <v>8000</v>
      </c>
      <c r="C396" s="13" t="s">
        <v>21</v>
      </c>
      <c r="D396" s="13"/>
      <c r="E396" s="13"/>
      <c r="F396" s="20"/>
      <c r="G396" s="20"/>
      <c r="H396" s="57">
        <v>0</v>
      </c>
      <c r="I396" s="59">
        <f t="shared" si="27"/>
        <v>16.161616161616163</v>
      </c>
      <c r="M396" s="2">
        <v>495</v>
      </c>
    </row>
    <row r="397" spans="2:13" ht="12.75">
      <c r="B397" s="418"/>
      <c r="H397" s="6">
        <f>H396-B397</f>
        <v>0</v>
      </c>
      <c r="I397" s="24">
        <f t="shared" si="27"/>
        <v>0</v>
      </c>
      <c r="M397" s="2">
        <v>495</v>
      </c>
    </row>
    <row r="398" spans="2:13" ht="12.75">
      <c r="B398" s="418"/>
      <c r="H398" s="6">
        <f>H397-B398</f>
        <v>0</v>
      </c>
      <c r="I398" s="24">
        <f t="shared" si="27"/>
        <v>0</v>
      </c>
      <c r="M398" s="2">
        <v>495</v>
      </c>
    </row>
    <row r="399" spans="2:13" ht="12.75">
      <c r="B399" s="418">
        <v>1000</v>
      </c>
      <c r="C399" s="67" t="s">
        <v>284</v>
      </c>
      <c r="D399" s="67" t="s">
        <v>10</v>
      </c>
      <c r="E399" s="67" t="s">
        <v>264</v>
      </c>
      <c r="F399" s="424" t="s">
        <v>379</v>
      </c>
      <c r="G399" s="424" t="s">
        <v>328</v>
      </c>
      <c r="H399" s="6">
        <f>H398-B399</f>
        <v>-1000</v>
      </c>
      <c r="I399" s="24">
        <f t="shared" si="27"/>
        <v>2.0202020202020203</v>
      </c>
      <c r="K399" s="66" t="s">
        <v>305</v>
      </c>
      <c r="L399">
        <v>10</v>
      </c>
      <c r="M399" s="2">
        <v>495</v>
      </c>
    </row>
    <row r="400" spans="2:13" ht="12.75">
      <c r="B400" s="418">
        <v>1000</v>
      </c>
      <c r="C400" s="67" t="s">
        <v>284</v>
      </c>
      <c r="D400" s="67" t="s">
        <v>10</v>
      </c>
      <c r="E400" s="67" t="s">
        <v>264</v>
      </c>
      <c r="F400" s="424" t="s">
        <v>379</v>
      </c>
      <c r="G400" s="424" t="s">
        <v>330</v>
      </c>
      <c r="H400" s="6">
        <f>H399-B400</f>
        <v>-2000</v>
      </c>
      <c r="I400" s="24">
        <f t="shared" si="27"/>
        <v>2.0202020202020203</v>
      </c>
      <c r="K400" s="66" t="s">
        <v>305</v>
      </c>
      <c r="L400">
        <v>10</v>
      </c>
      <c r="M400" s="2">
        <v>495</v>
      </c>
    </row>
    <row r="401" spans="2:13" ht="12.75">
      <c r="B401" s="418">
        <v>1000</v>
      </c>
      <c r="C401" s="67" t="s">
        <v>284</v>
      </c>
      <c r="D401" s="67" t="s">
        <v>10</v>
      </c>
      <c r="E401" s="67" t="s">
        <v>264</v>
      </c>
      <c r="F401" s="424" t="s">
        <v>379</v>
      </c>
      <c r="G401" s="424" t="s">
        <v>335</v>
      </c>
      <c r="H401" s="6">
        <f>H400-B401</f>
        <v>-3000</v>
      </c>
      <c r="I401" s="24">
        <f t="shared" si="27"/>
        <v>2.0202020202020203</v>
      </c>
      <c r="K401" s="66" t="s">
        <v>305</v>
      </c>
      <c r="L401">
        <v>10</v>
      </c>
      <c r="M401" s="2">
        <v>495</v>
      </c>
    </row>
    <row r="402" spans="1:13" s="60" customFormat="1" ht="12.75">
      <c r="A402" s="13"/>
      <c r="B402" s="419">
        <f>SUM(B399:B401)</f>
        <v>3000</v>
      </c>
      <c r="C402" s="13"/>
      <c r="D402" s="13"/>
      <c r="E402" s="13" t="s">
        <v>264</v>
      </c>
      <c r="F402" s="20"/>
      <c r="G402" s="20"/>
      <c r="H402" s="57">
        <v>0</v>
      </c>
      <c r="I402" s="59">
        <f t="shared" si="27"/>
        <v>6.0606060606060606</v>
      </c>
      <c r="M402" s="2">
        <v>495</v>
      </c>
    </row>
    <row r="403" spans="2:13" ht="12.75">
      <c r="B403" s="418"/>
      <c r="H403" s="6">
        <f>H402-B403</f>
        <v>0</v>
      </c>
      <c r="I403" s="24">
        <f t="shared" si="27"/>
        <v>0</v>
      </c>
      <c r="M403" s="2">
        <v>495</v>
      </c>
    </row>
    <row r="404" spans="2:13" ht="12.75">
      <c r="B404" s="418"/>
      <c r="H404" s="6">
        <f>H403-B404</f>
        <v>0</v>
      </c>
      <c r="I404" s="24">
        <f t="shared" si="27"/>
        <v>0</v>
      </c>
      <c r="M404" s="2">
        <v>495</v>
      </c>
    </row>
    <row r="405" spans="2:13" ht="12.75">
      <c r="B405" s="418"/>
      <c r="H405" s="6">
        <f>H404-B405</f>
        <v>0</v>
      </c>
      <c r="I405" s="24">
        <f t="shared" si="27"/>
        <v>0</v>
      </c>
      <c r="M405" s="2">
        <v>495</v>
      </c>
    </row>
    <row r="406" spans="2:13" ht="12.75">
      <c r="B406" s="418"/>
      <c r="H406" s="6">
        <f>H405-B406</f>
        <v>0</v>
      </c>
      <c r="I406" s="24">
        <f t="shared" si="27"/>
        <v>0</v>
      </c>
      <c r="M406" s="2">
        <v>495</v>
      </c>
    </row>
    <row r="407" spans="1:13" s="56" customFormat="1" ht="12.75">
      <c r="A407" s="52"/>
      <c r="B407" s="366">
        <f>+B412+B419+B427+B434+B442+B450</f>
        <v>56100</v>
      </c>
      <c r="C407" s="52" t="s">
        <v>46</v>
      </c>
      <c r="D407" s="52" t="s">
        <v>47</v>
      </c>
      <c r="E407" s="52" t="s">
        <v>11</v>
      </c>
      <c r="F407" s="54" t="s">
        <v>12</v>
      </c>
      <c r="G407" s="54" t="s">
        <v>48</v>
      </c>
      <c r="H407" s="53"/>
      <c r="I407" s="55">
        <f t="shared" si="27"/>
        <v>113.33333333333333</v>
      </c>
      <c r="M407" s="2">
        <v>495</v>
      </c>
    </row>
    <row r="408" spans="2:13" ht="12.75">
      <c r="B408" s="418"/>
      <c r="H408" s="6">
        <f>H407-B408</f>
        <v>0</v>
      </c>
      <c r="I408" s="24">
        <f t="shared" si="27"/>
        <v>0</v>
      </c>
      <c r="M408" s="2">
        <v>495</v>
      </c>
    </row>
    <row r="409" spans="2:13" ht="12.75">
      <c r="B409" s="418">
        <v>2500</v>
      </c>
      <c r="C409" s="1" t="s">
        <v>14</v>
      </c>
      <c r="D409" s="1" t="s">
        <v>10</v>
      </c>
      <c r="E409" s="1" t="s">
        <v>325</v>
      </c>
      <c r="F409" s="426" t="s">
        <v>388</v>
      </c>
      <c r="G409" s="29" t="s">
        <v>389</v>
      </c>
      <c r="H409" s="6">
        <f>H408-B409</f>
        <v>-2500</v>
      </c>
      <c r="I409" s="24">
        <f t="shared" si="27"/>
        <v>5.05050505050505</v>
      </c>
      <c r="K409" t="s">
        <v>14</v>
      </c>
      <c r="L409">
        <v>11</v>
      </c>
      <c r="M409" s="2">
        <v>495</v>
      </c>
    </row>
    <row r="410" spans="2:13" ht="12.75">
      <c r="B410" s="418">
        <v>2500</v>
      </c>
      <c r="C410" s="1" t="s">
        <v>14</v>
      </c>
      <c r="D410" s="1" t="s">
        <v>10</v>
      </c>
      <c r="E410" s="1" t="s">
        <v>325</v>
      </c>
      <c r="F410" s="426" t="s">
        <v>390</v>
      </c>
      <c r="G410" s="29" t="s">
        <v>391</v>
      </c>
      <c r="H410" s="6">
        <f>H409-B410</f>
        <v>-5000</v>
      </c>
      <c r="I410" s="24">
        <v>5</v>
      </c>
      <c r="K410" t="s">
        <v>14</v>
      </c>
      <c r="L410">
        <v>11</v>
      </c>
      <c r="M410" s="2">
        <v>495</v>
      </c>
    </row>
    <row r="411" spans="2:13" ht="12.75">
      <c r="B411" s="418">
        <v>2500</v>
      </c>
      <c r="C411" s="1" t="s">
        <v>14</v>
      </c>
      <c r="D411" s="1" t="s">
        <v>10</v>
      </c>
      <c r="E411" s="1" t="s">
        <v>325</v>
      </c>
      <c r="F411" s="426" t="s">
        <v>392</v>
      </c>
      <c r="G411" s="29" t="s">
        <v>393</v>
      </c>
      <c r="H411" s="6">
        <f>H410-B411</f>
        <v>-7500</v>
      </c>
      <c r="I411" s="24">
        <v>5</v>
      </c>
      <c r="K411" t="s">
        <v>14</v>
      </c>
      <c r="L411">
        <v>11</v>
      </c>
      <c r="M411" s="2">
        <v>495</v>
      </c>
    </row>
    <row r="412" spans="1:13" s="60" customFormat="1" ht="12.75">
      <c r="A412" s="13"/>
      <c r="B412" s="419">
        <f>SUM(B409:B411)</f>
        <v>7500</v>
      </c>
      <c r="C412" s="13" t="s">
        <v>14</v>
      </c>
      <c r="D412" s="13"/>
      <c r="E412" s="13"/>
      <c r="F412" s="20"/>
      <c r="G412" s="20"/>
      <c r="H412" s="57">
        <v>0</v>
      </c>
      <c r="I412" s="59">
        <f aca="true" t="shared" si="31" ref="I412:I457">+B412/M412</f>
        <v>15.151515151515152</v>
      </c>
      <c r="M412" s="2">
        <v>495</v>
      </c>
    </row>
    <row r="413" spans="2:13" ht="12.75">
      <c r="B413" s="418"/>
      <c r="H413" s="6">
        <f aca="true" t="shared" si="32" ref="H413:H418">H412-B413</f>
        <v>0</v>
      </c>
      <c r="I413" s="24">
        <f t="shared" si="31"/>
        <v>0</v>
      </c>
      <c r="M413" s="2">
        <v>495</v>
      </c>
    </row>
    <row r="414" spans="2:13" ht="12.75">
      <c r="B414" s="418"/>
      <c r="H414" s="6">
        <f t="shared" si="32"/>
        <v>0</v>
      </c>
      <c r="I414" s="24">
        <f t="shared" si="31"/>
        <v>0</v>
      </c>
      <c r="M414" s="2">
        <v>495</v>
      </c>
    </row>
    <row r="415" spans="2:13" ht="12.75">
      <c r="B415" s="418">
        <v>3000</v>
      </c>
      <c r="C415" s="1" t="s">
        <v>365</v>
      </c>
      <c r="D415" s="14" t="s">
        <v>10</v>
      </c>
      <c r="E415" s="36" t="s">
        <v>254</v>
      </c>
      <c r="F415" s="29" t="s">
        <v>394</v>
      </c>
      <c r="G415" s="29" t="s">
        <v>389</v>
      </c>
      <c r="H415" s="6">
        <f t="shared" si="32"/>
        <v>-3000</v>
      </c>
      <c r="I415" s="24">
        <f t="shared" si="31"/>
        <v>6.0606060606060606</v>
      </c>
      <c r="K415" t="s">
        <v>325</v>
      </c>
      <c r="L415">
        <v>11</v>
      </c>
      <c r="M415" s="2">
        <v>495</v>
      </c>
    </row>
    <row r="416" spans="2:13" ht="12.75">
      <c r="B416" s="418">
        <v>500</v>
      </c>
      <c r="C416" s="1" t="s">
        <v>395</v>
      </c>
      <c r="D416" s="14" t="s">
        <v>10</v>
      </c>
      <c r="E416" s="36" t="s">
        <v>254</v>
      </c>
      <c r="F416" s="29" t="s">
        <v>396</v>
      </c>
      <c r="G416" s="29" t="s">
        <v>49</v>
      </c>
      <c r="H416" s="6">
        <f t="shared" si="32"/>
        <v>-3500</v>
      </c>
      <c r="I416" s="24">
        <f t="shared" si="31"/>
        <v>1.0101010101010102</v>
      </c>
      <c r="K416" t="s">
        <v>325</v>
      </c>
      <c r="L416">
        <v>11</v>
      </c>
      <c r="M416" s="2">
        <v>495</v>
      </c>
    </row>
    <row r="417" spans="2:13" ht="12.75">
      <c r="B417" s="418">
        <v>500</v>
      </c>
      <c r="C417" s="1" t="s">
        <v>397</v>
      </c>
      <c r="D417" s="14" t="s">
        <v>10</v>
      </c>
      <c r="E417" s="36" t="s">
        <v>254</v>
      </c>
      <c r="F417" s="29" t="s">
        <v>396</v>
      </c>
      <c r="G417" s="29" t="s">
        <v>49</v>
      </c>
      <c r="H417" s="6">
        <f t="shared" si="32"/>
        <v>-4000</v>
      </c>
      <c r="I417" s="24">
        <f t="shared" si="31"/>
        <v>1.0101010101010102</v>
      </c>
      <c r="K417" t="s">
        <v>325</v>
      </c>
      <c r="L417">
        <v>11</v>
      </c>
      <c r="M417" s="2">
        <v>495</v>
      </c>
    </row>
    <row r="418" spans="2:13" ht="12.75">
      <c r="B418" s="418">
        <v>3000</v>
      </c>
      <c r="C418" s="1" t="s">
        <v>290</v>
      </c>
      <c r="D418" s="14" t="s">
        <v>10</v>
      </c>
      <c r="E418" s="36" t="s">
        <v>254</v>
      </c>
      <c r="F418" s="29" t="s">
        <v>398</v>
      </c>
      <c r="G418" s="29" t="s">
        <v>399</v>
      </c>
      <c r="H418" s="6">
        <f t="shared" si="32"/>
        <v>-7000</v>
      </c>
      <c r="I418" s="24">
        <f t="shared" si="31"/>
        <v>6.0606060606060606</v>
      </c>
      <c r="K418" t="s">
        <v>325</v>
      </c>
      <c r="L418">
        <v>11</v>
      </c>
      <c r="M418" s="2">
        <v>495</v>
      </c>
    </row>
    <row r="419" spans="1:13" s="60" customFormat="1" ht="12.75">
      <c r="A419" s="13"/>
      <c r="B419" s="419">
        <f>SUM(B415:B418)</f>
        <v>7000</v>
      </c>
      <c r="C419" s="13" t="s">
        <v>151</v>
      </c>
      <c r="D419" s="13"/>
      <c r="E419" s="13"/>
      <c r="F419" s="20"/>
      <c r="G419" s="20"/>
      <c r="H419" s="57">
        <v>0</v>
      </c>
      <c r="I419" s="59">
        <f t="shared" si="31"/>
        <v>14.141414141414142</v>
      </c>
      <c r="M419" s="2">
        <v>495</v>
      </c>
    </row>
    <row r="420" spans="2:13" ht="12.75">
      <c r="B420" s="418"/>
      <c r="D420" s="14"/>
      <c r="H420" s="6">
        <f aca="true" t="shared" si="33" ref="H420:H426">H419-B420</f>
        <v>0</v>
      </c>
      <c r="I420" s="24">
        <f t="shared" si="31"/>
        <v>0</v>
      </c>
      <c r="M420" s="2">
        <v>495</v>
      </c>
    </row>
    <row r="421" spans="2:13" ht="12.75">
      <c r="B421" s="418"/>
      <c r="D421" s="14"/>
      <c r="H421" s="6">
        <f t="shared" si="33"/>
        <v>0</v>
      </c>
      <c r="I421" s="24">
        <f t="shared" si="31"/>
        <v>0</v>
      </c>
      <c r="M421" s="2">
        <v>495</v>
      </c>
    </row>
    <row r="422" spans="2:13" ht="12.75">
      <c r="B422" s="418">
        <v>1500</v>
      </c>
      <c r="C422" s="35" t="s">
        <v>19</v>
      </c>
      <c r="D422" s="14" t="s">
        <v>10</v>
      </c>
      <c r="E422" s="1" t="s">
        <v>15</v>
      </c>
      <c r="F422" s="29" t="s">
        <v>396</v>
      </c>
      <c r="G422" s="29" t="s">
        <v>389</v>
      </c>
      <c r="H422" s="6">
        <f t="shared" si="33"/>
        <v>-1500</v>
      </c>
      <c r="I422" s="24">
        <f t="shared" si="31"/>
        <v>3.0303030303030303</v>
      </c>
      <c r="K422" t="s">
        <v>325</v>
      </c>
      <c r="L422">
        <v>11</v>
      </c>
      <c r="M422" s="2">
        <v>495</v>
      </c>
    </row>
    <row r="423" spans="2:13" ht="12.75">
      <c r="B423" s="418">
        <v>1200</v>
      </c>
      <c r="C423" s="35" t="s">
        <v>19</v>
      </c>
      <c r="D423" s="14" t="s">
        <v>10</v>
      </c>
      <c r="E423" s="1" t="s">
        <v>15</v>
      </c>
      <c r="F423" s="29" t="s">
        <v>396</v>
      </c>
      <c r="G423" s="29" t="s">
        <v>391</v>
      </c>
      <c r="H423" s="6">
        <f t="shared" si="33"/>
        <v>-2700</v>
      </c>
      <c r="I423" s="24">
        <f t="shared" si="31"/>
        <v>2.4242424242424243</v>
      </c>
      <c r="K423" t="s">
        <v>325</v>
      </c>
      <c r="L423">
        <v>11</v>
      </c>
      <c r="M423" s="2">
        <v>495</v>
      </c>
    </row>
    <row r="424" spans="2:13" ht="12.75">
      <c r="B424" s="418">
        <v>1000</v>
      </c>
      <c r="C424" s="35" t="s">
        <v>19</v>
      </c>
      <c r="D424" s="14" t="s">
        <v>10</v>
      </c>
      <c r="E424" s="1" t="s">
        <v>15</v>
      </c>
      <c r="F424" s="29" t="s">
        <v>396</v>
      </c>
      <c r="G424" s="29" t="s">
        <v>393</v>
      </c>
      <c r="H424" s="6">
        <f t="shared" si="33"/>
        <v>-3700</v>
      </c>
      <c r="I424" s="24">
        <f t="shared" si="31"/>
        <v>2.0202020202020203</v>
      </c>
      <c r="K424" t="s">
        <v>325</v>
      </c>
      <c r="L424">
        <v>11</v>
      </c>
      <c r="M424" s="2">
        <v>495</v>
      </c>
    </row>
    <row r="425" spans="2:13" ht="12.75">
      <c r="B425" s="418">
        <v>1200</v>
      </c>
      <c r="C425" s="35" t="s">
        <v>19</v>
      </c>
      <c r="D425" s="14" t="s">
        <v>10</v>
      </c>
      <c r="E425" s="1" t="s">
        <v>15</v>
      </c>
      <c r="F425" s="29" t="s">
        <v>396</v>
      </c>
      <c r="G425" s="29" t="s">
        <v>49</v>
      </c>
      <c r="H425" s="6">
        <f t="shared" si="33"/>
        <v>-4900</v>
      </c>
      <c r="I425" s="24">
        <f t="shared" si="31"/>
        <v>2.4242424242424243</v>
      </c>
      <c r="K425" t="s">
        <v>325</v>
      </c>
      <c r="L425">
        <v>11</v>
      </c>
      <c r="M425" s="2">
        <v>495</v>
      </c>
    </row>
    <row r="426" spans="2:13" ht="12.75">
      <c r="B426" s="418">
        <v>1500</v>
      </c>
      <c r="C426" s="35" t="s">
        <v>19</v>
      </c>
      <c r="D426" s="14" t="s">
        <v>10</v>
      </c>
      <c r="E426" s="1" t="s">
        <v>15</v>
      </c>
      <c r="F426" s="29" t="s">
        <v>396</v>
      </c>
      <c r="G426" s="29" t="s">
        <v>399</v>
      </c>
      <c r="H426" s="6">
        <f t="shared" si="33"/>
        <v>-6400</v>
      </c>
      <c r="I426" s="24">
        <f t="shared" si="31"/>
        <v>3.0303030303030303</v>
      </c>
      <c r="K426" t="s">
        <v>325</v>
      </c>
      <c r="L426">
        <v>11</v>
      </c>
      <c r="M426" s="2">
        <v>495</v>
      </c>
    </row>
    <row r="427" spans="1:13" s="60" customFormat="1" ht="12.75">
      <c r="A427" s="13"/>
      <c r="B427" s="419">
        <f>SUM(B422:B426)</f>
        <v>6400</v>
      </c>
      <c r="C427" s="13"/>
      <c r="D427" s="13"/>
      <c r="E427" s="13" t="s">
        <v>15</v>
      </c>
      <c r="F427" s="20"/>
      <c r="G427" s="20"/>
      <c r="H427" s="57">
        <v>0</v>
      </c>
      <c r="I427" s="59">
        <f t="shared" si="31"/>
        <v>12.929292929292929</v>
      </c>
      <c r="M427" s="2">
        <v>495</v>
      </c>
    </row>
    <row r="428" spans="2:13" ht="12.75">
      <c r="B428" s="418"/>
      <c r="D428" s="14"/>
      <c r="H428" s="6">
        <f aca="true" t="shared" si="34" ref="H428:H433">H427-B428</f>
        <v>0</v>
      </c>
      <c r="I428" s="24">
        <f t="shared" si="31"/>
        <v>0</v>
      </c>
      <c r="M428" s="2">
        <v>495</v>
      </c>
    </row>
    <row r="429" spans="2:13" ht="12.75">
      <c r="B429" s="418"/>
      <c r="D429" s="14"/>
      <c r="H429" s="6">
        <f t="shared" si="34"/>
        <v>0</v>
      </c>
      <c r="I429" s="24">
        <f t="shared" si="31"/>
        <v>0</v>
      </c>
      <c r="M429" s="2">
        <v>495</v>
      </c>
    </row>
    <row r="430" spans="2:13" ht="12.75">
      <c r="B430" s="418">
        <v>5000</v>
      </c>
      <c r="C430" s="35" t="s">
        <v>20</v>
      </c>
      <c r="D430" s="14" t="s">
        <v>10</v>
      </c>
      <c r="E430" s="36" t="s">
        <v>254</v>
      </c>
      <c r="F430" s="29" t="s">
        <v>400</v>
      </c>
      <c r="G430" s="29" t="s">
        <v>391</v>
      </c>
      <c r="H430" s="6">
        <f t="shared" si="34"/>
        <v>-5000</v>
      </c>
      <c r="I430" s="24">
        <f t="shared" si="31"/>
        <v>10.1010101010101</v>
      </c>
      <c r="K430" t="s">
        <v>325</v>
      </c>
      <c r="L430">
        <v>11</v>
      </c>
      <c r="M430" s="2">
        <v>495</v>
      </c>
    </row>
    <row r="431" spans="2:13" ht="12.75">
      <c r="B431" s="418">
        <v>5000</v>
      </c>
      <c r="C431" s="35" t="s">
        <v>20</v>
      </c>
      <c r="D431" s="14" t="s">
        <v>10</v>
      </c>
      <c r="E431" s="36" t="s">
        <v>254</v>
      </c>
      <c r="F431" s="29" t="s">
        <v>400</v>
      </c>
      <c r="G431" s="29" t="s">
        <v>393</v>
      </c>
      <c r="H431" s="6">
        <f t="shared" si="34"/>
        <v>-10000</v>
      </c>
      <c r="I431" s="24">
        <f t="shared" si="31"/>
        <v>10.1010101010101</v>
      </c>
      <c r="K431" t="s">
        <v>325</v>
      </c>
      <c r="L431">
        <v>11</v>
      </c>
      <c r="M431" s="2">
        <v>495</v>
      </c>
    </row>
    <row r="432" spans="1:13" s="40" customFormat="1" ht="12.75">
      <c r="A432" s="433"/>
      <c r="B432" s="418">
        <v>5000</v>
      </c>
      <c r="C432" s="35" t="s">
        <v>20</v>
      </c>
      <c r="D432" s="14" t="s">
        <v>10</v>
      </c>
      <c r="E432" s="36" t="s">
        <v>254</v>
      </c>
      <c r="F432" s="29" t="s">
        <v>400</v>
      </c>
      <c r="G432" s="29" t="s">
        <v>49</v>
      </c>
      <c r="H432" s="6">
        <f t="shared" si="34"/>
        <v>-15000</v>
      </c>
      <c r="I432" s="24">
        <f t="shared" si="31"/>
        <v>10.1010101010101</v>
      </c>
      <c r="K432" s="40" t="s">
        <v>325</v>
      </c>
      <c r="L432">
        <v>11</v>
      </c>
      <c r="M432" s="2">
        <v>495</v>
      </c>
    </row>
    <row r="433" spans="2:13" ht="12.75">
      <c r="B433" s="418">
        <v>5000</v>
      </c>
      <c r="C433" s="35" t="s">
        <v>20</v>
      </c>
      <c r="D433" s="14" t="s">
        <v>10</v>
      </c>
      <c r="E433" s="36" t="s">
        <v>254</v>
      </c>
      <c r="F433" s="29" t="s">
        <v>400</v>
      </c>
      <c r="G433" s="29" t="s">
        <v>399</v>
      </c>
      <c r="H433" s="6">
        <f t="shared" si="34"/>
        <v>-20000</v>
      </c>
      <c r="I433" s="24">
        <f t="shared" si="31"/>
        <v>10.1010101010101</v>
      </c>
      <c r="K433" t="s">
        <v>325</v>
      </c>
      <c r="L433">
        <v>11</v>
      </c>
      <c r="M433" s="2">
        <v>495</v>
      </c>
    </row>
    <row r="434" spans="1:13" s="60" customFormat="1" ht="12.75">
      <c r="A434" s="13"/>
      <c r="B434" s="419">
        <f>SUM(B430:B433)</f>
        <v>20000</v>
      </c>
      <c r="C434" s="13" t="s">
        <v>20</v>
      </c>
      <c r="D434" s="13"/>
      <c r="E434" s="13"/>
      <c r="F434" s="20"/>
      <c r="G434" s="20"/>
      <c r="H434" s="57">
        <v>0</v>
      </c>
      <c r="I434" s="59">
        <f t="shared" si="31"/>
        <v>40.4040404040404</v>
      </c>
      <c r="M434" s="2">
        <v>495</v>
      </c>
    </row>
    <row r="435" spans="2:13" ht="12.75">
      <c r="B435" s="418"/>
      <c r="D435" s="14"/>
      <c r="H435" s="6">
        <f aca="true" t="shared" si="35" ref="H435:H441">H434-B435</f>
        <v>0</v>
      </c>
      <c r="I435" s="24">
        <f t="shared" si="31"/>
        <v>0</v>
      </c>
      <c r="M435" s="2">
        <v>495</v>
      </c>
    </row>
    <row r="436" spans="2:13" ht="12.75">
      <c r="B436" s="418"/>
      <c r="D436" s="14"/>
      <c r="H436" s="6">
        <f t="shared" si="35"/>
        <v>0</v>
      </c>
      <c r="I436" s="24">
        <f t="shared" si="31"/>
        <v>0</v>
      </c>
      <c r="M436" s="2">
        <v>495</v>
      </c>
    </row>
    <row r="437" spans="2:13" ht="12.75">
      <c r="B437" s="418">
        <v>2000</v>
      </c>
      <c r="C437" s="1" t="s">
        <v>21</v>
      </c>
      <c r="D437" s="14" t="s">
        <v>10</v>
      </c>
      <c r="E437" s="36" t="s">
        <v>254</v>
      </c>
      <c r="F437" s="29" t="s">
        <v>396</v>
      </c>
      <c r="G437" s="29" t="s">
        <v>389</v>
      </c>
      <c r="H437" s="6">
        <f t="shared" si="35"/>
        <v>-2000</v>
      </c>
      <c r="I437" s="24">
        <f t="shared" si="31"/>
        <v>4.040404040404041</v>
      </c>
      <c r="K437" t="s">
        <v>325</v>
      </c>
      <c r="L437">
        <v>11</v>
      </c>
      <c r="M437" s="2">
        <v>495</v>
      </c>
    </row>
    <row r="438" spans="2:13" ht="12.75">
      <c r="B438" s="418">
        <v>2000</v>
      </c>
      <c r="C438" s="1" t="s">
        <v>21</v>
      </c>
      <c r="D438" s="14" t="s">
        <v>10</v>
      </c>
      <c r="E438" s="36" t="s">
        <v>254</v>
      </c>
      <c r="F438" s="29" t="s">
        <v>396</v>
      </c>
      <c r="G438" s="29" t="s">
        <v>391</v>
      </c>
      <c r="H438" s="6">
        <f t="shared" si="35"/>
        <v>-4000</v>
      </c>
      <c r="I438" s="24">
        <f t="shared" si="31"/>
        <v>4.040404040404041</v>
      </c>
      <c r="K438" t="s">
        <v>325</v>
      </c>
      <c r="L438">
        <v>11</v>
      </c>
      <c r="M438" s="2">
        <v>495</v>
      </c>
    </row>
    <row r="439" spans="2:13" ht="12.75">
      <c r="B439" s="418">
        <v>2000</v>
      </c>
      <c r="C439" s="1" t="s">
        <v>21</v>
      </c>
      <c r="D439" s="14" t="s">
        <v>10</v>
      </c>
      <c r="E439" s="36" t="s">
        <v>254</v>
      </c>
      <c r="F439" s="29" t="s">
        <v>396</v>
      </c>
      <c r="G439" s="29" t="s">
        <v>393</v>
      </c>
      <c r="H439" s="6">
        <f t="shared" si="35"/>
        <v>-6000</v>
      </c>
      <c r="I439" s="24">
        <f t="shared" si="31"/>
        <v>4.040404040404041</v>
      </c>
      <c r="K439" t="s">
        <v>325</v>
      </c>
      <c r="L439">
        <v>11</v>
      </c>
      <c r="M439" s="2">
        <v>495</v>
      </c>
    </row>
    <row r="440" spans="2:13" ht="12.75">
      <c r="B440" s="418">
        <v>2000</v>
      </c>
      <c r="C440" s="1" t="s">
        <v>21</v>
      </c>
      <c r="D440" s="14" t="s">
        <v>10</v>
      </c>
      <c r="E440" s="36" t="s">
        <v>254</v>
      </c>
      <c r="F440" s="29" t="s">
        <v>396</v>
      </c>
      <c r="G440" s="29" t="s">
        <v>49</v>
      </c>
      <c r="H440" s="6">
        <f t="shared" si="35"/>
        <v>-8000</v>
      </c>
      <c r="I440" s="24">
        <f t="shared" si="31"/>
        <v>4.040404040404041</v>
      </c>
      <c r="K440" t="s">
        <v>325</v>
      </c>
      <c r="L440">
        <v>11</v>
      </c>
      <c r="M440" s="2">
        <v>495</v>
      </c>
    </row>
    <row r="441" spans="2:13" ht="12.75">
      <c r="B441" s="418">
        <v>2000</v>
      </c>
      <c r="C441" s="1" t="s">
        <v>21</v>
      </c>
      <c r="D441" s="14" t="s">
        <v>10</v>
      </c>
      <c r="E441" s="36" t="s">
        <v>254</v>
      </c>
      <c r="F441" s="29" t="s">
        <v>396</v>
      </c>
      <c r="G441" s="29" t="s">
        <v>399</v>
      </c>
      <c r="H441" s="6">
        <f t="shared" si="35"/>
        <v>-10000</v>
      </c>
      <c r="I441" s="24">
        <f t="shared" si="31"/>
        <v>4.040404040404041</v>
      </c>
      <c r="K441" t="s">
        <v>325</v>
      </c>
      <c r="L441">
        <v>11</v>
      </c>
      <c r="M441" s="2">
        <v>495</v>
      </c>
    </row>
    <row r="442" spans="1:13" s="60" customFormat="1" ht="12.75">
      <c r="A442" s="13"/>
      <c r="B442" s="419">
        <f>SUM(B437:B441)</f>
        <v>10000</v>
      </c>
      <c r="C442" s="13" t="s">
        <v>21</v>
      </c>
      <c r="D442" s="13"/>
      <c r="E442" s="13"/>
      <c r="F442" s="20"/>
      <c r="G442" s="20"/>
      <c r="H442" s="57">
        <v>0</v>
      </c>
      <c r="I442" s="59">
        <f t="shared" si="31"/>
        <v>20.2020202020202</v>
      </c>
      <c r="M442" s="2">
        <v>495</v>
      </c>
    </row>
    <row r="443" spans="2:13" ht="12.75">
      <c r="B443" s="418"/>
      <c r="D443" s="14"/>
      <c r="H443" s="6">
        <f aca="true" t="shared" si="36" ref="H443:H449">H442-B443</f>
        <v>0</v>
      </c>
      <c r="I443" s="24">
        <f t="shared" si="31"/>
        <v>0</v>
      </c>
      <c r="M443" s="2">
        <v>495</v>
      </c>
    </row>
    <row r="444" spans="2:13" ht="12.75">
      <c r="B444" s="418"/>
      <c r="H444" s="6">
        <f t="shared" si="36"/>
        <v>0</v>
      </c>
      <c r="I444" s="24">
        <f t="shared" si="31"/>
        <v>0</v>
      </c>
      <c r="M444" s="2">
        <v>495</v>
      </c>
    </row>
    <row r="445" spans="2:13" ht="12.75">
      <c r="B445" s="418">
        <v>1000</v>
      </c>
      <c r="C445" s="14" t="s">
        <v>263</v>
      </c>
      <c r="D445" s="14" t="s">
        <v>10</v>
      </c>
      <c r="E445" s="1" t="s">
        <v>264</v>
      </c>
      <c r="F445" s="29" t="s">
        <v>396</v>
      </c>
      <c r="G445" s="29" t="s">
        <v>389</v>
      </c>
      <c r="H445" s="6">
        <f t="shared" si="36"/>
        <v>-1000</v>
      </c>
      <c r="I445" s="24">
        <f t="shared" si="31"/>
        <v>2.0202020202020203</v>
      </c>
      <c r="K445" t="s">
        <v>325</v>
      </c>
      <c r="L445">
        <v>11</v>
      </c>
      <c r="M445" s="2">
        <v>495</v>
      </c>
    </row>
    <row r="446" spans="2:13" ht="12.75">
      <c r="B446" s="418">
        <v>1000</v>
      </c>
      <c r="C446" s="14" t="s">
        <v>263</v>
      </c>
      <c r="D446" s="14" t="s">
        <v>10</v>
      </c>
      <c r="E446" s="1" t="s">
        <v>264</v>
      </c>
      <c r="F446" s="29" t="s">
        <v>396</v>
      </c>
      <c r="G446" s="29" t="s">
        <v>391</v>
      </c>
      <c r="H446" s="6">
        <f t="shared" si="36"/>
        <v>-2000</v>
      </c>
      <c r="I446" s="24">
        <f t="shared" si="31"/>
        <v>2.0202020202020203</v>
      </c>
      <c r="K446" t="s">
        <v>325</v>
      </c>
      <c r="L446">
        <v>11</v>
      </c>
      <c r="M446" s="2">
        <v>495</v>
      </c>
    </row>
    <row r="447" spans="2:13" ht="12.75">
      <c r="B447" s="418">
        <v>1000</v>
      </c>
      <c r="C447" s="14" t="s">
        <v>263</v>
      </c>
      <c r="D447" s="14" t="s">
        <v>10</v>
      </c>
      <c r="E447" s="1" t="s">
        <v>264</v>
      </c>
      <c r="F447" s="29" t="s">
        <v>396</v>
      </c>
      <c r="G447" s="29" t="s">
        <v>393</v>
      </c>
      <c r="H447" s="6">
        <f t="shared" si="36"/>
        <v>-3000</v>
      </c>
      <c r="I447" s="24">
        <f t="shared" si="31"/>
        <v>2.0202020202020203</v>
      </c>
      <c r="K447" t="s">
        <v>325</v>
      </c>
      <c r="L447">
        <v>11</v>
      </c>
      <c r="M447" s="2">
        <v>495</v>
      </c>
    </row>
    <row r="448" spans="1:13" ht="12.75">
      <c r="A448" s="14"/>
      <c r="B448" s="418">
        <v>1200</v>
      </c>
      <c r="C448" s="14" t="s">
        <v>263</v>
      </c>
      <c r="D448" s="14" t="s">
        <v>10</v>
      </c>
      <c r="E448" s="1" t="s">
        <v>264</v>
      </c>
      <c r="F448" s="29" t="s">
        <v>396</v>
      </c>
      <c r="G448" s="29" t="s">
        <v>49</v>
      </c>
      <c r="H448" s="6">
        <f t="shared" si="36"/>
        <v>-4200</v>
      </c>
      <c r="I448" s="24">
        <f t="shared" si="31"/>
        <v>2.4242424242424243</v>
      </c>
      <c r="K448" t="s">
        <v>325</v>
      </c>
      <c r="L448">
        <v>11</v>
      </c>
      <c r="M448" s="2">
        <v>495</v>
      </c>
    </row>
    <row r="449" spans="2:13" ht="12.75">
      <c r="B449" s="418">
        <v>1000</v>
      </c>
      <c r="C449" s="14" t="s">
        <v>263</v>
      </c>
      <c r="D449" s="14" t="s">
        <v>10</v>
      </c>
      <c r="E449" s="1" t="s">
        <v>264</v>
      </c>
      <c r="F449" s="29" t="s">
        <v>396</v>
      </c>
      <c r="G449" s="29" t="s">
        <v>399</v>
      </c>
      <c r="H449" s="6">
        <f t="shared" si="36"/>
        <v>-5200</v>
      </c>
      <c r="I449" s="24">
        <f t="shared" si="31"/>
        <v>2.0202020202020203</v>
      </c>
      <c r="K449" t="s">
        <v>325</v>
      </c>
      <c r="L449">
        <v>11</v>
      </c>
      <c r="M449" s="2">
        <v>495</v>
      </c>
    </row>
    <row r="450" spans="1:13" s="60" customFormat="1" ht="12.75">
      <c r="A450" s="13"/>
      <c r="B450" s="419">
        <f>SUM(B445:B449)</f>
        <v>5200</v>
      </c>
      <c r="C450" s="13"/>
      <c r="D450" s="13"/>
      <c r="E450" s="13" t="s">
        <v>264</v>
      </c>
      <c r="F450" s="20"/>
      <c r="G450" s="20"/>
      <c r="H450" s="57">
        <v>0</v>
      </c>
      <c r="I450" s="59">
        <f t="shared" si="31"/>
        <v>10.505050505050505</v>
      </c>
      <c r="M450" s="2">
        <v>495</v>
      </c>
    </row>
    <row r="451" spans="2:13" ht="12.75">
      <c r="B451" s="418"/>
      <c r="H451" s="6">
        <f>H450-B451</f>
        <v>0</v>
      </c>
      <c r="I451" s="24">
        <f t="shared" si="31"/>
        <v>0</v>
      </c>
      <c r="M451" s="2">
        <v>495</v>
      </c>
    </row>
    <row r="452" spans="2:13" ht="12.75">
      <c r="B452" s="418"/>
      <c r="H452" s="6">
        <f>H451-B452</f>
        <v>0</v>
      </c>
      <c r="I452" s="24">
        <f t="shared" si="31"/>
        <v>0</v>
      </c>
      <c r="M452" s="2">
        <v>495</v>
      </c>
    </row>
    <row r="453" spans="2:13" ht="12.75">
      <c r="B453" s="418"/>
      <c r="H453" s="6">
        <f>H452-B453</f>
        <v>0</v>
      </c>
      <c r="I453" s="24">
        <f t="shared" si="31"/>
        <v>0</v>
      </c>
      <c r="M453" s="2">
        <v>495</v>
      </c>
    </row>
    <row r="454" spans="2:13" ht="12.75">
      <c r="B454" s="418"/>
      <c r="H454" s="6">
        <f>H453-B454</f>
        <v>0</v>
      </c>
      <c r="I454" s="24">
        <f t="shared" si="31"/>
        <v>0</v>
      </c>
      <c r="M454" s="2">
        <v>495</v>
      </c>
    </row>
    <row r="455" spans="1:256" s="56" customFormat="1" ht="12.75">
      <c r="A455" s="52"/>
      <c r="B455" s="366">
        <f>+B465+B477+B484+B489+B495+B500</f>
        <v>67400</v>
      </c>
      <c r="C455" s="52" t="s">
        <v>50</v>
      </c>
      <c r="D455" s="52" t="s">
        <v>164</v>
      </c>
      <c r="E455" s="52" t="s">
        <v>51</v>
      </c>
      <c r="F455" s="54" t="s">
        <v>52</v>
      </c>
      <c r="G455" s="62" t="s">
        <v>98</v>
      </c>
      <c r="H455" s="53"/>
      <c r="I455" s="55">
        <f t="shared" si="31"/>
        <v>136.16161616161617</v>
      </c>
      <c r="M455" s="2">
        <v>495</v>
      </c>
      <c r="IV455" s="52">
        <f>SUM(A455:IU455)</f>
        <v>68031.16161616161</v>
      </c>
    </row>
    <row r="456" spans="2:13" ht="12.75">
      <c r="B456" s="418"/>
      <c r="H456" s="6">
        <f aca="true" t="shared" si="37" ref="H456:H464">H455-B456</f>
        <v>0</v>
      </c>
      <c r="I456" s="24">
        <f t="shared" si="31"/>
        <v>0</v>
      </c>
      <c r="M456" s="2">
        <v>495</v>
      </c>
    </row>
    <row r="457" spans="2:13" ht="12.75">
      <c r="B457" s="418">
        <v>2500</v>
      </c>
      <c r="C457" s="1" t="s">
        <v>14</v>
      </c>
      <c r="D457" s="1" t="s">
        <v>10</v>
      </c>
      <c r="E457" s="1" t="s">
        <v>265</v>
      </c>
      <c r="F457" s="426" t="s">
        <v>401</v>
      </c>
      <c r="G457" s="29" t="s">
        <v>348</v>
      </c>
      <c r="H457" s="6">
        <f t="shared" si="37"/>
        <v>-2500</v>
      </c>
      <c r="I457" s="24">
        <f t="shared" si="31"/>
        <v>5.05050505050505</v>
      </c>
      <c r="K457" t="s">
        <v>14</v>
      </c>
      <c r="L457">
        <v>12</v>
      </c>
      <c r="M457" s="2">
        <v>495</v>
      </c>
    </row>
    <row r="458" spans="2:13" ht="12.75">
      <c r="B458" s="418">
        <v>2500</v>
      </c>
      <c r="C458" s="1" t="s">
        <v>14</v>
      </c>
      <c r="D458" s="1" t="s">
        <v>10</v>
      </c>
      <c r="E458" s="1" t="s">
        <v>265</v>
      </c>
      <c r="F458" s="426" t="s">
        <v>402</v>
      </c>
      <c r="G458" s="29" t="s">
        <v>389</v>
      </c>
      <c r="H458" s="6">
        <f t="shared" si="37"/>
        <v>-5000</v>
      </c>
      <c r="I458" s="24">
        <v>5</v>
      </c>
      <c r="K458" t="s">
        <v>14</v>
      </c>
      <c r="L458">
        <v>12</v>
      </c>
      <c r="M458" s="2">
        <v>495</v>
      </c>
    </row>
    <row r="459" spans="2:13" ht="12.75">
      <c r="B459" s="418">
        <v>2500</v>
      </c>
      <c r="C459" s="1" t="s">
        <v>14</v>
      </c>
      <c r="D459" s="1" t="s">
        <v>10</v>
      </c>
      <c r="E459" s="1" t="s">
        <v>265</v>
      </c>
      <c r="F459" s="426" t="s">
        <v>403</v>
      </c>
      <c r="G459" s="29" t="s">
        <v>391</v>
      </c>
      <c r="H459" s="6">
        <f t="shared" si="37"/>
        <v>-7500</v>
      </c>
      <c r="I459" s="24">
        <v>5</v>
      </c>
      <c r="K459" t="s">
        <v>14</v>
      </c>
      <c r="L459">
        <v>12</v>
      </c>
      <c r="M459" s="2">
        <v>495</v>
      </c>
    </row>
    <row r="460" spans="2:13" ht="12.75">
      <c r="B460" s="418">
        <v>2500</v>
      </c>
      <c r="C460" s="1" t="s">
        <v>14</v>
      </c>
      <c r="D460" s="1" t="s">
        <v>10</v>
      </c>
      <c r="E460" s="1" t="s">
        <v>265</v>
      </c>
      <c r="F460" s="426" t="s">
        <v>404</v>
      </c>
      <c r="G460" s="29" t="s">
        <v>393</v>
      </c>
      <c r="H460" s="6">
        <f t="shared" si="37"/>
        <v>-10000</v>
      </c>
      <c r="I460" s="24">
        <v>5</v>
      </c>
      <c r="K460" t="s">
        <v>14</v>
      </c>
      <c r="L460">
        <v>12</v>
      </c>
      <c r="M460" s="2">
        <v>495</v>
      </c>
    </row>
    <row r="461" spans="2:13" ht="12.75">
      <c r="B461" s="418">
        <v>2500</v>
      </c>
      <c r="C461" s="1" t="s">
        <v>14</v>
      </c>
      <c r="D461" s="1" t="s">
        <v>10</v>
      </c>
      <c r="E461" s="1" t="s">
        <v>265</v>
      </c>
      <c r="F461" s="426" t="s">
        <v>405</v>
      </c>
      <c r="G461" s="29" t="s">
        <v>49</v>
      </c>
      <c r="H461" s="6">
        <f t="shared" si="37"/>
        <v>-12500</v>
      </c>
      <c r="I461" s="24">
        <v>5</v>
      </c>
      <c r="K461" t="s">
        <v>14</v>
      </c>
      <c r="L461">
        <v>12</v>
      </c>
      <c r="M461" s="2">
        <v>495</v>
      </c>
    </row>
    <row r="462" spans="2:13" ht="12.75">
      <c r="B462" s="418">
        <v>2500</v>
      </c>
      <c r="C462" s="1" t="s">
        <v>14</v>
      </c>
      <c r="D462" s="1" t="s">
        <v>10</v>
      </c>
      <c r="E462" s="1" t="s">
        <v>265</v>
      </c>
      <c r="F462" s="426" t="s">
        <v>406</v>
      </c>
      <c r="G462" s="29" t="s">
        <v>407</v>
      </c>
      <c r="H462" s="6">
        <f t="shared" si="37"/>
        <v>-15000</v>
      </c>
      <c r="I462" s="24">
        <v>5</v>
      </c>
      <c r="K462" t="s">
        <v>14</v>
      </c>
      <c r="L462">
        <v>12</v>
      </c>
      <c r="M462" s="2">
        <v>495</v>
      </c>
    </row>
    <row r="463" spans="2:13" ht="12.75">
      <c r="B463" s="418">
        <v>2500</v>
      </c>
      <c r="C463" s="1" t="s">
        <v>14</v>
      </c>
      <c r="D463" s="1" t="s">
        <v>10</v>
      </c>
      <c r="E463" s="1" t="s">
        <v>265</v>
      </c>
      <c r="F463" s="29" t="s">
        <v>408</v>
      </c>
      <c r="G463" s="29" t="s">
        <v>409</v>
      </c>
      <c r="H463" s="6">
        <f t="shared" si="37"/>
        <v>-17500</v>
      </c>
      <c r="I463" s="24">
        <v>5</v>
      </c>
      <c r="K463" t="s">
        <v>14</v>
      </c>
      <c r="L463">
        <v>12</v>
      </c>
      <c r="M463" s="2">
        <v>495</v>
      </c>
    </row>
    <row r="464" spans="2:13" ht="12.75">
      <c r="B464" s="418">
        <v>2500</v>
      </c>
      <c r="C464" s="1" t="s">
        <v>14</v>
      </c>
      <c r="D464" s="1" t="s">
        <v>10</v>
      </c>
      <c r="E464" s="1" t="s">
        <v>265</v>
      </c>
      <c r="F464" s="29" t="s">
        <v>410</v>
      </c>
      <c r="G464" s="29" t="s">
        <v>411</v>
      </c>
      <c r="H464" s="6">
        <f t="shared" si="37"/>
        <v>-20000</v>
      </c>
      <c r="I464" s="24">
        <v>5</v>
      </c>
      <c r="K464" t="s">
        <v>14</v>
      </c>
      <c r="L464">
        <v>12</v>
      </c>
      <c r="M464" s="2">
        <v>495</v>
      </c>
    </row>
    <row r="465" spans="1:13" s="60" customFormat="1" ht="12.75">
      <c r="A465" s="13"/>
      <c r="B465" s="419">
        <f>SUM(B457:B464)</f>
        <v>20000</v>
      </c>
      <c r="C465" s="13" t="s">
        <v>14</v>
      </c>
      <c r="D465" s="13"/>
      <c r="E465" s="13"/>
      <c r="F465" s="20"/>
      <c r="G465" s="20"/>
      <c r="H465" s="57">
        <v>0</v>
      </c>
      <c r="I465" s="59">
        <f aca="true" t="shared" si="38" ref="I465:I507">+B465/M465</f>
        <v>40.4040404040404</v>
      </c>
      <c r="M465" s="2">
        <v>495</v>
      </c>
    </row>
    <row r="466" spans="2:13" ht="12.75">
      <c r="B466" s="418"/>
      <c r="H466" s="6">
        <f aca="true" t="shared" si="39" ref="H466:H476">H465-B466</f>
        <v>0</v>
      </c>
      <c r="I466" s="24">
        <f t="shared" si="38"/>
        <v>0</v>
      </c>
      <c r="M466" s="2">
        <v>495</v>
      </c>
    </row>
    <row r="467" spans="2:13" ht="12.75">
      <c r="B467" s="418"/>
      <c r="H467" s="6">
        <f t="shared" si="39"/>
        <v>0</v>
      </c>
      <c r="I467" s="24">
        <f t="shared" si="38"/>
        <v>0</v>
      </c>
      <c r="M467" s="2">
        <v>495</v>
      </c>
    </row>
    <row r="468" spans="2:13" ht="12.75">
      <c r="B468" s="417">
        <v>4000</v>
      </c>
      <c r="C468" s="35" t="s">
        <v>412</v>
      </c>
      <c r="D468" s="14" t="s">
        <v>276</v>
      </c>
      <c r="E468" s="36" t="s">
        <v>254</v>
      </c>
      <c r="F468" s="424" t="s">
        <v>413</v>
      </c>
      <c r="G468" s="33" t="s">
        <v>389</v>
      </c>
      <c r="H468" s="6">
        <f t="shared" si="39"/>
        <v>-4000</v>
      </c>
      <c r="I468" s="24">
        <f t="shared" si="38"/>
        <v>8.080808080808081</v>
      </c>
      <c r="K468" t="s">
        <v>265</v>
      </c>
      <c r="L468">
        <v>12</v>
      </c>
      <c r="M468" s="2">
        <v>495</v>
      </c>
    </row>
    <row r="469" spans="2:14" ht="12.75">
      <c r="B469" s="417">
        <v>1500</v>
      </c>
      <c r="C469" s="35" t="s">
        <v>414</v>
      </c>
      <c r="D469" s="14" t="s">
        <v>276</v>
      </c>
      <c r="E469" s="36" t="s">
        <v>254</v>
      </c>
      <c r="F469" s="424" t="s">
        <v>413</v>
      </c>
      <c r="G469" s="33" t="s">
        <v>389</v>
      </c>
      <c r="H469" s="6">
        <f t="shared" si="39"/>
        <v>-5500</v>
      </c>
      <c r="I469" s="24">
        <f t="shared" si="38"/>
        <v>3.0303030303030303</v>
      </c>
      <c r="K469" t="s">
        <v>265</v>
      </c>
      <c r="L469">
        <v>12</v>
      </c>
      <c r="M469" s="2">
        <v>495</v>
      </c>
      <c r="N469" s="423"/>
    </row>
    <row r="470" spans="1:14" ht="12.75">
      <c r="A470" s="14"/>
      <c r="B470" s="417">
        <v>5000</v>
      </c>
      <c r="C470" s="35" t="s">
        <v>415</v>
      </c>
      <c r="D470" s="14" t="s">
        <v>276</v>
      </c>
      <c r="E470" s="36" t="s">
        <v>254</v>
      </c>
      <c r="F470" s="424" t="s">
        <v>413</v>
      </c>
      <c r="G470" s="33" t="s">
        <v>391</v>
      </c>
      <c r="H470" s="6">
        <f t="shared" si="39"/>
        <v>-10500</v>
      </c>
      <c r="I470" s="24">
        <f t="shared" si="38"/>
        <v>10.1010101010101</v>
      </c>
      <c r="K470" t="s">
        <v>265</v>
      </c>
      <c r="L470">
        <v>12</v>
      </c>
      <c r="M470" s="2">
        <v>495</v>
      </c>
      <c r="N470" s="423"/>
    </row>
    <row r="471" spans="2:14" ht="12.75">
      <c r="B471" s="417">
        <v>5000</v>
      </c>
      <c r="C471" s="35" t="s">
        <v>416</v>
      </c>
      <c r="D471" s="14" t="s">
        <v>276</v>
      </c>
      <c r="E471" s="36" t="s">
        <v>254</v>
      </c>
      <c r="F471" s="424" t="s">
        <v>413</v>
      </c>
      <c r="G471" s="33" t="s">
        <v>391</v>
      </c>
      <c r="H471" s="6">
        <f t="shared" si="39"/>
        <v>-15500</v>
      </c>
      <c r="I471" s="24">
        <f t="shared" si="38"/>
        <v>10.1010101010101</v>
      </c>
      <c r="K471" t="s">
        <v>265</v>
      </c>
      <c r="L471">
        <v>12</v>
      </c>
      <c r="M471" s="2">
        <v>495</v>
      </c>
      <c r="N471" s="423"/>
    </row>
    <row r="472" spans="2:14" ht="12.75">
      <c r="B472" s="417">
        <v>1500</v>
      </c>
      <c r="C472" s="35" t="s">
        <v>417</v>
      </c>
      <c r="D472" s="14" t="s">
        <v>276</v>
      </c>
      <c r="E472" s="36" t="s">
        <v>254</v>
      </c>
      <c r="F472" s="424" t="s">
        <v>413</v>
      </c>
      <c r="G472" s="33" t="s">
        <v>393</v>
      </c>
      <c r="H472" s="6">
        <f t="shared" si="39"/>
        <v>-17000</v>
      </c>
      <c r="I472" s="24">
        <f t="shared" si="38"/>
        <v>3.0303030303030303</v>
      </c>
      <c r="K472" t="s">
        <v>265</v>
      </c>
      <c r="L472">
        <v>12</v>
      </c>
      <c r="M472" s="2">
        <v>495</v>
      </c>
      <c r="N472" s="423"/>
    </row>
    <row r="473" spans="2:14" ht="12.75">
      <c r="B473" s="417">
        <v>1500</v>
      </c>
      <c r="C473" s="35" t="s">
        <v>418</v>
      </c>
      <c r="D473" s="14" t="s">
        <v>276</v>
      </c>
      <c r="E473" s="36" t="s">
        <v>254</v>
      </c>
      <c r="F473" s="424" t="s">
        <v>413</v>
      </c>
      <c r="G473" s="33" t="s">
        <v>393</v>
      </c>
      <c r="H473" s="6">
        <f t="shared" si="39"/>
        <v>-18500</v>
      </c>
      <c r="I473" s="24">
        <f t="shared" si="38"/>
        <v>3.0303030303030303</v>
      </c>
      <c r="K473" t="s">
        <v>265</v>
      </c>
      <c r="L473">
        <v>12</v>
      </c>
      <c r="M473" s="2">
        <v>495</v>
      </c>
      <c r="N473" s="423"/>
    </row>
    <row r="474" spans="2:14" ht="12.75">
      <c r="B474" s="417">
        <v>1500</v>
      </c>
      <c r="C474" s="35" t="s">
        <v>419</v>
      </c>
      <c r="D474" s="14" t="s">
        <v>276</v>
      </c>
      <c r="E474" s="36" t="s">
        <v>254</v>
      </c>
      <c r="F474" s="424" t="s">
        <v>413</v>
      </c>
      <c r="G474" s="33" t="s">
        <v>393</v>
      </c>
      <c r="H474" s="6">
        <f t="shared" si="39"/>
        <v>-20000</v>
      </c>
      <c r="I474" s="24">
        <f t="shared" si="38"/>
        <v>3.0303030303030303</v>
      </c>
      <c r="K474" t="s">
        <v>265</v>
      </c>
      <c r="L474">
        <v>12</v>
      </c>
      <c r="M474" s="2">
        <v>495</v>
      </c>
      <c r="N474" s="423"/>
    </row>
    <row r="475" spans="2:14" ht="12.75">
      <c r="B475" s="417">
        <v>800</v>
      </c>
      <c r="C475" s="35" t="s">
        <v>420</v>
      </c>
      <c r="D475" s="14" t="s">
        <v>276</v>
      </c>
      <c r="E475" s="36" t="s">
        <v>254</v>
      </c>
      <c r="F475" s="424" t="s">
        <v>413</v>
      </c>
      <c r="G475" s="33" t="s">
        <v>393</v>
      </c>
      <c r="H475" s="6">
        <f t="shared" si="39"/>
        <v>-20800</v>
      </c>
      <c r="I475" s="24">
        <f t="shared" si="38"/>
        <v>1.6161616161616161</v>
      </c>
      <c r="K475" t="s">
        <v>265</v>
      </c>
      <c r="L475">
        <v>12</v>
      </c>
      <c r="M475" s="2">
        <v>495</v>
      </c>
      <c r="N475" s="423"/>
    </row>
    <row r="476" spans="2:14" ht="12.75">
      <c r="B476" s="417">
        <v>4500</v>
      </c>
      <c r="C476" s="35" t="s">
        <v>421</v>
      </c>
      <c r="D476" s="14" t="s">
        <v>276</v>
      </c>
      <c r="E476" s="36" t="s">
        <v>254</v>
      </c>
      <c r="F476" s="424" t="s">
        <v>413</v>
      </c>
      <c r="G476" s="33" t="s">
        <v>393</v>
      </c>
      <c r="H476" s="6">
        <f t="shared" si="39"/>
        <v>-25300</v>
      </c>
      <c r="I476" s="24">
        <f t="shared" si="38"/>
        <v>9.090909090909092</v>
      </c>
      <c r="K476" t="s">
        <v>265</v>
      </c>
      <c r="L476">
        <v>12</v>
      </c>
      <c r="M476" s="2">
        <v>495</v>
      </c>
      <c r="N476" s="423"/>
    </row>
    <row r="477" spans="1:13" s="60" customFormat="1" ht="12.75">
      <c r="A477" s="13"/>
      <c r="B477" s="419">
        <f>SUM(B468:B476)</f>
        <v>25300</v>
      </c>
      <c r="C477" s="58" t="s">
        <v>151</v>
      </c>
      <c r="D477" s="13"/>
      <c r="E477" s="13"/>
      <c r="F477" s="20"/>
      <c r="G477" s="20"/>
      <c r="H477" s="57">
        <v>0</v>
      </c>
      <c r="I477" s="59">
        <f t="shared" si="38"/>
        <v>51.111111111111114</v>
      </c>
      <c r="M477" s="2">
        <v>495</v>
      </c>
    </row>
    <row r="478" spans="1:13" s="17" customFormat="1" ht="12.75">
      <c r="A478" s="14"/>
      <c r="B478" s="417"/>
      <c r="C478" s="35"/>
      <c r="D478" s="14"/>
      <c r="E478" s="14"/>
      <c r="F478" s="32"/>
      <c r="G478" s="32"/>
      <c r="H478" s="6">
        <f aca="true" t="shared" si="40" ref="H478:H483">H477-B478</f>
        <v>0</v>
      </c>
      <c r="I478" s="24">
        <f t="shared" si="38"/>
        <v>0</v>
      </c>
      <c r="M478" s="2">
        <v>495</v>
      </c>
    </row>
    <row r="479" spans="1:13" s="17" customFormat="1" ht="12.75">
      <c r="A479" s="14"/>
      <c r="B479" s="417"/>
      <c r="C479" s="35"/>
      <c r="D479" s="14"/>
      <c r="E479" s="14"/>
      <c r="F479" s="32"/>
      <c r="G479" s="32"/>
      <c r="H479" s="6">
        <f t="shared" si="40"/>
        <v>0</v>
      </c>
      <c r="I479" s="24">
        <f t="shared" si="38"/>
        <v>0</v>
      </c>
      <c r="M479" s="2">
        <v>495</v>
      </c>
    </row>
    <row r="480" spans="2:13" ht="12.75">
      <c r="B480" s="418">
        <v>1300</v>
      </c>
      <c r="C480" s="1" t="s">
        <v>19</v>
      </c>
      <c r="D480" s="1" t="s">
        <v>283</v>
      </c>
      <c r="E480" s="1" t="s">
        <v>15</v>
      </c>
      <c r="F480" s="29" t="s">
        <v>413</v>
      </c>
      <c r="G480" s="29" t="s">
        <v>348</v>
      </c>
      <c r="H480" s="6">
        <f t="shared" si="40"/>
        <v>-1300</v>
      </c>
      <c r="I480" s="24">
        <f t="shared" si="38"/>
        <v>2.6262626262626263</v>
      </c>
      <c r="K480" t="s">
        <v>265</v>
      </c>
      <c r="L480">
        <v>12</v>
      </c>
      <c r="M480" s="2">
        <v>495</v>
      </c>
    </row>
    <row r="481" spans="2:13" ht="12.75">
      <c r="B481" s="418">
        <v>1500</v>
      </c>
      <c r="C481" s="35" t="s">
        <v>19</v>
      </c>
      <c r="D481" s="14" t="s">
        <v>283</v>
      </c>
      <c r="E481" s="1" t="s">
        <v>15</v>
      </c>
      <c r="F481" s="29" t="s">
        <v>413</v>
      </c>
      <c r="G481" s="29" t="s">
        <v>389</v>
      </c>
      <c r="H481" s="6">
        <f t="shared" si="40"/>
        <v>-2800</v>
      </c>
      <c r="I481" s="24">
        <f t="shared" si="38"/>
        <v>3.0303030303030303</v>
      </c>
      <c r="K481" t="s">
        <v>265</v>
      </c>
      <c r="L481">
        <v>12</v>
      </c>
      <c r="M481" s="2">
        <v>495</v>
      </c>
    </row>
    <row r="482" spans="2:13" ht="12.75">
      <c r="B482" s="418">
        <v>1000</v>
      </c>
      <c r="C482" s="35" t="s">
        <v>19</v>
      </c>
      <c r="D482" s="14" t="s">
        <v>283</v>
      </c>
      <c r="E482" s="1" t="s">
        <v>15</v>
      </c>
      <c r="F482" s="29" t="s">
        <v>413</v>
      </c>
      <c r="G482" s="29" t="s">
        <v>391</v>
      </c>
      <c r="H482" s="6">
        <f t="shared" si="40"/>
        <v>-3800</v>
      </c>
      <c r="I482" s="24">
        <f t="shared" si="38"/>
        <v>2.0202020202020203</v>
      </c>
      <c r="J482" s="17"/>
      <c r="K482" t="s">
        <v>265</v>
      </c>
      <c r="L482">
        <v>12</v>
      </c>
      <c r="M482" s="2">
        <v>495</v>
      </c>
    </row>
    <row r="483" spans="2:13" ht="12.75">
      <c r="B483" s="418">
        <v>1500</v>
      </c>
      <c r="C483" s="35" t="s">
        <v>19</v>
      </c>
      <c r="D483" s="14" t="s">
        <v>283</v>
      </c>
      <c r="E483" s="1" t="s">
        <v>15</v>
      </c>
      <c r="F483" s="29" t="s">
        <v>413</v>
      </c>
      <c r="G483" s="29" t="s">
        <v>393</v>
      </c>
      <c r="H483" s="6">
        <f t="shared" si="40"/>
        <v>-5300</v>
      </c>
      <c r="I483" s="24">
        <f t="shared" si="38"/>
        <v>3.0303030303030303</v>
      </c>
      <c r="J483" s="17"/>
      <c r="K483" t="s">
        <v>265</v>
      </c>
      <c r="L483">
        <v>12</v>
      </c>
      <c r="M483" s="2">
        <v>495</v>
      </c>
    </row>
    <row r="484" spans="1:13" s="60" customFormat="1" ht="12.75">
      <c r="A484" s="13"/>
      <c r="B484" s="419">
        <f>SUM(B480:B483)</f>
        <v>5300</v>
      </c>
      <c r="C484" s="58"/>
      <c r="D484" s="13"/>
      <c r="E484" s="13" t="s">
        <v>15</v>
      </c>
      <c r="F484" s="20"/>
      <c r="G484" s="20"/>
      <c r="H484" s="57">
        <v>0</v>
      </c>
      <c r="I484" s="59">
        <f t="shared" si="38"/>
        <v>10.707070707070708</v>
      </c>
      <c r="M484" s="2">
        <v>495</v>
      </c>
    </row>
    <row r="485" spans="2:13" ht="12.75">
      <c r="B485" s="418"/>
      <c r="C485" s="35"/>
      <c r="D485" s="14"/>
      <c r="H485" s="6">
        <f>H484-B485</f>
        <v>0</v>
      </c>
      <c r="I485" s="24">
        <f t="shared" si="38"/>
        <v>0</v>
      </c>
      <c r="M485" s="2">
        <v>495</v>
      </c>
    </row>
    <row r="486" spans="1:13" ht="12.75">
      <c r="A486" s="14"/>
      <c r="B486" s="418"/>
      <c r="D486" s="14"/>
      <c r="H486" s="6">
        <f>H485-B486</f>
        <v>0</v>
      </c>
      <c r="I486" s="24">
        <f t="shared" si="38"/>
        <v>0</v>
      </c>
      <c r="M486" s="2">
        <v>495</v>
      </c>
    </row>
    <row r="487" spans="1:13" s="17" customFormat="1" ht="12.75">
      <c r="A487" s="14"/>
      <c r="B487" s="417">
        <v>4000</v>
      </c>
      <c r="C487" s="14" t="s">
        <v>20</v>
      </c>
      <c r="D487" s="14" t="s">
        <v>10</v>
      </c>
      <c r="E487" s="36" t="s">
        <v>254</v>
      </c>
      <c r="F487" s="37" t="s">
        <v>413</v>
      </c>
      <c r="G487" s="32" t="s">
        <v>391</v>
      </c>
      <c r="H487" s="31">
        <f>H486-B487</f>
        <v>-4000</v>
      </c>
      <c r="I487" s="64">
        <f t="shared" si="38"/>
        <v>8.080808080808081</v>
      </c>
      <c r="K487" s="17" t="s">
        <v>265</v>
      </c>
      <c r="L487" s="17">
        <v>12</v>
      </c>
      <c r="M487" s="2">
        <v>495</v>
      </c>
    </row>
    <row r="488" spans="1:13" s="17" customFormat="1" ht="12.75">
      <c r="A488" s="14"/>
      <c r="B488" s="417">
        <v>4000</v>
      </c>
      <c r="C488" s="14" t="s">
        <v>20</v>
      </c>
      <c r="D488" s="14" t="s">
        <v>10</v>
      </c>
      <c r="E488" s="36" t="s">
        <v>254</v>
      </c>
      <c r="F488" s="37" t="s">
        <v>413</v>
      </c>
      <c r="G488" s="32" t="s">
        <v>393</v>
      </c>
      <c r="H488" s="31">
        <f>H487-B488</f>
        <v>-8000</v>
      </c>
      <c r="I488" s="64">
        <f t="shared" si="38"/>
        <v>8.080808080808081</v>
      </c>
      <c r="K488" s="17" t="s">
        <v>265</v>
      </c>
      <c r="L488" s="17">
        <v>12</v>
      </c>
      <c r="M488" s="2">
        <v>495</v>
      </c>
    </row>
    <row r="489" spans="1:13" s="60" customFormat="1" ht="12.75">
      <c r="A489" s="13"/>
      <c r="B489" s="419">
        <f>SUM(B487:B488)</f>
        <v>8000</v>
      </c>
      <c r="C489" s="13" t="s">
        <v>20</v>
      </c>
      <c r="D489" s="13"/>
      <c r="E489" s="13"/>
      <c r="F489" s="20"/>
      <c r="G489" s="20"/>
      <c r="H489" s="57">
        <v>0</v>
      </c>
      <c r="I489" s="59">
        <f t="shared" si="38"/>
        <v>16.161616161616163</v>
      </c>
      <c r="M489" s="2">
        <v>495</v>
      </c>
    </row>
    <row r="490" spans="2:13" ht="12.75">
      <c r="B490" s="418"/>
      <c r="D490" s="14"/>
      <c r="H490" s="6">
        <f>H489-B490</f>
        <v>0</v>
      </c>
      <c r="I490" s="24">
        <f t="shared" si="38"/>
        <v>0</v>
      </c>
      <c r="M490" s="2">
        <v>495</v>
      </c>
    </row>
    <row r="491" spans="2:13" ht="12.75">
      <c r="B491" s="418"/>
      <c r="D491" s="14"/>
      <c r="H491" s="6">
        <f>H490-B491</f>
        <v>0</v>
      </c>
      <c r="I491" s="24">
        <f t="shared" si="38"/>
        <v>0</v>
      </c>
      <c r="M491" s="2">
        <v>495</v>
      </c>
    </row>
    <row r="492" spans="1:13" s="17" customFormat="1" ht="12.75">
      <c r="A492" s="14"/>
      <c r="B492" s="417">
        <v>2000</v>
      </c>
      <c r="C492" s="14" t="s">
        <v>21</v>
      </c>
      <c r="D492" s="14" t="s">
        <v>10</v>
      </c>
      <c r="E492" s="36" t="s">
        <v>254</v>
      </c>
      <c r="F492" s="424" t="s">
        <v>413</v>
      </c>
      <c r="G492" s="32" t="s">
        <v>389</v>
      </c>
      <c r="H492" s="6">
        <f>H491-B492</f>
        <v>-2000</v>
      </c>
      <c r="I492" s="64">
        <f t="shared" si="38"/>
        <v>4.040404040404041</v>
      </c>
      <c r="K492" s="17" t="s">
        <v>265</v>
      </c>
      <c r="L492" s="17">
        <v>12</v>
      </c>
      <c r="M492" s="2">
        <v>495</v>
      </c>
    </row>
    <row r="493" spans="1:13" s="17" customFormat="1" ht="12.75">
      <c r="A493" s="14"/>
      <c r="B493" s="417">
        <v>2000</v>
      </c>
      <c r="C493" s="14" t="s">
        <v>21</v>
      </c>
      <c r="D493" s="14" t="s">
        <v>10</v>
      </c>
      <c r="E493" s="36" t="s">
        <v>254</v>
      </c>
      <c r="F493" s="424" t="s">
        <v>413</v>
      </c>
      <c r="G493" s="32" t="s">
        <v>391</v>
      </c>
      <c r="H493" s="6">
        <f>H492-B493</f>
        <v>-4000</v>
      </c>
      <c r="I493" s="64">
        <f t="shared" si="38"/>
        <v>4.040404040404041</v>
      </c>
      <c r="K493" s="17" t="s">
        <v>265</v>
      </c>
      <c r="L493" s="17">
        <v>12</v>
      </c>
      <c r="M493" s="2">
        <v>495</v>
      </c>
    </row>
    <row r="494" spans="1:13" s="17" customFormat="1" ht="12.75">
      <c r="A494" s="14"/>
      <c r="B494" s="417">
        <v>2000</v>
      </c>
      <c r="C494" s="14" t="s">
        <v>21</v>
      </c>
      <c r="D494" s="14" t="s">
        <v>10</v>
      </c>
      <c r="E494" s="36" t="s">
        <v>254</v>
      </c>
      <c r="F494" s="424" t="s">
        <v>413</v>
      </c>
      <c r="G494" s="32" t="s">
        <v>393</v>
      </c>
      <c r="H494" s="6">
        <f>H493-B494</f>
        <v>-6000</v>
      </c>
      <c r="I494" s="64">
        <f t="shared" si="38"/>
        <v>4.040404040404041</v>
      </c>
      <c r="K494" s="17" t="s">
        <v>265</v>
      </c>
      <c r="L494" s="17">
        <v>12</v>
      </c>
      <c r="M494" s="2">
        <v>495</v>
      </c>
    </row>
    <row r="495" spans="1:256" s="60" customFormat="1" ht="12.75">
      <c r="A495" s="13"/>
      <c r="B495" s="419">
        <f>SUM(B492:B494)</f>
        <v>6000</v>
      </c>
      <c r="C495" s="58" t="s">
        <v>21</v>
      </c>
      <c r="D495" s="13"/>
      <c r="E495" s="13"/>
      <c r="F495" s="20"/>
      <c r="G495" s="20"/>
      <c r="H495" s="57">
        <v>0</v>
      </c>
      <c r="I495" s="59">
        <f t="shared" si="38"/>
        <v>12.121212121212121</v>
      </c>
      <c r="M495" s="2">
        <v>495</v>
      </c>
      <c r="IV495" s="60">
        <f>SUM(M495:IU495)</f>
        <v>495</v>
      </c>
    </row>
    <row r="496" spans="2:13" ht="12.75">
      <c r="B496" s="418"/>
      <c r="D496" s="14"/>
      <c r="H496" s="6">
        <f>H495-B496</f>
        <v>0</v>
      </c>
      <c r="I496" s="24">
        <f t="shared" si="38"/>
        <v>0</v>
      </c>
      <c r="M496" s="2">
        <v>495</v>
      </c>
    </row>
    <row r="497" spans="2:13" ht="12.75">
      <c r="B497" s="418"/>
      <c r="D497" s="14"/>
      <c r="H497" s="6">
        <f>H496-B497</f>
        <v>0</v>
      </c>
      <c r="I497" s="24">
        <f t="shared" si="38"/>
        <v>0</v>
      </c>
      <c r="M497" s="2">
        <v>495</v>
      </c>
    </row>
    <row r="498" spans="2:256" ht="12.75">
      <c r="B498" s="418">
        <v>1200</v>
      </c>
      <c r="C498" s="1" t="s">
        <v>284</v>
      </c>
      <c r="D498" s="14" t="s">
        <v>10</v>
      </c>
      <c r="E498" s="1" t="s">
        <v>264</v>
      </c>
      <c r="F498" s="424" t="s">
        <v>413</v>
      </c>
      <c r="G498" s="29" t="s">
        <v>391</v>
      </c>
      <c r="H498" s="6">
        <f>H497-B498</f>
        <v>-1200</v>
      </c>
      <c r="I498" s="24">
        <f t="shared" si="38"/>
        <v>2.4242424242424243</v>
      </c>
      <c r="K498" t="s">
        <v>265</v>
      </c>
      <c r="L498">
        <v>12</v>
      </c>
      <c r="M498" s="2">
        <v>495</v>
      </c>
      <c r="IV498" s="1">
        <f>SUM(A498:IU498)</f>
        <v>509.42424242424244</v>
      </c>
    </row>
    <row r="499" spans="2:256" ht="12.75">
      <c r="B499" s="418">
        <v>1600</v>
      </c>
      <c r="C499" s="1" t="s">
        <v>284</v>
      </c>
      <c r="D499" s="14" t="s">
        <v>10</v>
      </c>
      <c r="E499" s="1" t="s">
        <v>264</v>
      </c>
      <c r="F499" s="424" t="s">
        <v>413</v>
      </c>
      <c r="G499" s="29" t="s">
        <v>393</v>
      </c>
      <c r="H499" s="6">
        <f>H498-B499</f>
        <v>-2800</v>
      </c>
      <c r="I499" s="24">
        <f t="shared" si="38"/>
        <v>3.2323232323232323</v>
      </c>
      <c r="K499" t="s">
        <v>265</v>
      </c>
      <c r="L499">
        <v>12</v>
      </c>
      <c r="M499" s="2">
        <v>495</v>
      </c>
      <c r="IV499" s="1"/>
    </row>
    <row r="500" spans="1:256" s="60" customFormat="1" ht="12.75">
      <c r="A500" s="13"/>
      <c r="B500" s="419">
        <f>SUM(B498:B499)</f>
        <v>2800</v>
      </c>
      <c r="C500" s="13"/>
      <c r="D500" s="13"/>
      <c r="E500" s="58" t="s">
        <v>264</v>
      </c>
      <c r="F500" s="20"/>
      <c r="G500" s="20"/>
      <c r="H500" s="57">
        <v>0</v>
      </c>
      <c r="I500" s="59">
        <f t="shared" si="38"/>
        <v>5.656565656565657</v>
      </c>
      <c r="M500" s="2">
        <v>495</v>
      </c>
      <c r="IV500" s="13">
        <f>SUM(A500:IU500)</f>
        <v>3300.656565656566</v>
      </c>
    </row>
    <row r="501" spans="2:13" ht="12.75">
      <c r="B501" s="418"/>
      <c r="D501" s="14"/>
      <c r="H501" s="6">
        <v>0</v>
      </c>
      <c r="I501" s="24">
        <f t="shared" si="38"/>
        <v>0</v>
      </c>
      <c r="M501" s="2">
        <v>495</v>
      </c>
    </row>
    <row r="502" spans="2:13" ht="12.75">
      <c r="B502" s="418"/>
      <c r="D502" s="14"/>
      <c r="H502" s="6">
        <f>H501-B502</f>
        <v>0</v>
      </c>
      <c r="I502" s="24">
        <f t="shared" si="38"/>
        <v>0</v>
      </c>
      <c r="M502" s="2">
        <v>495</v>
      </c>
    </row>
    <row r="503" spans="2:13" ht="12.75">
      <c r="B503" s="418"/>
      <c r="D503" s="14"/>
      <c r="H503" s="6">
        <f>H502-B503</f>
        <v>0</v>
      </c>
      <c r="I503" s="24">
        <f t="shared" si="38"/>
        <v>0</v>
      </c>
      <c r="M503" s="2">
        <v>495</v>
      </c>
    </row>
    <row r="504" spans="2:13" ht="12.75">
      <c r="B504" s="418"/>
      <c r="D504" s="14"/>
      <c r="H504" s="6">
        <f>H503-B504</f>
        <v>0</v>
      </c>
      <c r="I504" s="24">
        <f t="shared" si="38"/>
        <v>0</v>
      </c>
      <c r="M504" s="2">
        <v>495</v>
      </c>
    </row>
    <row r="505" spans="1:13" s="56" customFormat="1" ht="12.75">
      <c r="A505" s="52"/>
      <c r="B505" s="366">
        <f>+B510+B521+B527+B532+B541+B547+B551</f>
        <v>86000</v>
      </c>
      <c r="C505" s="52" t="s">
        <v>54</v>
      </c>
      <c r="D505" s="52" t="s">
        <v>108</v>
      </c>
      <c r="E505" s="52" t="s">
        <v>32</v>
      </c>
      <c r="F505" s="54" t="s">
        <v>55</v>
      </c>
      <c r="G505" s="54" t="s">
        <v>45</v>
      </c>
      <c r="H505" s="53"/>
      <c r="I505" s="55">
        <f t="shared" si="38"/>
        <v>173.73737373737373</v>
      </c>
      <c r="M505" s="2">
        <v>495</v>
      </c>
    </row>
    <row r="506" spans="2:13" ht="12.75">
      <c r="B506" s="418"/>
      <c r="D506" s="14"/>
      <c r="H506" s="6">
        <f>H505-B506</f>
        <v>0</v>
      </c>
      <c r="I506" s="24">
        <f t="shared" si="38"/>
        <v>0</v>
      </c>
      <c r="M506" s="2">
        <v>495</v>
      </c>
    </row>
    <row r="507" spans="2:13" ht="12.75">
      <c r="B507" s="418">
        <v>2500</v>
      </c>
      <c r="C507" s="1" t="s">
        <v>14</v>
      </c>
      <c r="D507" s="1" t="s">
        <v>10</v>
      </c>
      <c r="E507" s="1" t="s">
        <v>285</v>
      </c>
      <c r="F507" s="426" t="s">
        <v>422</v>
      </c>
      <c r="G507" s="29" t="s">
        <v>389</v>
      </c>
      <c r="H507" s="6">
        <f>H506-B507</f>
        <v>-2500</v>
      </c>
      <c r="I507" s="24">
        <f t="shared" si="38"/>
        <v>5.05050505050505</v>
      </c>
      <c r="K507" t="s">
        <v>14</v>
      </c>
      <c r="L507">
        <v>13</v>
      </c>
      <c r="M507" s="2">
        <v>495</v>
      </c>
    </row>
    <row r="508" spans="2:13" ht="12.75">
      <c r="B508" s="418">
        <v>2500</v>
      </c>
      <c r="C508" s="1" t="s">
        <v>14</v>
      </c>
      <c r="D508" s="1" t="s">
        <v>10</v>
      </c>
      <c r="E508" s="1" t="s">
        <v>285</v>
      </c>
      <c r="F508" s="426" t="s">
        <v>423</v>
      </c>
      <c r="G508" s="29" t="s">
        <v>391</v>
      </c>
      <c r="H508" s="6">
        <f>H507-B508</f>
        <v>-5000</v>
      </c>
      <c r="I508" s="24">
        <v>5</v>
      </c>
      <c r="K508" t="s">
        <v>14</v>
      </c>
      <c r="L508">
        <v>13</v>
      </c>
      <c r="M508" s="2">
        <v>495</v>
      </c>
    </row>
    <row r="509" spans="2:13" ht="12.75">
      <c r="B509" s="418">
        <v>2500</v>
      </c>
      <c r="C509" s="1" t="s">
        <v>14</v>
      </c>
      <c r="D509" s="1" t="s">
        <v>10</v>
      </c>
      <c r="E509" s="1" t="s">
        <v>285</v>
      </c>
      <c r="F509" s="426" t="s">
        <v>424</v>
      </c>
      <c r="G509" s="29" t="s">
        <v>393</v>
      </c>
      <c r="H509" s="6">
        <f>H508-B509</f>
        <v>-7500</v>
      </c>
      <c r="I509" s="24">
        <v>5</v>
      </c>
      <c r="K509" t="s">
        <v>14</v>
      </c>
      <c r="L509">
        <v>13</v>
      </c>
      <c r="M509" s="2">
        <v>495</v>
      </c>
    </row>
    <row r="510" spans="1:13" s="60" customFormat="1" ht="12.75">
      <c r="A510" s="13"/>
      <c r="B510" s="419">
        <f>SUM(B507:B509)</f>
        <v>7500</v>
      </c>
      <c r="C510" s="13" t="s">
        <v>14</v>
      </c>
      <c r="D510" s="13"/>
      <c r="E510" s="13"/>
      <c r="F510" s="20"/>
      <c r="G510" s="20"/>
      <c r="H510" s="57">
        <v>0</v>
      </c>
      <c r="I510" s="59">
        <f aca="true" t="shared" si="41" ref="I510:I541">+B510/M510</f>
        <v>15.151515151515152</v>
      </c>
      <c r="M510" s="2">
        <v>495</v>
      </c>
    </row>
    <row r="511" spans="2:13" ht="12.75">
      <c r="B511" s="418"/>
      <c r="D511" s="14"/>
      <c r="H511" s="6">
        <f aca="true" t="shared" si="42" ref="H511:H520">H510-B511</f>
        <v>0</v>
      </c>
      <c r="I511" s="24">
        <f t="shared" si="41"/>
        <v>0</v>
      </c>
      <c r="M511" s="2">
        <v>495</v>
      </c>
    </row>
    <row r="512" spans="2:13" ht="12.75">
      <c r="B512" s="418"/>
      <c r="D512" s="14"/>
      <c r="H512" s="6">
        <f t="shared" si="42"/>
        <v>0</v>
      </c>
      <c r="I512" s="24">
        <f t="shared" si="41"/>
        <v>0</v>
      </c>
      <c r="M512" s="2">
        <v>495</v>
      </c>
    </row>
    <row r="513" spans="2:13" ht="12.75">
      <c r="B513" s="418">
        <v>2500</v>
      </c>
      <c r="C513" s="1" t="s">
        <v>425</v>
      </c>
      <c r="D513" s="14" t="s">
        <v>10</v>
      </c>
      <c r="E513" s="36" t="s">
        <v>254</v>
      </c>
      <c r="F513" s="29" t="s">
        <v>426</v>
      </c>
      <c r="G513" s="29" t="s">
        <v>389</v>
      </c>
      <c r="H513" s="6">
        <f t="shared" si="42"/>
        <v>-2500</v>
      </c>
      <c r="I513" s="24">
        <f t="shared" si="41"/>
        <v>5.05050505050505</v>
      </c>
      <c r="K513" t="s">
        <v>285</v>
      </c>
      <c r="L513">
        <v>13</v>
      </c>
      <c r="M513" s="2">
        <v>495</v>
      </c>
    </row>
    <row r="514" spans="2:13" ht="12.75">
      <c r="B514" s="418">
        <v>2500</v>
      </c>
      <c r="C514" s="1" t="s">
        <v>427</v>
      </c>
      <c r="D514" s="14" t="s">
        <v>10</v>
      </c>
      <c r="E514" s="36" t="s">
        <v>254</v>
      </c>
      <c r="F514" s="29" t="s">
        <v>428</v>
      </c>
      <c r="G514" s="29" t="s">
        <v>389</v>
      </c>
      <c r="H514" s="6">
        <f t="shared" si="42"/>
        <v>-5000</v>
      </c>
      <c r="I514" s="24">
        <f t="shared" si="41"/>
        <v>5.05050505050505</v>
      </c>
      <c r="K514" t="s">
        <v>285</v>
      </c>
      <c r="L514">
        <v>13</v>
      </c>
      <c r="M514" s="2">
        <v>495</v>
      </c>
    </row>
    <row r="515" spans="2:13" ht="12.75">
      <c r="B515" s="418">
        <v>3000</v>
      </c>
      <c r="C515" s="14" t="s">
        <v>429</v>
      </c>
      <c r="D515" s="14" t="s">
        <v>10</v>
      </c>
      <c r="E515" s="36" t="s">
        <v>254</v>
      </c>
      <c r="F515" s="29" t="s">
        <v>430</v>
      </c>
      <c r="G515" s="29" t="s">
        <v>391</v>
      </c>
      <c r="H515" s="6">
        <f t="shared" si="42"/>
        <v>-8000</v>
      </c>
      <c r="I515" s="24">
        <f t="shared" si="41"/>
        <v>6.0606060606060606</v>
      </c>
      <c r="K515" t="s">
        <v>285</v>
      </c>
      <c r="L515">
        <v>13</v>
      </c>
      <c r="M515" s="2">
        <v>495</v>
      </c>
    </row>
    <row r="516" spans="2:13" ht="12.75">
      <c r="B516" s="418">
        <v>3000</v>
      </c>
      <c r="C516" s="14" t="s">
        <v>431</v>
      </c>
      <c r="D516" s="14" t="s">
        <v>10</v>
      </c>
      <c r="E516" s="36" t="s">
        <v>254</v>
      </c>
      <c r="F516" s="29" t="s">
        <v>430</v>
      </c>
      <c r="G516" s="29" t="s">
        <v>391</v>
      </c>
      <c r="H516" s="6">
        <f t="shared" si="42"/>
        <v>-11000</v>
      </c>
      <c r="I516" s="24">
        <f t="shared" si="41"/>
        <v>6.0606060606060606</v>
      </c>
      <c r="K516" t="s">
        <v>285</v>
      </c>
      <c r="L516">
        <v>13</v>
      </c>
      <c r="M516" s="2">
        <v>495</v>
      </c>
    </row>
    <row r="517" spans="2:13" ht="12.75">
      <c r="B517" s="418">
        <v>1500</v>
      </c>
      <c r="C517" s="14" t="s">
        <v>432</v>
      </c>
      <c r="D517" s="14" t="s">
        <v>10</v>
      </c>
      <c r="E517" s="36" t="s">
        <v>254</v>
      </c>
      <c r="F517" s="29" t="s">
        <v>430</v>
      </c>
      <c r="G517" s="29" t="s">
        <v>393</v>
      </c>
      <c r="H517" s="6">
        <f t="shared" si="42"/>
        <v>-12500</v>
      </c>
      <c r="I517" s="24">
        <f t="shared" si="41"/>
        <v>3.0303030303030303</v>
      </c>
      <c r="K517" t="s">
        <v>285</v>
      </c>
      <c r="L517">
        <v>13</v>
      </c>
      <c r="M517" s="2">
        <v>495</v>
      </c>
    </row>
    <row r="518" spans="2:13" ht="12.75">
      <c r="B518" s="418">
        <v>1500</v>
      </c>
      <c r="C518" s="14" t="s">
        <v>433</v>
      </c>
      <c r="D518" s="14" t="s">
        <v>10</v>
      </c>
      <c r="E518" s="36" t="s">
        <v>254</v>
      </c>
      <c r="F518" s="29" t="s">
        <v>430</v>
      </c>
      <c r="G518" s="29" t="s">
        <v>393</v>
      </c>
      <c r="H518" s="6">
        <f t="shared" si="42"/>
        <v>-14000</v>
      </c>
      <c r="I518" s="24">
        <f t="shared" si="41"/>
        <v>3.0303030303030303</v>
      </c>
      <c r="K518" t="s">
        <v>285</v>
      </c>
      <c r="L518">
        <v>13</v>
      </c>
      <c r="M518" s="2">
        <v>495</v>
      </c>
    </row>
    <row r="519" spans="2:13" ht="12.75">
      <c r="B519" s="418">
        <v>2500</v>
      </c>
      <c r="C519" s="1" t="s">
        <v>434</v>
      </c>
      <c r="D519" s="14" t="s">
        <v>10</v>
      </c>
      <c r="E519" s="36" t="s">
        <v>254</v>
      </c>
      <c r="F519" s="29" t="s">
        <v>435</v>
      </c>
      <c r="G519" s="29" t="s">
        <v>393</v>
      </c>
      <c r="H519" s="6">
        <f t="shared" si="42"/>
        <v>-16500</v>
      </c>
      <c r="I519" s="24">
        <f t="shared" si="41"/>
        <v>5.05050505050505</v>
      </c>
      <c r="K519" t="s">
        <v>285</v>
      </c>
      <c r="L519">
        <v>13</v>
      </c>
      <c r="M519" s="2">
        <v>495</v>
      </c>
    </row>
    <row r="520" spans="1:13" s="40" customFormat="1" ht="12.75">
      <c r="A520" s="433"/>
      <c r="B520" s="417">
        <v>2500</v>
      </c>
      <c r="C520" s="35" t="s">
        <v>436</v>
      </c>
      <c r="D520" s="14" t="s">
        <v>10</v>
      </c>
      <c r="E520" s="36" t="s">
        <v>254</v>
      </c>
      <c r="F520" s="29" t="s">
        <v>437</v>
      </c>
      <c r="G520" s="29" t="s">
        <v>393</v>
      </c>
      <c r="H520" s="6">
        <f t="shared" si="42"/>
        <v>-19000</v>
      </c>
      <c r="I520" s="24">
        <f t="shared" si="41"/>
        <v>5.05050505050505</v>
      </c>
      <c r="K520" t="s">
        <v>285</v>
      </c>
      <c r="L520">
        <v>13</v>
      </c>
      <c r="M520" s="2">
        <v>495</v>
      </c>
    </row>
    <row r="521" spans="1:13" s="60" customFormat="1" ht="12.75">
      <c r="A521" s="13"/>
      <c r="B521" s="419">
        <f>SUM(B513:B520)</f>
        <v>19000</v>
      </c>
      <c r="C521" s="13" t="s">
        <v>151</v>
      </c>
      <c r="D521" s="13"/>
      <c r="E521" s="13"/>
      <c r="F521" s="20"/>
      <c r="G521" s="20"/>
      <c r="H521" s="57">
        <v>0</v>
      </c>
      <c r="I521" s="59">
        <f t="shared" si="41"/>
        <v>38.38383838383838</v>
      </c>
      <c r="M521" s="2">
        <v>495</v>
      </c>
    </row>
    <row r="522" spans="2:13" ht="12.75">
      <c r="B522" s="418"/>
      <c r="D522" s="14"/>
      <c r="H522" s="6">
        <f>H521-B522</f>
        <v>0</v>
      </c>
      <c r="I522" s="24">
        <f t="shared" si="41"/>
        <v>0</v>
      </c>
      <c r="M522" s="2">
        <v>495</v>
      </c>
    </row>
    <row r="523" spans="1:13" ht="12.75">
      <c r="A523" s="14"/>
      <c r="B523" s="418"/>
      <c r="D523" s="14"/>
      <c r="H523" s="6">
        <f>H522-B523</f>
        <v>0</v>
      </c>
      <c r="I523" s="24">
        <f t="shared" si="41"/>
        <v>0</v>
      </c>
      <c r="M523" s="2">
        <v>495</v>
      </c>
    </row>
    <row r="524" spans="1:13" ht="12.75">
      <c r="A524" s="14"/>
      <c r="B524" s="418">
        <v>1000</v>
      </c>
      <c r="C524" s="35" t="s">
        <v>19</v>
      </c>
      <c r="D524" s="14" t="s">
        <v>10</v>
      </c>
      <c r="E524" s="1" t="s">
        <v>15</v>
      </c>
      <c r="F524" s="29" t="s">
        <v>430</v>
      </c>
      <c r="G524" s="29" t="s">
        <v>389</v>
      </c>
      <c r="H524" s="6">
        <f>H523-B524</f>
        <v>-1000</v>
      </c>
      <c r="I524" s="24">
        <f t="shared" si="41"/>
        <v>2.0202020202020203</v>
      </c>
      <c r="K524" t="s">
        <v>285</v>
      </c>
      <c r="L524">
        <v>13</v>
      </c>
      <c r="M524" s="2">
        <v>495</v>
      </c>
    </row>
    <row r="525" spans="1:13" ht="12.75">
      <c r="A525" s="14"/>
      <c r="B525" s="418">
        <v>1000</v>
      </c>
      <c r="C525" s="35" t="s">
        <v>19</v>
      </c>
      <c r="D525" s="14" t="s">
        <v>10</v>
      </c>
      <c r="E525" s="1" t="s">
        <v>15</v>
      </c>
      <c r="F525" s="29" t="s">
        <v>430</v>
      </c>
      <c r="G525" s="29" t="s">
        <v>391</v>
      </c>
      <c r="H525" s="6">
        <f>H524-B525</f>
        <v>-2000</v>
      </c>
      <c r="I525" s="24">
        <f t="shared" si="41"/>
        <v>2.0202020202020203</v>
      </c>
      <c r="K525" t="s">
        <v>285</v>
      </c>
      <c r="L525">
        <v>13</v>
      </c>
      <c r="M525" s="2">
        <v>495</v>
      </c>
    </row>
    <row r="526" spans="1:13" ht="12.75">
      <c r="A526" s="14"/>
      <c r="B526" s="418">
        <v>1000</v>
      </c>
      <c r="C526" s="35" t="s">
        <v>19</v>
      </c>
      <c r="D526" s="14" t="s">
        <v>10</v>
      </c>
      <c r="E526" s="1" t="s">
        <v>15</v>
      </c>
      <c r="F526" s="29" t="s">
        <v>430</v>
      </c>
      <c r="G526" s="29" t="s">
        <v>393</v>
      </c>
      <c r="H526" s="6">
        <f>H525-B526</f>
        <v>-3000</v>
      </c>
      <c r="I526" s="24">
        <f t="shared" si="41"/>
        <v>2.0202020202020203</v>
      </c>
      <c r="K526" t="s">
        <v>285</v>
      </c>
      <c r="L526">
        <v>13</v>
      </c>
      <c r="M526" s="2">
        <v>495</v>
      </c>
    </row>
    <row r="527" spans="1:13" s="60" customFormat="1" ht="12.75">
      <c r="A527" s="13"/>
      <c r="B527" s="419">
        <f>SUM(B524:B526)</f>
        <v>3000</v>
      </c>
      <c r="C527" s="13"/>
      <c r="D527" s="13"/>
      <c r="E527" s="13" t="s">
        <v>15</v>
      </c>
      <c r="F527" s="20"/>
      <c r="G527" s="20"/>
      <c r="H527" s="57">
        <v>0</v>
      </c>
      <c r="I527" s="59">
        <f t="shared" si="41"/>
        <v>6.0606060606060606</v>
      </c>
      <c r="M527" s="2">
        <v>495</v>
      </c>
    </row>
    <row r="528" spans="2:13" ht="12.75">
      <c r="B528" s="418"/>
      <c r="H528" s="6">
        <f>H527-B528</f>
        <v>0</v>
      </c>
      <c r="I528" s="24">
        <f t="shared" si="41"/>
        <v>0</v>
      </c>
      <c r="M528" s="2">
        <v>495</v>
      </c>
    </row>
    <row r="529" spans="2:13" ht="12.75">
      <c r="B529" s="418"/>
      <c r="H529" s="6">
        <f>H528-B529</f>
        <v>0</v>
      </c>
      <c r="I529" s="24">
        <f t="shared" si="41"/>
        <v>0</v>
      </c>
      <c r="M529" s="2">
        <v>495</v>
      </c>
    </row>
    <row r="530" spans="1:13" ht="12.75">
      <c r="A530" s="14"/>
      <c r="B530" s="418">
        <v>3000</v>
      </c>
      <c r="C530" s="1" t="s">
        <v>20</v>
      </c>
      <c r="D530" s="14" t="s">
        <v>10</v>
      </c>
      <c r="E530" s="36" t="s">
        <v>254</v>
      </c>
      <c r="F530" s="426" t="s">
        <v>438</v>
      </c>
      <c r="G530" s="29" t="s">
        <v>389</v>
      </c>
      <c r="H530" s="6">
        <f>H529-B530</f>
        <v>-3000</v>
      </c>
      <c r="I530" s="24">
        <f t="shared" si="41"/>
        <v>6.0606060606060606</v>
      </c>
      <c r="K530" t="s">
        <v>285</v>
      </c>
      <c r="L530">
        <v>13</v>
      </c>
      <c r="M530" s="2">
        <v>495</v>
      </c>
    </row>
    <row r="531" spans="2:13" ht="12.75">
      <c r="B531" s="418">
        <v>3000</v>
      </c>
      <c r="C531" s="1" t="s">
        <v>20</v>
      </c>
      <c r="D531" s="14" t="s">
        <v>10</v>
      </c>
      <c r="E531" s="36" t="s">
        <v>254</v>
      </c>
      <c r="F531" s="426" t="s">
        <v>438</v>
      </c>
      <c r="G531" s="29" t="s">
        <v>391</v>
      </c>
      <c r="H531" s="6">
        <f>H530-B531</f>
        <v>-6000</v>
      </c>
      <c r="I531" s="24">
        <f t="shared" si="41"/>
        <v>6.0606060606060606</v>
      </c>
      <c r="K531" t="s">
        <v>285</v>
      </c>
      <c r="L531">
        <v>13</v>
      </c>
      <c r="M531" s="2">
        <v>495</v>
      </c>
    </row>
    <row r="532" spans="1:13" s="60" customFormat="1" ht="12.75">
      <c r="A532" s="13"/>
      <c r="B532" s="419">
        <f>SUM(B530:B531)</f>
        <v>6000</v>
      </c>
      <c r="C532" s="13" t="s">
        <v>20</v>
      </c>
      <c r="D532" s="13"/>
      <c r="E532" s="13"/>
      <c r="F532" s="20"/>
      <c r="G532" s="20"/>
      <c r="H532" s="57">
        <v>0</v>
      </c>
      <c r="I532" s="59">
        <f t="shared" si="41"/>
        <v>12.121212121212121</v>
      </c>
      <c r="M532" s="2">
        <v>495</v>
      </c>
    </row>
    <row r="533" spans="2:13" ht="12.75">
      <c r="B533" s="418"/>
      <c r="D533" s="14"/>
      <c r="H533" s="6">
        <f aca="true" t="shared" si="43" ref="H533:H540">H532-B533</f>
        <v>0</v>
      </c>
      <c r="I533" s="24">
        <f t="shared" si="41"/>
        <v>0</v>
      </c>
      <c r="M533" s="2">
        <v>495</v>
      </c>
    </row>
    <row r="534" spans="2:13" ht="12.75">
      <c r="B534" s="418"/>
      <c r="H534" s="6">
        <f t="shared" si="43"/>
        <v>0</v>
      </c>
      <c r="I534" s="24">
        <f t="shared" si="41"/>
        <v>0</v>
      </c>
      <c r="M534" s="2">
        <v>495</v>
      </c>
    </row>
    <row r="535" spans="2:13" ht="12.75">
      <c r="B535" s="418">
        <v>2000</v>
      </c>
      <c r="C535" s="1" t="s">
        <v>21</v>
      </c>
      <c r="D535" s="14" t="s">
        <v>10</v>
      </c>
      <c r="E535" s="36" t="s">
        <v>254</v>
      </c>
      <c r="F535" s="29" t="s">
        <v>430</v>
      </c>
      <c r="G535" s="29" t="s">
        <v>389</v>
      </c>
      <c r="H535" s="6">
        <f t="shared" si="43"/>
        <v>-2000</v>
      </c>
      <c r="I535" s="24">
        <f t="shared" si="41"/>
        <v>4.040404040404041</v>
      </c>
      <c r="K535" t="s">
        <v>285</v>
      </c>
      <c r="L535">
        <v>13</v>
      </c>
      <c r="M535" s="2">
        <v>495</v>
      </c>
    </row>
    <row r="536" spans="2:13" ht="12.75">
      <c r="B536" s="418">
        <v>500</v>
      </c>
      <c r="C536" s="1" t="s">
        <v>21</v>
      </c>
      <c r="D536" s="14" t="s">
        <v>10</v>
      </c>
      <c r="E536" s="36" t="s">
        <v>254</v>
      </c>
      <c r="F536" s="29" t="s">
        <v>430</v>
      </c>
      <c r="G536" s="29" t="s">
        <v>389</v>
      </c>
      <c r="H536" s="6">
        <f t="shared" si="43"/>
        <v>-2500</v>
      </c>
      <c r="I536" s="24">
        <f t="shared" si="41"/>
        <v>1.0101010101010102</v>
      </c>
      <c r="K536" t="s">
        <v>285</v>
      </c>
      <c r="L536">
        <v>13</v>
      </c>
      <c r="M536" s="2">
        <v>495</v>
      </c>
    </row>
    <row r="537" spans="2:13" ht="12.75">
      <c r="B537" s="418">
        <v>2000</v>
      </c>
      <c r="C537" s="1" t="s">
        <v>21</v>
      </c>
      <c r="D537" s="14" t="s">
        <v>10</v>
      </c>
      <c r="E537" s="36" t="s">
        <v>254</v>
      </c>
      <c r="F537" s="29" t="s">
        <v>430</v>
      </c>
      <c r="G537" s="29" t="s">
        <v>391</v>
      </c>
      <c r="H537" s="6">
        <f t="shared" si="43"/>
        <v>-4500</v>
      </c>
      <c r="I537" s="24">
        <f t="shared" si="41"/>
        <v>4.040404040404041</v>
      </c>
      <c r="K537" t="s">
        <v>285</v>
      </c>
      <c r="L537">
        <v>13</v>
      </c>
      <c r="M537" s="2">
        <v>495</v>
      </c>
    </row>
    <row r="538" spans="2:13" ht="12.75">
      <c r="B538" s="418">
        <v>500</v>
      </c>
      <c r="C538" s="1" t="s">
        <v>21</v>
      </c>
      <c r="D538" s="14" t="s">
        <v>10</v>
      </c>
      <c r="E538" s="36" t="s">
        <v>254</v>
      </c>
      <c r="F538" s="29" t="s">
        <v>430</v>
      </c>
      <c r="G538" s="29" t="s">
        <v>391</v>
      </c>
      <c r="H538" s="6">
        <f t="shared" si="43"/>
        <v>-5000</v>
      </c>
      <c r="I538" s="24">
        <f t="shared" si="41"/>
        <v>1.0101010101010102</v>
      </c>
      <c r="K538" t="s">
        <v>285</v>
      </c>
      <c r="L538">
        <v>13</v>
      </c>
      <c r="M538" s="2">
        <v>495</v>
      </c>
    </row>
    <row r="539" spans="2:13" ht="12.75">
      <c r="B539" s="418">
        <v>2000</v>
      </c>
      <c r="C539" s="1" t="s">
        <v>21</v>
      </c>
      <c r="D539" s="14" t="s">
        <v>10</v>
      </c>
      <c r="E539" s="36" t="s">
        <v>254</v>
      </c>
      <c r="F539" s="29" t="s">
        <v>430</v>
      </c>
      <c r="G539" s="29" t="s">
        <v>393</v>
      </c>
      <c r="H539" s="6">
        <f t="shared" si="43"/>
        <v>-7000</v>
      </c>
      <c r="I539" s="24">
        <f t="shared" si="41"/>
        <v>4.040404040404041</v>
      </c>
      <c r="K539" t="s">
        <v>285</v>
      </c>
      <c r="L539">
        <v>13</v>
      </c>
      <c r="M539" s="2">
        <v>495</v>
      </c>
    </row>
    <row r="540" spans="2:13" ht="12.75">
      <c r="B540" s="418">
        <v>500</v>
      </c>
      <c r="C540" s="1" t="s">
        <v>21</v>
      </c>
      <c r="D540" s="14" t="s">
        <v>10</v>
      </c>
      <c r="E540" s="36" t="s">
        <v>254</v>
      </c>
      <c r="F540" s="29" t="s">
        <v>430</v>
      </c>
      <c r="G540" s="29" t="s">
        <v>393</v>
      </c>
      <c r="H540" s="6">
        <f t="shared" si="43"/>
        <v>-7500</v>
      </c>
      <c r="I540" s="24">
        <f t="shared" si="41"/>
        <v>1.0101010101010102</v>
      </c>
      <c r="K540" t="s">
        <v>285</v>
      </c>
      <c r="L540">
        <v>13</v>
      </c>
      <c r="M540" s="2">
        <v>495</v>
      </c>
    </row>
    <row r="541" spans="1:13" s="60" customFormat="1" ht="12.75">
      <c r="A541" s="13"/>
      <c r="B541" s="419">
        <f>SUM(B535:B540)</f>
        <v>7500</v>
      </c>
      <c r="C541" s="13" t="s">
        <v>21</v>
      </c>
      <c r="D541" s="13"/>
      <c r="E541" s="13"/>
      <c r="F541" s="20"/>
      <c r="G541" s="20"/>
      <c r="H541" s="57">
        <v>0</v>
      </c>
      <c r="I541" s="59">
        <f t="shared" si="41"/>
        <v>15.151515151515152</v>
      </c>
      <c r="M541" s="2">
        <v>495</v>
      </c>
    </row>
    <row r="542" spans="2:13" ht="12.75">
      <c r="B542" s="418"/>
      <c r="H542" s="6">
        <f>H541-B542</f>
        <v>0</v>
      </c>
      <c r="I542" s="24">
        <f aca="true" t="shared" si="44" ref="I542:I558">+B542/M542</f>
        <v>0</v>
      </c>
      <c r="M542" s="2">
        <v>495</v>
      </c>
    </row>
    <row r="543" spans="2:13" ht="12.75">
      <c r="B543" s="418"/>
      <c r="H543" s="6">
        <f>H542-B543</f>
        <v>0</v>
      </c>
      <c r="I543" s="24">
        <f t="shared" si="44"/>
        <v>0</v>
      </c>
      <c r="M543" s="2">
        <v>495</v>
      </c>
    </row>
    <row r="544" spans="2:13" ht="12.75">
      <c r="B544" s="418">
        <v>1000</v>
      </c>
      <c r="C544" s="1" t="s">
        <v>263</v>
      </c>
      <c r="D544" s="14" t="s">
        <v>10</v>
      </c>
      <c r="E544" s="1" t="s">
        <v>264</v>
      </c>
      <c r="F544" s="29" t="s">
        <v>430</v>
      </c>
      <c r="G544" s="29" t="s">
        <v>389</v>
      </c>
      <c r="H544" s="6">
        <f>H543-B544</f>
        <v>-1000</v>
      </c>
      <c r="I544" s="24">
        <f t="shared" si="44"/>
        <v>2.0202020202020203</v>
      </c>
      <c r="K544" t="s">
        <v>285</v>
      </c>
      <c r="L544">
        <v>13</v>
      </c>
      <c r="M544" s="2">
        <v>495</v>
      </c>
    </row>
    <row r="545" spans="2:13" ht="12.75">
      <c r="B545" s="418">
        <v>1000</v>
      </c>
      <c r="C545" s="1" t="s">
        <v>263</v>
      </c>
      <c r="D545" s="14" t="s">
        <v>10</v>
      </c>
      <c r="E545" s="1" t="s">
        <v>264</v>
      </c>
      <c r="F545" s="29" t="s">
        <v>430</v>
      </c>
      <c r="G545" s="29" t="s">
        <v>391</v>
      </c>
      <c r="H545" s="6">
        <f>H544-B545</f>
        <v>-2000</v>
      </c>
      <c r="I545" s="24">
        <f t="shared" si="44"/>
        <v>2.0202020202020203</v>
      </c>
      <c r="K545" t="s">
        <v>285</v>
      </c>
      <c r="L545">
        <v>13</v>
      </c>
      <c r="M545" s="2">
        <v>495</v>
      </c>
    </row>
    <row r="546" spans="2:13" ht="12.75">
      <c r="B546" s="418">
        <v>1000</v>
      </c>
      <c r="C546" s="1" t="s">
        <v>263</v>
      </c>
      <c r="D546" s="14" t="s">
        <v>10</v>
      </c>
      <c r="E546" s="1" t="s">
        <v>264</v>
      </c>
      <c r="F546" s="29" t="s">
        <v>430</v>
      </c>
      <c r="G546" s="29" t="s">
        <v>393</v>
      </c>
      <c r="H546" s="6">
        <f>H545-B546</f>
        <v>-3000</v>
      </c>
      <c r="I546" s="24">
        <f t="shared" si="44"/>
        <v>2.0202020202020203</v>
      </c>
      <c r="K546" t="s">
        <v>285</v>
      </c>
      <c r="L546">
        <v>13</v>
      </c>
      <c r="M546" s="2">
        <v>495</v>
      </c>
    </row>
    <row r="547" spans="1:13" s="60" customFormat="1" ht="12.75">
      <c r="A547" s="13"/>
      <c r="B547" s="419">
        <f>SUM(B544:B546)</f>
        <v>3000</v>
      </c>
      <c r="C547" s="13"/>
      <c r="D547" s="13"/>
      <c r="E547" s="13" t="s">
        <v>264</v>
      </c>
      <c r="F547" s="20"/>
      <c r="G547" s="20"/>
      <c r="H547" s="57">
        <v>0</v>
      </c>
      <c r="I547" s="59">
        <f t="shared" si="44"/>
        <v>6.0606060606060606</v>
      </c>
      <c r="M547" s="2">
        <v>495</v>
      </c>
    </row>
    <row r="548" spans="2:13" ht="12.75">
      <c r="B548" s="418"/>
      <c r="H548" s="6">
        <f>H547-B548</f>
        <v>0</v>
      </c>
      <c r="I548" s="24">
        <f t="shared" si="44"/>
        <v>0</v>
      </c>
      <c r="M548" s="2">
        <v>495</v>
      </c>
    </row>
    <row r="549" spans="2:13" ht="12.75">
      <c r="B549" s="418"/>
      <c r="H549" s="6">
        <f>H548-B549</f>
        <v>0</v>
      </c>
      <c r="I549" s="24">
        <f t="shared" si="44"/>
        <v>0</v>
      </c>
      <c r="M549" s="2">
        <v>495</v>
      </c>
    </row>
    <row r="550" spans="2:13" ht="12.75">
      <c r="B550" s="418">
        <v>40000</v>
      </c>
      <c r="C550" s="1" t="s">
        <v>439</v>
      </c>
      <c r="D550" s="14" t="s">
        <v>10</v>
      </c>
      <c r="E550" s="1" t="s">
        <v>440</v>
      </c>
      <c r="F550" s="29" t="s">
        <v>430</v>
      </c>
      <c r="G550" s="29" t="s">
        <v>407</v>
      </c>
      <c r="H550" s="6">
        <f>H549-B550</f>
        <v>-40000</v>
      </c>
      <c r="I550" s="24">
        <f t="shared" si="44"/>
        <v>80.8080808080808</v>
      </c>
      <c r="M550" s="2">
        <v>495</v>
      </c>
    </row>
    <row r="551" spans="1:13" s="60" customFormat="1" ht="12.75">
      <c r="A551" s="13"/>
      <c r="B551" s="419">
        <f>SUM(B550)</f>
        <v>40000</v>
      </c>
      <c r="C551" s="13"/>
      <c r="D551" s="13"/>
      <c r="E551" s="13" t="s">
        <v>440</v>
      </c>
      <c r="F551" s="20"/>
      <c r="G551" s="20"/>
      <c r="H551" s="57">
        <v>0</v>
      </c>
      <c r="I551" s="59">
        <f t="shared" si="44"/>
        <v>80.8080808080808</v>
      </c>
      <c r="M551" s="2">
        <v>495</v>
      </c>
    </row>
    <row r="552" spans="2:13" ht="12.75">
      <c r="B552" s="418"/>
      <c r="H552" s="6">
        <f>H549-B552</f>
        <v>0</v>
      </c>
      <c r="I552" s="24">
        <f t="shared" si="44"/>
        <v>0</v>
      </c>
      <c r="M552" s="2">
        <v>495</v>
      </c>
    </row>
    <row r="553" spans="2:13" ht="12.75">
      <c r="B553" s="418"/>
      <c r="H553" s="6">
        <f>H552-B553</f>
        <v>0</v>
      </c>
      <c r="I553" s="24">
        <f t="shared" si="44"/>
        <v>0</v>
      </c>
      <c r="M553" s="2">
        <v>495</v>
      </c>
    </row>
    <row r="554" spans="2:13" ht="12.75">
      <c r="B554" s="418"/>
      <c r="H554" s="6">
        <f>H553-B554</f>
        <v>0</v>
      </c>
      <c r="I554" s="24">
        <f t="shared" si="44"/>
        <v>0</v>
      </c>
      <c r="M554" s="2">
        <v>495</v>
      </c>
    </row>
    <row r="555" spans="2:13" ht="12.75">
      <c r="B555" s="418"/>
      <c r="H555" s="6">
        <f>H554-B555</f>
        <v>0</v>
      </c>
      <c r="I555" s="24">
        <f t="shared" si="44"/>
        <v>0</v>
      </c>
      <c r="M555" s="2">
        <v>495</v>
      </c>
    </row>
    <row r="556" spans="1:13" s="56" customFormat="1" ht="12.75">
      <c r="A556" s="52"/>
      <c r="B556" s="366">
        <f>+B560+B565+B570+B574+B579+B583</f>
        <v>18000</v>
      </c>
      <c r="C556" s="52" t="s">
        <v>56</v>
      </c>
      <c r="D556" s="52" t="s">
        <v>57</v>
      </c>
      <c r="E556" s="52" t="s">
        <v>40</v>
      </c>
      <c r="F556" s="54" t="s">
        <v>58</v>
      </c>
      <c r="G556" s="54" t="s">
        <v>30</v>
      </c>
      <c r="H556" s="53"/>
      <c r="I556" s="55">
        <f t="shared" si="44"/>
        <v>36.36363636363637</v>
      </c>
      <c r="M556" s="2">
        <v>495</v>
      </c>
    </row>
    <row r="557" spans="2:13" ht="12.75">
      <c r="B557" s="418"/>
      <c r="H557" s="6">
        <f>H556-B557</f>
        <v>0</v>
      </c>
      <c r="I557" s="24">
        <f t="shared" si="44"/>
        <v>0</v>
      </c>
      <c r="M557" s="2">
        <v>495</v>
      </c>
    </row>
    <row r="558" spans="2:13" ht="12.75">
      <c r="B558" s="418">
        <v>2500</v>
      </c>
      <c r="C558" s="1" t="s">
        <v>14</v>
      </c>
      <c r="D558" s="1" t="s">
        <v>10</v>
      </c>
      <c r="E558" s="1" t="s">
        <v>441</v>
      </c>
      <c r="F558" s="426" t="s">
        <v>442</v>
      </c>
      <c r="G558" s="29" t="s">
        <v>389</v>
      </c>
      <c r="H558" s="6">
        <f>H557-B558</f>
        <v>-2500</v>
      </c>
      <c r="I558" s="24">
        <f t="shared" si="44"/>
        <v>5.05050505050505</v>
      </c>
      <c r="K558" t="s">
        <v>14</v>
      </c>
      <c r="L558">
        <v>14</v>
      </c>
      <c r="M558" s="2">
        <v>495</v>
      </c>
    </row>
    <row r="559" spans="2:13" ht="12.75">
      <c r="B559" s="418">
        <v>2500</v>
      </c>
      <c r="C559" s="1" t="s">
        <v>14</v>
      </c>
      <c r="D559" s="1" t="s">
        <v>10</v>
      </c>
      <c r="E559" s="1" t="s">
        <v>441</v>
      </c>
      <c r="F559" s="426" t="s">
        <v>443</v>
      </c>
      <c r="G559" s="29" t="s">
        <v>391</v>
      </c>
      <c r="H559" s="6">
        <f>H558-B559</f>
        <v>-5000</v>
      </c>
      <c r="I559" s="24">
        <v>5</v>
      </c>
      <c r="K559" t="s">
        <v>14</v>
      </c>
      <c r="L559">
        <v>14</v>
      </c>
      <c r="M559" s="2">
        <v>495</v>
      </c>
    </row>
    <row r="560" spans="1:13" s="60" customFormat="1" ht="12.75">
      <c r="A560" s="13"/>
      <c r="B560" s="419">
        <f>SUM(B558:B559)</f>
        <v>5000</v>
      </c>
      <c r="C560" s="13" t="s">
        <v>14</v>
      </c>
      <c r="D560" s="13"/>
      <c r="E560" s="13"/>
      <c r="F560" s="20"/>
      <c r="G560" s="20"/>
      <c r="H560" s="57">
        <v>0</v>
      </c>
      <c r="I560" s="59">
        <f aca="true" t="shared" si="45" ref="I560:I590">+B560/M560</f>
        <v>10.1010101010101</v>
      </c>
      <c r="M560" s="2">
        <v>495</v>
      </c>
    </row>
    <row r="561" spans="2:13" ht="12.75">
      <c r="B561" s="418"/>
      <c r="H561" s="6">
        <f>H560-B561</f>
        <v>0</v>
      </c>
      <c r="I561" s="24">
        <f t="shared" si="45"/>
        <v>0</v>
      </c>
      <c r="M561" s="2">
        <v>495</v>
      </c>
    </row>
    <row r="562" spans="2:13" ht="12.75">
      <c r="B562" s="418"/>
      <c r="H562" s="6">
        <f>H561-B562</f>
        <v>0</v>
      </c>
      <c r="I562" s="24">
        <f t="shared" si="45"/>
        <v>0</v>
      </c>
      <c r="M562" s="2">
        <v>495</v>
      </c>
    </row>
    <row r="563" spans="1:13" s="17" customFormat="1" ht="12.75">
      <c r="A563" s="14"/>
      <c r="B563" s="418">
        <v>2000</v>
      </c>
      <c r="C563" s="35" t="s">
        <v>444</v>
      </c>
      <c r="D563" s="14" t="s">
        <v>10</v>
      </c>
      <c r="E563" s="36" t="s">
        <v>254</v>
      </c>
      <c r="F563" s="29" t="s">
        <v>445</v>
      </c>
      <c r="G563" s="32" t="s">
        <v>389</v>
      </c>
      <c r="H563" s="6">
        <f>H562-B563</f>
        <v>-2000</v>
      </c>
      <c r="I563" s="24">
        <f t="shared" si="45"/>
        <v>4.040404040404041</v>
      </c>
      <c r="K563" t="s">
        <v>441</v>
      </c>
      <c r="L563" s="17">
        <v>14</v>
      </c>
      <c r="M563" s="2">
        <v>495</v>
      </c>
    </row>
    <row r="564" spans="2:13" ht="12.75">
      <c r="B564" s="418">
        <v>2000</v>
      </c>
      <c r="C564" s="35" t="s">
        <v>446</v>
      </c>
      <c r="D564" s="14" t="s">
        <v>10</v>
      </c>
      <c r="E564" s="36" t="s">
        <v>254</v>
      </c>
      <c r="F564" s="29" t="s">
        <v>447</v>
      </c>
      <c r="G564" s="29" t="s">
        <v>391</v>
      </c>
      <c r="H564" s="6">
        <f>H563-B564</f>
        <v>-4000</v>
      </c>
      <c r="I564" s="24">
        <f t="shared" si="45"/>
        <v>4.040404040404041</v>
      </c>
      <c r="K564" t="s">
        <v>441</v>
      </c>
      <c r="L564">
        <v>14</v>
      </c>
      <c r="M564" s="2">
        <v>495</v>
      </c>
    </row>
    <row r="565" spans="1:13" s="60" customFormat="1" ht="12.75">
      <c r="A565" s="13"/>
      <c r="B565" s="419">
        <f>SUM(B563:B564)</f>
        <v>4000</v>
      </c>
      <c r="C565" s="58" t="s">
        <v>151</v>
      </c>
      <c r="D565" s="13"/>
      <c r="E565" s="13"/>
      <c r="F565" s="20"/>
      <c r="G565" s="20"/>
      <c r="H565" s="57">
        <v>0</v>
      </c>
      <c r="I565" s="59">
        <f t="shared" si="45"/>
        <v>8.080808080808081</v>
      </c>
      <c r="M565" s="2">
        <v>495</v>
      </c>
    </row>
    <row r="566" spans="2:13" ht="12.75">
      <c r="B566" s="418"/>
      <c r="C566" s="35"/>
      <c r="D566" s="14"/>
      <c r="H566" s="6">
        <f>H565-B566</f>
        <v>0</v>
      </c>
      <c r="I566" s="24">
        <f t="shared" si="45"/>
        <v>0</v>
      </c>
      <c r="M566" s="2">
        <v>495</v>
      </c>
    </row>
    <row r="567" spans="2:14" ht="12.75">
      <c r="B567" s="420"/>
      <c r="C567" s="35"/>
      <c r="D567" s="14"/>
      <c r="E567" s="421"/>
      <c r="H567" s="6">
        <f>H566-B567</f>
        <v>0</v>
      </c>
      <c r="I567" s="24">
        <f t="shared" si="45"/>
        <v>0</v>
      </c>
      <c r="J567" s="422"/>
      <c r="L567" s="422"/>
      <c r="M567" s="2">
        <v>495</v>
      </c>
      <c r="N567" s="423"/>
    </row>
    <row r="568" spans="2:13" ht="12.75">
      <c r="B568" s="418">
        <v>1000</v>
      </c>
      <c r="C568" s="35" t="s">
        <v>19</v>
      </c>
      <c r="D568" s="14" t="s">
        <v>10</v>
      </c>
      <c r="E568" s="1" t="s">
        <v>15</v>
      </c>
      <c r="F568" s="29" t="s">
        <v>447</v>
      </c>
      <c r="G568" s="32" t="s">
        <v>389</v>
      </c>
      <c r="H568" s="6">
        <f>H567-B568</f>
        <v>-1000</v>
      </c>
      <c r="I568" s="24">
        <f t="shared" si="45"/>
        <v>2.0202020202020203</v>
      </c>
      <c r="K568" t="s">
        <v>441</v>
      </c>
      <c r="L568">
        <v>14</v>
      </c>
      <c r="M568" s="2">
        <v>495</v>
      </c>
    </row>
    <row r="569" spans="2:13" ht="12.75">
      <c r="B569" s="418">
        <v>1000</v>
      </c>
      <c r="C569" s="35" t="s">
        <v>19</v>
      </c>
      <c r="D569" s="14" t="s">
        <v>10</v>
      </c>
      <c r="E569" s="1" t="s">
        <v>15</v>
      </c>
      <c r="F569" s="29" t="s">
        <v>447</v>
      </c>
      <c r="G569" s="29" t="s">
        <v>391</v>
      </c>
      <c r="H569" s="6">
        <f>H568-B569</f>
        <v>-2000</v>
      </c>
      <c r="I569" s="24">
        <f t="shared" si="45"/>
        <v>2.0202020202020203</v>
      </c>
      <c r="K569" t="s">
        <v>441</v>
      </c>
      <c r="L569">
        <v>14</v>
      </c>
      <c r="M569" s="2">
        <v>495</v>
      </c>
    </row>
    <row r="570" spans="1:13" s="60" customFormat="1" ht="12.75">
      <c r="A570" s="13"/>
      <c r="B570" s="419">
        <f>SUM(B568:B569)</f>
        <v>2000</v>
      </c>
      <c r="C570" s="58"/>
      <c r="D570" s="13"/>
      <c r="E570" s="13" t="s">
        <v>15</v>
      </c>
      <c r="F570" s="20"/>
      <c r="G570" s="20"/>
      <c r="H570" s="57">
        <v>0</v>
      </c>
      <c r="I570" s="59">
        <f t="shared" si="45"/>
        <v>4.040404040404041</v>
      </c>
      <c r="M570" s="2">
        <v>495</v>
      </c>
    </row>
    <row r="571" spans="2:13" ht="12.75">
      <c r="B571" s="418"/>
      <c r="C571" s="35"/>
      <c r="D571" s="14"/>
      <c r="H571" s="6">
        <f>H570-B571</f>
        <v>0</v>
      </c>
      <c r="I571" s="24">
        <f t="shared" si="45"/>
        <v>0</v>
      </c>
      <c r="M571" s="2">
        <v>495</v>
      </c>
    </row>
    <row r="572" spans="2:13" ht="12.75">
      <c r="B572" s="418"/>
      <c r="C572" s="35"/>
      <c r="D572" s="14"/>
      <c r="H572" s="6">
        <f>H571-B572</f>
        <v>0</v>
      </c>
      <c r="I572" s="24">
        <f t="shared" si="45"/>
        <v>0</v>
      </c>
      <c r="M572" s="2">
        <v>495</v>
      </c>
    </row>
    <row r="573" spans="2:13" ht="12.75">
      <c r="B573" s="418">
        <v>4000</v>
      </c>
      <c r="C573" s="35" t="s">
        <v>20</v>
      </c>
      <c r="D573" s="14" t="s">
        <v>10</v>
      </c>
      <c r="E573" s="36" t="s">
        <v>254</v>
      </c>
      <c r="F573" s="29" t="s">
        <v>448</v>
      </c>
      <c r="G573" s="29" t="s">
        <v>391</v>
      </c>
      <c r="H573" s="6">
        <f>H572-B573</f>
        <v>-4000</v>
      </c>
      <c r="I573" s="24">
        <f t="shared" si="45"/>
        <v>8.080808080808081</v>
      </c>
      <c r="K573" t="s">
        <v>441</v>
      </c>
      <c r="L573">
        <v>14</v>
      </c>
      <c r="M573" s="2">
        <v>495</v>
      </c>
    </row>
    <row r="574" spans="1:13" s="60" customFormat="1" ht="12.75">
      <c r="A574" s="13"/>
      <c r="B574" s="419">
        <f>SUM(B573)</f>
        <v>4000</v>
      </c>
      <c r="C574" s="13" t="s">
        <v>20</v>
      </c>
      <c r="D574" s="13"/>
      <c r="E574" s="13"/>
      <c r="F574" s="20"/>
      <c r="G574" s="20"/>
      <c r="H574" s="57">
        <v>0</v>
      </c>
      <c r="I574" s="59">
        <f t="shared" si="45"/>
        <v>8.080808080808081</v>
      </c>
      <c r="M574" s="2">
        <v>495</v>
      </c>
    </row>
    <row r="575" spans="2:13" ht="12.75">
      <c r="B575" s="418"/>
      <c r="D575" s="14"/>
      <c r="H575" s="6">
        <f>H574-B575</f>
        <v>0</v>
      </c>
      <c r="I575" s="24">
        <f t="shared" si="45"/>
        <v>0</v>
      </c>
      <c r="M575" s="2">
        <v>495</v>
      </c>
    </row>
    <row r="576" spans="2:13" ht="12.75">
      <c r="B576" s="418"/>
      <c r="D576" s="14"/>
      <c r="H576" s="6">
        <f>H575-B576</f>
        <v>0</v>
      </c>
      <c r="I576" s="24">
        <f t="shared" si="45"/>
        <v>0</v>
      </c>
      <c r="M576" s="2">
        <v>495</v>
      </c>
    </row>
    <row r="577" spans="2:13" ht="12.75">
      <c r="B577" s="418">
        <v>1000</v>
      </c>
      <c r="C577" s="1" t="s">
        <v>21</v>
      </c>
      <c r="D577" s="14" t="s">
        <v>10</v>
      </c>
      <c r="E577" s="36" t="s">
        <v>254</v>
      </c>
      <c r="F577" s="29" t="s">
        <v>447</v>
      </c>
      <c r="G577" s="29" t="s">
        <v>389</v>
      </c>
      <c r="H577" s="6">
        <f>H576-B577</f>
        <v>-1000</v>
      </c>
      <c r="I577" s="24">
        <f t="shared" si="45"/>
        <v>2.0202020202020203</v>
      </c>
      <c r="K577" t="s">
        <v>441</v>
      </c>
      <c r="L577">
        <v>14</v>
      </c>
      <c r="M577" s="2">
        <v>495</v>
      </c>
    </row>
    <row r="578" spans="2:13" ht="12.75">
      <c r="B578" s="418">
        <v>1000</v>
      </c>
      <c r="C578" s="1" t="s">
        <v>21</v>
      </c>
      <c r="D578" s="14" t="s">
        <v>10</v>
      </c>
      <c r="E578" s="36" t="s">
        <v>254</v>
      </c>
      <c r="F578" s="29" t="s">
        <v>447</v>
      </c>
      <c r="G578" s="29" t="s">
        <v>391</v>
      </c>
      <c r="H578" s="6">
        <f>H577-B578</f>
        <v>-2000</v>
      </c>
      <c r="I578" s="24">
        <f t="shared" si="45"/>
        <v>2.0202020202020203</v>
      </c>
      <c r="K578" t="s">
        <v>441</v>
      </c>
      <c r="L578">
        <v>14</v>
      </c>
      <c r="M578" s="2">
        <v>495</v>
      </c>
    </row>
    <row r="579" spans="1:13" s="60" customFormat="1" ht="12.75">
      <c r="A579" s="13"/>
      <c r="B579" s="419">
        <f>SUM(B577:B578)</f>
        <v>2000</v>
      </c>
      <c r="C579" s="13" t="s">
        <v>21</v>
      </c>
      <c r="D579" s="13"/>
      <c r="E579" s="13"/>
      <c r="F579" s="20"/>
      <c r="G579" s="20"/>
      <c r="H579" s="57">
        <v>0</v>
      </c>
      <c r="I579" s="59">
        <f t="shared" si="45"/>
        <v>4.040404040404041</v>
      </c>
      <c r="M579" s="2">
        <v>495</v>
      </c>
    </row>
    <row r="580" spans="2:13" ht="12.75">
      <c r="B580" s="418"/>
      <c r="D580" s="14"/>
      <c r="H580" s="6">
        <f>H579-B580</f>
        <v>0</v>
      </c>
      <c r="I580" s="24">
        <f t="shared" si="45"/>
        <v>0</v>
      </c>
      <c r="M580" s="2">
        <v>495</v>
      </c>
    </row>
    <row r="581" spans="2:13" ht="12.75">
      <c r="B581" s="418"/>
      <c r="D581" s="14"/>
      <c r="H581" s="6">
        <f>H580-B581</f>
        <v>0</v>
      </c>
      <c r="I581" s="24">
        <f t="shared" si="45"/>
        <v>0</v>
      </c>
      <c r="M581" s="2">
        <v>495</v>
      </c>
    </row>
    <row r="582" spans="2:13" ht="12.75">
      <c r="B582" s="418">
        <v>1000</v>
      </c>
      <c r="C582" s="14" t="s">
        <v>449</v>
      </c>
      <c r="D582" s="14" t="s">
        <v>10</v>
      </c>
      <c r="E582" s="1" t="s">
        <v>264</v>
      </c>
      <c r="F582" s="29" t="s">
        <v>447</v>
      </c>
      <c r="G582" s="29" t="s">
        <v>391</v>
      </c>
      <c r="H582" s="6">
        <f>H581-B582</f>
        <v>-1000</v>
      </c>
      <c r="I582" s="24">
        <f t="shared" si="45"/>
        <v>2.0202020202020203</v>
      </c>
      <c r="K582" t="s">
        <v>441</v>
      </c>
      <c r="L582">
        <v>14</v>
      </c>
      <c r="M582" s="2">
        <v>495</v>
      </c>
    </row>
    <row r="583" spans="1:13" s="60" customFormat="1" ht="12.75">
      <c r="A583" s="13"/>
      <c r="B583" s="419">
        <f>SUM(B582)</f>
        <v>1000</v>
      </c>
      <c r="C583" s="13"/>
      <c r="D583" s="13"/>
      <c r="E583" s="13" t="s">
        <v>264</v>
      </c>
      <c r="F583" s="20"/>
      <c r="G583" s="20"/>
      <c r="H583" s="57">
        <v>0</v>
      </c>
      <c r="I583" s="59">
        <f t="shared" si="45"/>
        <v>2.0202020202020203</v>
      </c>
      <c r="M583" s="2">
        <v>495</v>
      </c>
    </row>
    <row r="584" spans="2:13" ht="12.75">
      <c r="B584" s="418"/>
      <c r="H584" s="6">
        <f>H583-B584</f>
        <v>0</v>
      </c>
      <c r="I584" s="24">
        <f t="shared" si="45"/>
        <v>0</v>
      </c>
      <c r="M584" s="2">
        <v>495</v>
      </c>
    </row>
    <row r="585" spans="2:13" ht="12.75">
      <c r="B585" s="418"/>
      <c r="H585" s="6">
        <f>H584-B585</f>
        <v>0</v>
      </c>
      <c r="I585" s="24">
        <f t="shared" si="45"/>
        <v>0</v>
      </c>
      <c r="M585" s="2">
        <v>495</v>
      </c>
    </row>
    <row r="586" spans="2:13" ht="12.75">
      <c r="B586" s="418"/>
      <c r="H586" s="6">
        <f>H585-B586</f>
        <v>0</v>
      </c>
      <c r="I586" s="24">
        <f t="shared" si="45"/>
        <v>0</v>
      </c>
      <c r="M586" s="2">
        <v>495</v>
      </c>
    </row>
    <row r="587" spans="2:13" ht="12.75">
      <c r="B587" s="418"/>
      <c r="H587" s="6">
        <f>H586-B587</f>
        <v>0</v>
      </c>
      <c r="I587" s="24">
        <f t="shared" si="45"/>
        <v>0</v>
      </c>
      <c r="M587" s="2">
        <v>495</v>
      </c>
    </row>
    <row r="588" spans="1:13" s="56" customFormat="1" ht="12.75">
      <c r="A588" s="52"/>
      <c r="B588" s="366">
        <f>+B598+B607+B614+B620+B627+B633</f>
        <v>70100</v>
      </c>
      <c r="C588" s="52" t="s">
        <v>59</v>
      </c>
      <c r="D588" s="52" t="s">
        <v>101</v>
      </c>
      <c r="E588" s="52" t="s">
        <v>40</v>
      </c>
      <c r="F588" s="62" t="s">
        <v>60</v>
      </c>
      <c r="G588" s="62" t="s">
        <v>98</v>
      </c>
      <c r="H588" s="53"/>
      <c r="I588" s="55">
        <f t="shared" si="45"/>
        <v>141.6161616161616</v>
      </c>
      <c r="M588" s="2">
        <v>495</v>
      </c>
    </row>
    <row r="589" spans="2:13" ht="12.75">
      <c r="B589" s="418"/>
      <c r="H589" s="6">
        <f aca="true" t="shared" si="46" ref="H589:H597">H588-B589</f>
        <v>0</v>
      </c>
      <c r="I589" s="24">
        <f t="shared" si="45"/>
        <v>0</v>
      </c>
      <c r="M589" s="2">
        <v>495</v>
      </c>
    </row>
    <row r="590" spans="2:13" ht="12.75">
      <c r="B590" s="418">
        <v>2000</v>
      </c>
      <c r="C590" s="1" t="s">
        <v>14</v>
      </c>
      <c r="D590" s="1" t="s">
        <v>10</v>
      </c>
      <c r="E590" s="1" t="s">
        <v>301</v>
      </c>
      <c r="F590" s="426" t="s">
        <v>450</v>
      </c>
      <c r="G590" s="29" t="s">
        <v>348</v>
      </c>
      <c r="H590" s="6">
        <f t="shared" si="46"/>
        <v>-2000</v>
      </c>
      <c r="I590" s="24">
        <f t="shared" si="45"/>
        <v>4.040404040404041</v>
      </c>
      <c r="K590" t="s">
        <v>14</v>
      </c>
      <c r="L590">
        <v>15</v>
      </c>
      <c r="M590" s="2">
        <v>495</v>
      </c>
    </row>
    <row r="591" spans="2:13" ht="12.75">
      <c r="B591" s="418">
        <v>2500</v>
      </c>
      <c r="C591" s="1" t="s">
        <v>14</v>
      </c>
      <c r="D591" s="1" t="s">
        <v>10</v>
      </c>
      <c r="E591" s="1" t="s">
        <v>305</v>
      </c>
      <c r="F591" s="426" t="s">
        <v>451</v>
      </c>
      <c r="G591" s="29" t="s">
        <v>389</v>
      </c>
      <c r="H591" s="6">
        <f t="shared" si="46"/>
        <v>-4500</v>
      </c>
      <c r="I591" s="24">
        <v>5</v>
      </c>
      <c r="K591" t="s">
        <v>14</v>
      </c>
      <c r="L591">
        <v>15</v>
      </c>
      <c r="M591" s="2">
        <v>495</v>
      </c>
    </row>
    <row r="592" spans="2:13" ht="12.75">
      <c r="B592" s="418">
        <v>2500</v>
      </c>
      <c r="C592" s="1" t="s">
        <v>14</v>
      </c>
      <c r="D592" s="1" t="s">
        <v>10</v>
      </c>
      <c r="E592" s="1" t="s">
        <v>305</v>
      </c>
      <c r="F592" s="426" t="s">
        <v>452</v>
      </c>
      <c r="G592" s="29" t="s">
        <v>391</v>
      </c>
      <c r="H592" s="6">
        <f t="shared" si="46"/>
        <v>-7000</v>
      </c>
      <c r="I592" s="24">
        <v>5</v>
      </c>
      <c r="K592" t="s">
        <v>14</v>
      </c>
      <c r="L592">
        <v>15</v>
      </c>
      <c r="M592" s="2">
        <v>495</v>
      </c>
    </row>
    <row r="593" spans="2:13" ht="12.75">
      <c r="B593" s="418">
        <v>2000</v>
      </c>
      <c r="C593" s="1" t="s">
        <v>14</v>
      </c>
      <c r="D593" s="1" t="s">
        <v>10</v>
      </c>
      <c r="E593" s="1" t="s">
        <v>301</v>
      </c>
      <c r="F593" s="426" t="s">
        <v>453</v>
      </c>
      <c r="G593" s="29" t="s">
        <v>391</v>
      </c>
      <c r="H593" s="6">
        <f t="shared" si="46"/>
        <v>-9000</v>
      </c>
      <c r="I593" s="24">
        <v>4</v>
      </c>
      <c r="K593" t="s">
        <v>14</v>
      </c>
      <c r="L593">
        <v>15</v>
      </c>
      <c r="M593" s="2">
        <v>495</v>
      </c>
    </row>
    <row r="594" spans="2:13" ht="12.75">
      <c r="B594" s="418">
        <v>2500</v>
      </c>
      <c r="C594" s="1" t="s">
        <v>14</v>
      </c>
      <c r="D594" s="1" t="s">
        <v>10</v>
      </c>
      <c r="E594" s="1" t="s">
        <v>305</v>
      </c>
      <c r="F594" s="426" t="s">
        <v>454</v>
      </c>
      <c r="G594" s="29" t="s">
        <v>393</v>
      </c>
      <c r="H594" s="6">
        <f t="shared" si="46"/>
        <v>-11500</v>
      </c>
      <c r="I594" s="24">
        <v>5</v>
      </c>
      <c r="K594" t="s">
        <v>14</v>
      </c>
      <c r="L594">
        <v>15</v>
      </c>
      <c r="M594" s="2">
        <v>495</v>
      </c>
    </row>
    <row r="595" spans="2:13" ht="12.75">
      <c r="B595" s="418">
        <v>3000</v>
      </c>
      <c r="C595" s="1" t="s">
        <v>14</v>
      </c>
      <c r="D595" s="1" t="s">
        <v>10</v>
      </c>
      <c r="E595" s="1" t="s">
        <v>301</v>
      </c>
      <c r="F595" s="426" t="s">
        <v>455</v>
      </c>
      <c r="G595" s="29" t="s">
        <v>393</v>
      </c>
      <c r="H595" s="6">
        <f t="shared" si="46"/>
        <v>-14500</v>
      </c>
      <c r="I595" s="24">
        <v>6</v>
      </c>
      <c r="K595" t="s">
        <v>14</v>
      </c>
      <c r="L595">
        <v>15</v>
      </c>
      <c r="M595" s="2">
        <v>495</v>
      </c>
    </row>
    <row r="596" spans="2:13" ht="12.75">
      <c r="B596" s="418">
        <v>2500</v>
      </c>
      <c r="C596" s="1" t="s">
        <v>14</v>
      </c>
      <c r="D596" s="1" t="s">
        <v>10</v>
      </c>
      <c r="E596" s="1" t="s">
        <v>305</v>
      </c>
      <c r="F596" s="426" t="s">
        <v>456</v>
      </c>
      <c r="G596" s="29" t="s">
        <v>49</v>
      </c>
      <c r="H596" s="6">
        <f t="shared" si="46"/>
        <v>-17000</v>
      </c>
      <c r="I596" s="24">
        <v>5</v>
      </c>
      <c r="K596" t="s">
        <v>14</v>
      </c>
      <c r="L596">
        <v>15</v>
      </c>
      <c r="M596" s="2">
        <v>495</v>
      </c>
    </row>
    <row r="597" spans="2:13" ht="12.75">
      <c r="B597" s="418">
        <v>2500</v>
      </c>
      <c r="C597" s="1" t="s">
        <v>14</v>
      </c>
      <c r="D597" s="1" t="s">
        <v>10</v>
      </c>
      <c r="E597" s="1" t="s">
        <v>305</v>
      </c>
      <c r="F597" s="426" t="s">
        <v>457</v>
      </c>
      <c r="G597" s="29" t="s">
        <v>407</v>
      </c>
      <c r="H597" s="6">
        <f t="shared" si="46"/>
        <v>-19500</v>
      </c>
      <c r="I597" s="24">
        <v>5</v>
      </c>
      <c r="K597" t="s">
        <v>14</v>
      </c>
      <c r="L597">
        <v>15</v>
      </c>
      <c r="M597" s="2">
        <v>495</v>
      </c>
    </row>
    <row r="598" spans="1:13" s="60" customFormat="1" ht="12.75">
      <c r="A598" s="13"/>
      <c r="B598" s="419">
        <f>SUM(B590:B597)</f>
        <v>19500</v>
      </c>
      <c r="C598" s="13" t="s">
        <v>14</v>
      </c>
      <c r="D598" s="13"/>
      <c r="E598" s="13"/>
      <c r="F598" s="20"/>
      <c r="G598" s="20"/>
      <c r="H598" s="57">
        <v>0</v>
      </c>
      <c r="I598" s="59">
        <f aca="true" t="shared" si="47" ref="I598:I636">+B598/M598</f>
        <v>39.39393939393939</v>
      </c>
      <c r="M598" s="2">
        <v>495</v>
      </c>
    </row>
    <row r="599" spans="2:13" ht="12.75">
      <c r="B599" s="418"/>
      <c r="H599" s="6">
        <f aca="true" t="shared" si="48" ref="H599:H606">H598-B599</f>
        <v>0</v>
      </c>
      <c r="I599" s="24">
        <f t="shared" si="47"/>
        <v>0</v>
      </c>
      <c r="M599" s="2">
        <v>495</v>
      </c>
    </row>
    <row r="600" spans="2:13" ht="12.75">
      <c r="B600" s="418"/>
      <c r="H600" s="6">
        <f t="shared" si="48"/>
        <v>0</v>
      </c>
      <c r="I600" s="24">
        <f t="shared" si="47"/>
        <v>0</v>
      </c>
      <c r="M600" s="2">
        <v>495</v>
      </c>
    </row>
    <row r="601" spans="2:13" ht="12.75">
      <c r="B601" s="418">
        <v>3500</v>
      </c>
      <c r="C601" s="67" t="s">
        <v>290</v>
      </c>
      <c r="D601" s="67" t="s">
        <v>10</v>
      </c>
      <c r="E601" s="36" t="s">
        <v>254</v>
      </c>
      <c r="F601" s="424" t="s">
        <v>458</v>
      </c>
      <c r="G601" s="424" t="s">
        <v>459</v>
      </c>
      <c r="H601" s="6">
        <f t="shared" si="48"/>
        <v>-3500</v>
      </c>
      <c r="I601" s="24">
        <f t="shared" si="47"/>
        <v>7.070707070707071</v>
      </c>
      <c r="K601" s="66" t="s">
        <v>305</v>
      </c>
      <c r="L601">
        <v>15</v>
      </c>
      <c r="M601" s="2">
        <v>495</v>
      </c>
    </row>
    <row r="602" spans="2:13" ht="12.75">
      <c r="B602" s="418">
        <v>3000</v>
      </c>
      <c r="C602" s="67" t="s">
        <v>460</v>
      </c>
      <c r="D602" s="67" t="s">
        <v>10</v>
      </c>
      <c r="E602" s="36" t="s">
        <v>254</v>
      </c>
      <c r="F602" s="424" t="s">
        <v>461</v>
      </c>
      <c r="G602" s="424" t="s">
        <v>391</v>
      </c>
      <c r="H602" s="6">
        <f t="shared" si="48"/>
        <v>-6500</v>
      </c>
      <c r="I602" s="24">
        <f t="shared" si="47"/>
        <v>6.0606060606060606</v>
      </c>
      <c r="K602" s="66" t="s">
        <v>305</v>
      </c>
      <c r="L602">
        <v>15</v>
      </c>
      <c r="M602" s="2">
        <v>495</v>
      </c>
    </row>
    <row r="603" spans="2:13" ht="12.75">
      <c r="B603" s="418">
        <v>3000</v>
      </c>
      <c r="C603" s="67" t="s">
        <v>462</v>
      </c>
      <c r="D603" s="67" t="s">
        <v>10</v>
      </c>
      <c r="E603" s="36" t="s">
        <v>254</v>
      </c>
      <c r="F603" s="424" t="s">
        <v>461</v>
      </c>
      <c r="G603" s="424" t="s">
        <v>391</v>
      </c>
      <c r="H603" s="6">
        <f t="shared" si="48"/>
        <v>-9500</v>
      </c>
      <c r="I603" s="24">
        <f t="shared" si="47"/>
        <v>6.0606060606060606</v>
      </c>
      <c r="K603" s="66" t="s">
        <v>305</v>
      </c>
      <c r="L603">
        <v>15</v>
      </c>
      <c r="M603" s="2">
        <v>495</v>
      </c>
    </row>
    <row r="604" spans="2:13" ht="12.75">
      <c r="B604" s="418">
        <v>1500</v>
      </c>
      <c r="C604" s="67" t="s">
        <v>463</v>
      </c>
      <c r="D604" s="67" t="s">
        <v>10</v>
      </c>
      <c r="E604" s="36" t="s">
        <v>254</v>
      </c>
      <c r="F604" s="424" t="s">
        <v>461</v>
      </c>
      <c r="G604" s="424" t="s">
        <v>393</v>
      </c>
      <c r="H604" s="6">
        <f t="shared" si="48"/>
        <v>-11000</v>
      </c>
      <c r="I604" s="24">
        <f t="shared" si="47"/>
        <v>3.0303030303030303</v>
      </c>
      <c r="K604" s="66" t="s">
        <v>305</v>
      </c>
      <c r="L604">
        <v>15</v>
      </c>
      <c r="M604" s="2">
        <v>495</v>
      </c>
    </row>
    <row r="605" spans="2:13" ht="12.75">
      <c r="B605" s="418">
        <v>1500</v>
      </c>
      <c r="C605" s="67" t="s">
        <v>464</v>
      </c>
      <c r="D605" s="67" t="s">
        <v>10</v>
      </c>
      <c r="E605" s="36" t="s">
        <v>254</v>
      </c>
      <c r="F605" s="424" t="s">
        <v>461</v>
      </c>
      <c r="G605" s="424" t="s">
        <v>393</v>
      </c>
      <c r="H605" s="6">
        <f t="shared" si="48"/>
        <v>-12500</v>
      </c>
      <c r="I605" s="24">
        <f t="shared" si="47"/>
        <v>3.0303030303030303</v>
      </c>
      <c r="K605" s="66" t="s">
        <v>305</v>
      </c>
      <c r="L605">
        <v>15</v>
      </c>
      <c r="M605" s="2">
        <v>495</v>
      </c>
    </row>
    <row r="606" spans="2:13" ht="12.75">
      <c r="B606" s="418">
        <v>3500</v>
      </c>
      <c r="C606" s="67" t="s">
        <v>365</v>
      </c>
      <c r="D606" s="67" t="s">
        <v>10</v>
      </c>
      <c r="E606" s="36" t="s">
        <v>254</v>
      </c>
      <c r="F606" s="424" t="s">
        <v>465</v>
      </c>
      <c r="G606" s="424" t="s">
        <v>49</v>
      </c>
      <c r="H606" s="6">
        <f t="shared" si="48"/>
        <v>-16000</v>
      </c>
      <c r="I606" s="24">
        <f t="shared" si="47"/>
        <v>7.070707070707071</v>
      </c>
      <c r="K606" s="66" t="s">
        <v>305</v>
      </c>
      <c r="L606">
        <v>15</v>
      </c>
      <c r="M606" s="2">
        <v>495</v>
      </c>
    </row>
    <row r="607" spans="1:13" s="60" customFormat="1" ht="12.75">
      <c r="A607" s="13"/>
      <c r="B607" s="419">
        <f>SUM(B601:B606)</f>
        <v>16000</v>
      </c>
      <c r="C607" s="13" t="s">
        <v>151</v>
      </c>
      <c r="D607" s="13"/>
      <c r="E607" s="13"/>
      <c r="F607" s="20"/>
      <c r="G607" s="20"/>
      <c r="H607" s="57">
        <v>0</v>
      </c>
      <c r="I607" s="59">
        <f t="shared" si="47"/>
        <v>32.323232323232325</v>
      </c>
      <c r="M607" s="2">
        <v>495</v>
      </c>
    </row>
    <row r="608" spans="2:13" ht="12.75">
      <c r="B608" s="418"/>
      <c r="C608" s="3"/>
      <c r="H608" s="6">
        <f aca="true" t="shared" si="49" ref="H608:H613">H607-B608</f>
        <v>0</v>
      </c>
      <c r="I608" s="24">
        <f t="shared" si="47"/>
        <v>0</v>
      </c>
      <c r="M608" s="2">
        <v>495</v>
      </c>
    </row>
    <row r="609" spans="2:13" ht="12.75">
      <c r="B609" s="418"/>
      <c r="H609" s="6">
        <f t="shared" si="49"/>
        <v>0</v>
      </c>
      <c r="I609" s="24">
        <f t="shared" si="47"/>
        <v>0</v>
      </c>
      <c r="M609" s="2">
        <v>495</v>
      </c>
    </row>
    <row r="610" spans="2:13" ht="12.75">
      <c r="B610" s="429">
        <v>1400</v>
      </c>
      <c r="C610" s="67" t="s">
        <v>19</v>
      </c>
      <c r="D610" s="67" t="s">
        <v>10</v>
      </c>
      <c r="E610" s="67" t="s">
        <v>15</v>
      </c>
      <c r="F610" s="424" t="s">
        <v>461</v>
      </c>
      <c r="G610" s="424" t="s">
        <v>348</v>
      </c>
      <c r="H610" s="6">
        <f t="shared" si="49"/>
        <v>-1400</v>
      </c>
      <c r="I610" s="24">
        <f t="shared" si="47"/>
        <v>2.8282828282828283</v>
      </c>
      <c r="K610" s="66" t="s">
        <v>305</v>
      </c>
      <c r="L610">
        <v>15</v>
      </c>
      <c r="M610" s="2">
        <v>495</v>
      </c>
    </row>
    <row r="611" spans="2:13" ht="12.75">
      <c r="B611" s="418">
        <v>1500</v>
      </c>
      <c r="C611" s="67" t="s">
        <v>19</v>
      </c>
      <c r="D611" s="67" t="s">
        <v>10</v>
      </c>
      <c r="E611" s="67" t="s">
        <v>15</v>
      </c>
      <c r="F611" s="424" t="s">
        <v>461</v>
      </c>
      <c r="G611" s="424" t="s">
        <v>389</v>
      </c>
      <c r="H611" s="6">
        <f t="shared" si="49"/>
        <v>-2900</v>
      </c>
      <c r="I611" s="24">
        <f t="shared" si="47"/>
        <v>3.0303030303030303</v>
      </c>
      <c r="K611" s="66" t="s">
        <v>305</v>
      </c>
      <c r="L611">
        <v>15</v>
      </c>
      <c r="M611" s="2">
        <v>495</v>
      </c>
    </row>
    <row r="612" spans="1:13" ht="12.75">
      <c r="A612" s="14"/>
      <c r="B612" s="418">
        <v>1300</v>
      </c>
      <c r="C612" s="67" t="s">
        <v>19</v>
      </c>
      <c r="D612" s="67" t="s">
        <v>10</v>
      </c>
      <c r="E612" s="67" t="s">
        <v>15</v>
      </c>
      <c r="F612" s="424" t="s">
        <v>461</v>
      </c>
      <c r="G612" s="424" t="s">
        <v>391</v>
      </c>
      <c r="H612" s="6">
        <f t="shared" si="49"/>
        <v>-4200</v>
      </c>
      <c r="I612" s="24">
        <f t="shared" si="47"/>
        <v>2.6262626262626263</v>
      </c>
      <c r="K612" s="66" t="s">
        <v>305</v>
      </c>
      <c r="L612">
        <v>15</v>
      </c>
      <c r="M612" s="2">
        <v>495</v>
      </c>
    </row>
    <row r="613" spans="2:13" ht="12.75">
      <c r="B613" s="418">
        <v>1400</v>
      </c>
      <c r="C613" s="67" t="s">
        <v>19</v>
      </c>
      <c r="D613" s="67" t="s">
        <v>10</v>
      </c>
      <c r="E613" s="67" t="s">
        <v>15</v>
      </c>
      <c r="F613" s="424" t="s">
        <v>461</v>
      </c>
      <c r="G613" s="424" t="s">
        <v>393</v>
      </c>
      <c r="H613" s="6">
        <f t="shared" si="49"/>
        <v>-5600</v>
      </c>
      <c r="I613" s="24">
        <f t="shared" si="47"/>
        <v>2.8282828282828283</v>
      </c>
      <c r="K613" s="66" t="s">
        <v>305</v>
      </c>
      <c r="L613">
        <v>15</v>
      </c>
      <c r="M613" s="2">
        <v>495</v>
      </c>
    </row>
    <row r="614" spans="1:13" s="60" customFormat="1" ht="12.75">
      <c r="A614" s="13"/>
      <c r="B614" s="419">
        <f>SUM(B610:B613)</f>
        <v>5600</v>
      </c>
      <c r="C614" s="13"/>
      <c r="D614" s="13"/>
      <c r="E614" s="13" t="s">
        <v>15</v>
      </c>
      <c r="F614" s="20"/>
      <c r="G614" s="20"/>
      <c r="H614" s="57">
        <v>0</v>
      </c>
      <c r="I614" s="59">
        <f t="shared" si="47"/>
        <v>11.313131313131313</v>
      </c>
      <c r="M614" s="2">
        <v>495</v>
      </c>
    </row>
    <row r="615" spans="2:13" ht="12.75">
      <c r="B615" s="418"/>
      <c r="H615" s="6">
        <f>H614-B615</f>
        <v>0</v>
      </c>
      <c r="I615" s="24">
        <f t="shared" si="47"/>
        <v>0</v>
      </c>
      <c r="M615" s="2">
        <v>495</v>
      </c>
    </row>
    <row r="616" spans="2:13" ht="12.75">
      <c r="B616" s="418"/>
      <c r="H616" s="6">
        <f>H615-B616</f>
        <v>0</v>
      </c>
      <c r="I616" s="24">
        <f t="shared" si="47"/>
        <v>0</v>
      </c>
      <c r="M616" s="2">
        <v>495</v>
      </c>
    </row>
    <row r="617" spans="2:13" ht="12.75">
      <c r="B617" s="418">
        <v>6000</v>
      </c>
      <c r="C617" s="67" t="s">
        <v>20</v>
      </c>
      <c r="D617" s="67" t="s">
        <v>10</v>
      </c>
      <c r="E617" s="36" t="s">
        <v>254</v>
      </c>
      <c r="F617" s="424" t="s">
        <v>466</v>
      </c>
      <c r="G617" s="424" t="s">
        <v>389</v>
      </c>
      <c r="H617" s="6">
        <f>H616-B617</f>
        <v>-6000</v>
      </c>
      <c r="I617" s="24">
        <f t="shared" si="47"/>
        <v>12.121212121212121</v>
      </c>
      <c r="K617" s="66" t="s">
        <v>305</v>
      </c>
      <c r="L617">
        <v>15</v>
      </c>
      <c r="M617" s="2">
        <v>495</v>
      </c>
    </row>
    <row r="618" spans="1:13" ht="12.75">
      <c r="A618" s="14"/>
      <c r="B618" s="418">
        <v>6000</v>
      </c>
      <c r="C618" s="67" t="s">
        <v>20</v>
      </c>
      <c r="D618" s="67" t="s">
        <v>10</v>
      </c>
      <c r="E618" s="36" t="s">
        <v>254</v>
      </c>
      <c r="F618" s="424" t="s">
        <v>466</v>
      </c>
      <c r="G618" s="424" t="s">
        <v>391</v>
      </c>
      <c r="H618" s="6">
        <f>H617-B618</f>
        <v>-12000</v>
      </c>
      <c r="I618" s="24">
        <f t="shared" si="47"/>
        <v>12.121212121212121</v>
      </c>
      <c r="K618" s="66" t="s">
        <v>305</v>
      </c>
      <c r="L618">
        <v>15</v>
      </c>
      <c r="M618" s="2">
        <v>495</v>
      </c>
    </row>
    <row r="619" spans="2:13" ht="12.75">
      <c r="B619" s="418">
        <v>6000</v>
      </c>
      <c r="C619" s="67" t="s">
        <v>20</v>
      </c>
      <c r="D619" s="67" t="s">
        <v>10</v>
      </c>
      <c r="E619" s="36" t="s">
        <v>254</v>
      </c>
      <c r="F619" s="424" t="s">
        <v>466</v>
      </c>
      <c r="G619" s="424" t="s">
        <v>393</v>
      </c>
      <c r="H619" s="6">
        <f>H618-B619</f>
        <v>-18000</v>
      </c>
      <c r="I619" s="24">
        <f t="shared" si="47"/>
        <v>12.121212121212121</v>
      </c>
      <c r="K619" s="66" t="s">
        <v>305</v>
      </c>
      <c r="L619">
        <v>15</v>
      </c>
      <c r="M619" s="2">
        <v>495</v>
      </c>
    </row>
    <row r="620" spans="1:13" s="60" customFormat="1" ht="12.75">
      <c r="A620" s="13"/>
      <c r="B620" s="419">
        <f>SUM(B617:B619)</f>
        <v>18000</v>
      </c>
      <c r="C620" s="13" t="s">
        <v>20</v>
      </c>
      <c r="D620" s="13"/>
      <c r="E620" s="13"/>
      <c r="F620" s="20"/>
      <c r="G620" s="20"/>
      <c r="H620" s="57">
        <v>0</v>
      </c>
      <c r="I620" s="59">
        <f t="shared" si="47"/>
        <v>36.36363636363637</v>
      </c>
      <c r="M620" s="2">
        <v>495</v>
      </c>
    </row>
    <row r="621" spans="2:13" ht="12.75">
      <c r="B621" s="418"/>
      <c r="H621" s="6">
        <f aca="true" t="shared" si="50" ref="H621:H626">H620-B621</f>
        <v>0</v>
      </c>
      <c r="I621" s="24">
        <f t="shared" si="47"/>
        <v>0</v>
      </c>
      <c r="M621" s="2">
        <v>495</v>
      </c>
    </row>
    <row r="622" spans="2:13" ht="12.75">
      <c r="B622" s="418"/>
      <c r="H622" s="6">
        <f t="shared" si="50"/>
        <v>0</v>
      </c>
      <c r="I622" s="24">
        <f t="shared" si="47"/>
        <v>0</v>
      </c>
      <c r="M622" s="2">
        <v>495</v>
      </c>
    </row>
    <row r="623" spans="2:13" ht="12.75">
      <c r="B623" s="418">
        <v>2000</v>
      </c>
      <c r="C623" s="67" t="s">
        <v>21</v>
      </c>
      <c r="D623" s="67" t="s">
        <v>10</v>
      </c>
      <c r="E623" s="36" t="s">
        <v>254</v>
      </c>
      <c r="F623" s="424" t="s">
        <v>461</v>
      </c>
      <c r="G623" s="424" t="s">
        <v>389</v>
      </c>
      <c r="H623" s="6">
        <f t="shared" si="50"/>
        <v>-2000</v>
      </c>
      <c r="I623" s="24">
        <f t="shared" si="47"/>
        <v>4.040404040404041</v>
      </c>
      <c r="K623" s="66" t="s">
        <v>305</v>
      </c>
      <c r="L623">
        <v>15</v>
      </c>
      <c r="M623" s="2">
        <v>495</v>
      </c>
    </row>
    <row r="624" spans="2:13" ht="12.75">
      <c r="B624" s="418">
        <v>2000</v>
      </c>
      <c r="C624" s="67" t="s">
        <v>21</v>
      </c>
      <c r="D624" s="67" t="s">
        <v>10</v>
      </c>
      <c r="E624" s="36" t="s">
        <v>254</v>
      </c>
      <c r="F624" s="424" t="s">
        <v>461</v>
      </c>
      <c r="G624" s="424" t="s">
        <v>391</v>
      </c>
      <c r="H624" s="6">
        <f t="shared" si="50"/>
        <v>-4000</v>
      </c>
      <c r="I624" s="24">
        <f t="shared" si="47"/>
        <v>4.040404040404041</v>
      </c>
      <c r="K624" s="66" t="s">
        <v>305</v>
      </c>
      <c r="L624">
        <v>15</v>
      </c>
      <c r="M624" s="2">
        <v>495</v>
      </c>
    </row>
    <row r="625" spans="2:13" ht="12.75">
      <c r="B625" s="418">
        <v>2000</v>
      </c>
      <c r="C625" s="67" t="s">
        <v>21</v>
      </c>
      <c r="D625" s="67" t="s">
        <v>10</v>
      </c>
      <c r="E625" s="36" t="s">
        <v>254</v>
      </c>
      <c r="F625" s="424" t="s">
        <v>461</v>
      </c>
      <c r="G625" s="424" t="s">
        <v>393</v>
      </c>
      <c r="H625" s="6">
        <f t="shared" si="50"/>
        <v>-6000</v>
      </c>
      <c r="I625" s="24">
        <f t="shared" si="47"/>
        <v>4.040404040404041</v>
      </c>
      <c r="K625" s="66" t="s">
        <v>305</v>
      </c>
      <c r="L625">
        <v>15</v>
      </c>
      <c r="M625" s="2">
        <v>495</v>
      </c>
    </row>
    <row r="626" spans="2:13" ht="12.75">
      <c r="B626" s="418">
        <v>2000</v>
      </c>
      <c r="C626" s="67" t="s">
        <v>21</v>
      </c>
      <c r="D626" s="67" t="s">
        <v>10</v>
      </c>
      <c r="E626" s="36" t="s">
        <v>254</v>
      </c>
      <c r="F626" s="424" t="s">
        <v>461</v>
      </c>
      <c r="G626" s="424" t="s">
        <v>49</v>
      </c>
      <c r="H626" s="6">
        <f t="shared" si="50"/>
        <v>-8000</v>
      </c>
      <c r="I626" s="24">
        <f t="shared" si="47"/>
        <v>4.040404040404041</v>
      </c>
      <c r="K626" s="66" t="s">
        <v>305</v>
      </c>
      <c r="L626">
        <v>15</v>
      </c>
      <c r="M626" s="2">
        <v>495</v>
      </c>
    </row>
    <row r="627" spans="1:13" s="60" customFormat="1" ht="12.75">
      <c r="A627" s="13"/>
      <c r="B627" s="419">
        <f>SUM(B623:B626)</f>
        <v>8000</v>
      </c>
      <c r="C627" s="13" t="s">
        <v>21</v>
      </c>
      <c r="D627" s="13"/>
      <c r="E627" s="13"/>
      <c r="F627" s="20"/>
      <c r="G627" s="20"/>
      <c r="H627" s="57">
        <v>0</v>
      </c>
      <c r="I627" s="59">
        <f t="shared" si="47"/>
        <v>16.161616161616163</v>
      </c>
      <c r="M627" s="2">
        <v>495</v>
      </c>
    </row>
    <row r="628" spans="2:13" ht="12.75">
      <c r="B628" s="429"/>
      <c r="H628" s="6">
        <f>H627-B628</f>
        <v>0</v>
      </c>
      <c r="I628" s="24">
        <f t="shared" si="47"/>
        <v>0</v>
      </c>
      <c r="M628" s="2">
        <v>495</v>
      </c>
    </row>
    <row r="629" spans="2:13" ht="12.75">
      <c r="B629" s="429"/>
      <c r="H629" s="6">
        <f>H628-B629</f>
        <v>0</v>
      </c>
      <c r="I629" s="24">
        <f t="shared" si="47"/>
        <v>0</v>
      </c>
      <c r="M629" s="2">
        <v>495</v>
      </c>
    </row>
    <row r="630" spans="2:13" ht="12.75">
      <c r="B630" s="429">
        <v>1000</v>
      </c>
      <c r="C630" s="67" t="s">
        <v>284</v>
      </c>
      <c r="D630" s="67" t="s">
        <v>10</v>
      </c>
      <c r="E630" s="67" t="s">
        <v>264</v>
      </c>
      <c r="F630" s="424" t="s">
        <v>461</v>
      </c>
      <c r="G630" s="424" t="s">
        <v>389</v>
      </c>
      <c r="H630" s="6">
        <f>H629-B630</f>
        <v>-1000</v>
      </c>
      <c r="I630" s="24">
        <f t="shared" si="47"/>
        <v>2.0202020202020203</v>
      </c>
      <c r="K630" s="66" t="s">
        <v>305</v>
      </c>
      <c r="L630">
        <v>15</v>
      </c>
      <c r="M630" s="2">
        <v>495</v>
      </c>
    </row>
    <row r="631" spans="2:13" ht="12.75">
      <c r="B631" s="418">
        <v>1000</v>
      </c>
      <c r="C631" s="67" t="s">
        <v>284</v>
      </c>
      <c r="D631" s="67" t="s">
        <v>10</v>
      </c>
      <c r="E631" s="67" t="s">
        <v>264</v>
      </c>
      <c r="F631" s="424" t="s">
        <v>461</v>
      </c>
      <c r="G631" s="424" t="s">
        <v>391</v>
      </c>
      <c r="H631" s="6">
        <f>H630-B631</f>
        <v>-2000</v>
      </c>
      <c r="I631" s="24">
        <f t="shared" si="47"/>
        <v>2.0202020202020203</v>
      </c>
      <c r="K631" s="66" t="s">
        <v>305</v>
      </c>
      <c r="L631">
        <v>15</v>
      </c>
      <c r="M631" s="2">
        <v>495</v>
      </c>
    </row>
    <row r="632" spans="2:13" ht="12.75">
      <c r="B632" s="418">
        <v>1000</v>
      </c>
      <c r="C632" s="67" t="s">
        <v>284</v>
      </c>
      <c r="D632" s="67" t="s">
        <v>10</v>
      </c>
      <c r="E632" s="67" t="s">
        <v>264</v>
      </c>
      <c r="F632" s="424" t="s">
        <v>461</v>
      </c>
      <c r="G632" s="424" t="s">
        <v>393</v>
      </c>
      <c r="H632" s="6">
        <f>H631-B632</f>
        <v>-3000</v>
      </c>
      <c r="I632" s="24">
        <f t="shared" si="47"/>
        <v>2.0202020202020203</v>
      </c>
      <c r="K632" s="66" t="s">
        <v>305</v>
      </c>
      <c r="L632">
        <v>15</v>
      </c>
      <c r="M632" s="2">
        <v>495</v>
      </c>
    </row>
    <row r="633" spans="1:13" s="60" customFormat="1" ht="12.75">
      <c r="A633" s="13"/>
      <c r="B633" s="419">
        <f>SUM(B630:B632)</f>
        <v>3000</v>
      </c>
      <c r="C633" s="13"/>
      <c r="D633" s="13"/>
      <c r="E633" s="13" t="s">
        <v>264</v>
      </c>
      <c r="F633" s="20"/>
      <c r="G633" s="20"/>
      <c r="H633" s="57">
        <v>0</v>
      </c>
      <c r="I633" s="59">
        <f t="shared" si="47"/>
        <v>6.0606060606060606</v>
      </c>
      <c r="M633" s="2">
        <v>495</v>
      </c>
    </row>
    <row r="634" spans="2:13" ht="12.75">
      <c r="B634" s="418"/>
      <c r="H634" s="6">
        <f aca="true" t="shared" si="51" ref="H634:H697">H633-B634</f>
        <v>0</v>
      </c>
      <c r="I634" s="24">
        <f t="shared" si="47"/>
        <v>0</v>
      </c>
      <c r="M634" s="2">
        <v>495</v>
      </c>
    </row>
    <row r="635" spans="2:13" ht="12.75">
      <c r="B635" s="418"/>
      <c r="H635" s="6">
        <f t="shared" si="51"/>
        <v>0</v>
      </c>
      <c r="I635" s="24">
        <f t="shared" si="47"/>
        <v>0</v>
      </c>
      <c r="M635" s="2">
        <v>495</v>
      </c>
    </row>
    <row r="636" spans="2:13" ht="12.75">
      <c r="B636" s="418"/>
      <c r="H636" s="6">
        <f t="shared" si="51"/>
        <v>0</v>
      </c>
      <c r="I636" s="24">
        <f t="shared" si="47"/>
        <v>0</v>
      </c>
      <c r="M636" s="2">
        <v>495</v>
      </c>
    </row>
    <row r="637" spans="2:13" ht="12.75" hidden="1">
      <c r="B637" s="418"/>
      <c r="H637" s="6">
        <f t="shared" si="51"/>
        <v>0</v>
      </c>
      <c r="M637" s="2">
        <v>495</v>
      </c>
    </row>
    <row r="638" spans="2:13" ht="12.75" hidden="1">
      <c r="B638" s="418"/>
      <c r="H638" s="6">
        <f t="shared" si="51"/>
        <v>0</v>
      </c>
      <c r="M638" s="2">
        <v>495</v>
      </c>
    </row>
    <row r="639" spans="2:13" ht="12.75" hidden="1">
      <c r="B639" s="418"/>
      <c r="H639" s="6">
        <f t="shared" si="51"/>
        <v>0</v>
      </c>
      <c r="M639" s="2">
        <v>495</v>
      </c>
    </row>
    <row r="640" spans="2:13" ht="12.75" hidden="1">
      <c r="B640" s="418"/>
      <c r="H640" s="6">
        <f t="shared" si="51"/>
        <v>0</v>
      </c>
      <c r="M640" s="2">
        <v>495</v>
      </c>
    </row>
    <row r="641" spans="2:13" ht="12.75" hidden="1">
      <c r="B641" s="418"/>
      <c r="H641" s="6">
        <f t="shared" si="51"/>
        <v>0</v>
      </c>
      <c r="M641" s="2">
        <v>495</v>
      </c>
    </row>
    <row r="642" spans="2:13" ht="12.75" hidden="1">
      <c r="B642" s="418"/>
      <c r="H642" s="6">
        <f t="shared" si="51"/>
        <v>0</v>
      </c>
      <c r="M642" s="2">
        <v>495</v>
      </c>
    </row>
    <row r="643" spans="2:13" ht="12.75" hidden="1">
      <c r="B643" s="418"/>
      <c r="H643" s="6">
        <f t="shared" si="51"/>
        <v>0</v>
      </c>
      <c r="M643" s="2">
        <v>495</v>
      </c>
    </row>
    <row r="644" spans="2:13" ht="12.75" hidden="1">
      <c r="B644" s="418"/>
      <c r="H644" s="6">
        <f t="shared" si="51"/>
        <v>0</v>
      </c>
      <c r="M644" s="2">
        <v>495</v>
      </c>
    </row>
    <row r="645" spans="2:13" ht="12.75" hidden="1">
      <c r="B645" s="418"/>
      <c r="H645" s="6">
        <f t="shared" si="51"/>
        <v>0</v>
      </c>
      <c r="M645" s="2">
        <v>495</v>
      </c>
    </row>
    <row r="646" spans="2:13" ht="12.75" hidden="1">
      <c r="B646" s="418"/>
      <c r="H646" s="6">
        <f t="shared" si="51"/>
        <v>0</v>
      </c>
      <c r="M646" s="2">
        <v>495</v>
      </c>
    </row>
    <row r="647" spans="2:13" ht="12.75" hidden="1">
      <c r="B647" s="418"/>
      <c r="H647" s="6">
        <f t="shared" si="51"/>
        <v>0</v>
      </c>
      <c r="M647" s="2">
        <v>495</v>
      </c>
    </row>
    <row r="648" spans="2:13" ht="12.75" hidden="1">
      <c r="B648" s="418"/>
      <c r="H648" s="6">
        <f t="shared" si="51"/>
        <v>0</v>
      </c>
      <c r="M648" s="2">
        <v>495</v>
      </c>
    </row>
    <row r="649" spans="2:13" ht="12.75" hidden="1">
      <c r="B649" s="418"/>
      <c r="H649" s="6">
        <f t="shared" si="51"/>
        <v>0</v>
      </c>
      <c r="M649" s="2">
        <v>495</v>
      </c>
    </row>
    <row r="650" spans="2:13" ht="12.75" hidden="1">
      <c r="B650" s="418"/>
      <c r="H650" s="6">
        <f t="shared" si="51"/>
        <v>0</v>
      </c>
      <c r="M650" s="2">
        <v>495</v>
      </c>
    </row>
    <row r="651" spans="2:13" ht="12.75" hidden="1">
      <c r="B651" s="418"/>
      <c r="H651" s="6">
        <f t="shared" si="51"/>
        <v>0</v>
      </c>
      <c r="M651" s="2">
        <v>495</v>
      </c>
    </row>
    <row r="652" spans="2:13" ht="12.75" hidden="1">
      <c r="B652" s="418"/>
      <c r="H652" s="6">
        <f t="shared" si="51"/>
        <v>0</v>
      </c>
      <c r="M652" s="2">
        <v>495</v>
      </c>
    </row>
    <row r="653" spans="2:13" ht="12.75" hidden="1">
      <c r="B653" s="418"/>
      <c r="H653" s="6">
        <f t="shared" si="51"/>
        <v>0</v>
      </c>
      <c r="M653" s="2">
        <v>495</v>
      </c>
    </row>
    <row r="654" spans="2:13" ht="12.75" hidden="1">
      <c r="B654" s="418"/>
      <c r="H654" s="6">
        <f t="shared" si="51"/>
        <v>0</v>
      </c>
      <c r="M654" s="2">
        <v>495</v>
      </c>
    </row>
    <row r="655" spans="2:13" ht="12.75" hidden="1">
      <c r="B655" s="418"/>
      <c r="H655" s="6">
        <f t="shared" si="51"/>
        <v>0</v>
      </c>
      <c r="M655" s="2">
        <v>495</v>
      </c>
    </row>
    <row r="656" spans="2:13" ht="12.75" hidden="1">
      <c r="B656" s="418"/>
      <c r="H656" s="6">
        <f t="shared" si="51"/>
        <v>0</v>
      </c>
      <c r="M656" s="2">
        <v>495</v>
      </c>
    </row>
    <row r="657" spans="2:13" ht="12.75" hidden="1">
      <c r="B657" s="418"/>
      <c r="H657" s="6">
        <f t="shared" si="51"/>
        <v>0</v>
      </c>
      <c r="M657" s="2">
        <v>495</v>
      </c>
    </row>
    <row r="658" spans="2:13" ht="12.75" hidden="1">
      <c r="B658" s="418"/>
      <c r="H658" s="6">
        <f t="shared" si="51"/>
        <v>0</v>
      </c>
      <c r="M658" s="2">
        <v>495</v>
      </c>
    </row>
    <row r="659" spans="2:13" ht="12.75" hidden="1">
      <c r="B659" s="418"/>
      <c r="H659" s="6">
        <f t="shared" si="51"/>
        <v>0</v>
      </c>
      <c r="M659" s="2">
        <v>495</v>
      </c>
    </row>
    <row r="660" spans="2:13" ht="12.75" hidden="1">
      <c r="B660" s="418"/>
      <c r="H660" s="6">
        <f t="shared" si="51"/>
        <v>0</v>
      </c>
      <c r="M660" s="2">
        <v>495</v>
      </c>
    </row>
    <row r="661" spans="2:13" ht="12.75" hidden="1">
      <c r="B661" s="418"/>
      <c r="H661" s="6">
        <f t="shared" si="51"/>
        <v>0</v>
      </c>
      <c r="M661" s="2">
        <v>495</v>
      </c>
    </row>
    <row r="662" spans="2:13" ht="12.75" hidden="1">
      <c r="B662" s="418"/>
      <c r="H662" s="6">
        <f t="shared" si="51"/>
        <v>0</v>
      </c>
      <c r="M662" s="2">
        <v>495</v>
      </c>
    </row>
    <row r="663" spans="2:13" ht="12.75" hidden="1">
      <c r="B663" s="418"/>
      <c r="H663" s="6">
        <f t="shared" si="51"/>
        <v>0</v>
      </c>
      <c r="M663" s="2">
        <v>495</v>
      </c>
    </row>
    <row r="664" spans="2:13" ht="12.75" hidden="1">
      <c r="B664" s="418"/>
      <c r="H664" s="6">
        <f t="shared" si="51"/>
        <v>0</v>
      </c>
      <c r="M664" s="2">
        <v>495</v>
      </c>
    </row>
    <row r="665" spans="2:13" ht="12.75" hidden="1">
      <c r="B665" s="418"/>
      <c r="H665" s="6">
        <f t="shared" si="51"/>
        <v>0</v>
      </c>
      <c r="M665" s="2">
        <v>495</v>
      </c>
    </row>
    <row r="666" spans="2:13" ht="12.75" hidden="1">
      <c r="B666" s="418"/>
      <c r="H666" s="6">
        <f t="shared" si="51"/>
        <v>0</v>
      </c>
      <c r="M666" s="2">
        <v>495</v>
      </c>
    </row>
    <row r="667" spans="2:13" ht="12.75" hidden="1">
      <c r="B667" s="418"/>
      <c r="H667" s="6">
        <f t="shared" si="51"/>
        <v>0</v>
      </c>
      <c r="M667" s="2">
        <v>495</v>
      </c>
    </row>
    <row r="668" spans="2:13" ht="12.75" hidden="1">
      <c r="B668" s="418"/>
      <c r="H668" s="6">
        <f t="shared" si="51"/>
        <v>0</v>
      </c>
      <c r="M668" s="2">
        <v>495</v>
      </c>
    </row>
    <row r="669" spans="2:13" ht="12.75" hidden="1">
      <c r="B669" s="418"/>
      <c r="H669" s="6">
        <f t="shared" si="51"/>
        <v>0</v>
      </c>
      <c r="M669" s="2">
        <v>495</v>
      </c>
    </row>
    <row r="670" spans="2:13" ht="12.75" hidden="1">
      <c r="B670" s="418"/>
      <c r="H670" s="6">
        <f t="shared" si="51"/>
        <v>0</v>
      </c>
      <c r="M670" s="2">
        <v>495</v>
      </c>
    </row>
    <row r="671" spans="2:13" ht="12.75" hidden="1">
      <c r="B671" s="418"/>
      <c r="H671" s="6">
        <f t="shared" si="51"/>
        <v>0</v>
      </c>
      <c r="M671" s="2">
        <v>495</v>
      </c>
    </row>
    <row r="672" spans="2:13" ht="12.75" hidden="1">
      <c r="B672" s="418"/>
      <c r="H672" s="6">
        <f t="shared" si="51"/>
        <v>0</v>
      </c>
      <c r="M672" s="2">
        <v>495</v>
      </c>
    </row>
    <row r="673" spans="2:13" ht="12.75" hidden="1">
      <c r="B673" s="418"/>
      <c r="H673" s="6">
        <f t="shared" si="51"/>
        <v>0</v>
      </c>
      <c r="M673" s="2">
        <v>495</v>
      </c>
    </row>
    <row r="674" spans="2:13" ht="12.75" hidden="1">
      <c r="B674" s="418"/>
      <c r="H674" s="6">
        <f t="shared" si="51"/>
        <v>0</v>
      </c>
      <c r="M674" s="2">
        <v>495</v>
      </c>
    </row>
    <row r="675" spans="2:13" ht="12.75" hidden="1">
      <c r="B675" s="418"/>
      <c r="H675" s="6">
        <f t="shared" si="51"/>
        <v>0</v>
      </c>
      <c r="M675" s="2">
        <v>495</v>
      </c>
    </row>
    <row r="676" spans="2:13" ht="12.75" hidden="1">
      <c r="B676" s="418"/>
      <c r="H676" s="6">
        <f t="shared" si="51"/>
        <v>0</v>
      </c>
      <c r="M676" s="2">
        <v>495</v>
      </c>
    </row>
    <row r="677" spans="2:13" ht="12.75" hidden="1">
      <c r="B677" s="418"/>
      <c r="H677" s="6">
        <f t="shared" si="51"/>
        <v>0</v>
      </c>
      <c r="M677" s="2">
        <v>495</v>
      </c>
    </row>
    <row r="678" spans="2:13" ht="12.75" hidden="1">
      <c r="B678" s="418"/>
      <c r="H678" s="6">
        <f t="shared" si="51"/>
        <v>0</v>
      </c>
      <c r="M678" s="2">
        <v>495</v>
      </c>
    </row>
    <row r="679" spans="2:13" ht="12.75" hidden="1">
      <c r="B679" s="418"/>
      <c r="H679" s="6">
        <f t="shared" si="51"/>
        <v>0</v>
      </c>
      <c r="M679" s="2">
        <v>495</v>
      </c>
    </row>
    <row r="680" spans="2:13" ht="12.75" hidden="1">
      <c r="B680" s="418"/>
      <c r="H680" s="6">
        <f t="shared" si="51"/>
        <v>0</v>
      </c>
      <c r="M680" s="2">
        <v>495</v>
      </c>
    </row>
    <row r="681" spans="2:13" ht="12.75" hidden="1">
      <c r="B681" s="418"/>
      <c r="H681" s="6">
        <f t="shared" si="51"/>
        <v>0</v>
      </c>
      <c r="M681" s="2">
        <v>495</v>
      </c>
    </row>
    <row r="682" spans="2:13" ht="12.75" hidden="1">
      <c r="B682" s="418"/>
      <c r="H682" s="6">
        <f t="shared" si="51"/>
        <v>0</v>
      </c>
      <c r="M682" s="2">
        <v>495</v>
      </c>
    </row>
    <row r="683" spans="2:13" ht="12.75" hidden="1">
      <c r="B683" s="418"/>
      <c r="H683" s="6">
        <f t="shared" si="51"/>
        <v>0</v>
      </c>
      <c r="M683" s="2">
        <v>495</v>
      </c>
    </row>
    <row r="684" spans="2:13" ht="12.75" hidden="1">
      <c r="B684" s="418"/>
      <c r="H684" s="6">
        <f t="shared" si="51"/>
        <v>0</v>
      </c>
      <c r="M684" s="2">
        <v>495</v>
      </c>
    </row>
    <row r="685" spans="2:13" ht="12.75" hidden="1">
      <c r="B685" s="418"/>
      <c r="H685" s="6">
        <f t="shared" si="51"/>
        <v>0</v>
      </c>
      <c r="M685" s="2">
        <v>495</v>
      </c>
    </row>
    <row r="686" spans="2:13" ht="12.75" hidden="1">
      <c r="B686" s="418"/>
      <c r="H686" s="6">
        <f t="shared" si="51"/>
        <v>0</v>
      </c>
      <c r="M686" s="2">
        <v>495</v>
      </c>
    </row>
    <row r="687" spans="2:13" ht="12.75" hidden="1">
      <c r="B687" s="418"/>
      <c r="H687" s="6">
        <f t="shared" si="51"/>
        <v>0</v>
      </c>
      <c r="M687" s="2">
        <v>495</v>
      </c>
    </row>
    <row r="688" spans="2:13" ht="12.75" hidden="1">
      <c r="B688" s="418"/>
      <c r="H688" s="6">
        <f t="shared" si="51"/>
        <v>0</v>
      </c>
      <c r="M688" s="2">
        <v>495</v>
      </c>
    </row>
    <row r="689" spans="2:13" ht="12.75" hidden="1">
      <c r="B689" s="418"/>
      <c r="H689" s="6">
        <f t="shared" si="51"/>
        <v>0</v>
      </c>
      <c r="M689" s="2">
        <v>495</v>
      </c>
    </row>
    <row r="690" spans="2:13" ht="12.75" hidden="1">
      <c r="B690" s="418"/>
      <c r="H690" s="6">
        <f t="shared" si="51"/>
        <v>0</v>
      </c>
      <c r="M690" s="2">
        <v>495</v>
      </c>
    </row>
    <row r="691" spans="2:13" ht="12.75" hidden="1">
      <c r="B691" s="418"/>
      <c r="H691" s="6">
        <f t="shared" si="51"/>
        <v>0</v>
      </c>
      <c r="M691" s="2">
        <v>495</v>
      </c>
    </row>
    <row r="692" spans="2:13" ht="12.75" hidden="1">
      <c r="B692" s="418"/>
      <c r="H692" s="6">
        <f t="shared" si="51"/>
        <v>0</v>
      </c>
      <c r="M692" s="2">
        <v>495</v>
      </c>
    </row>
    <row r="693" spans="2:13" ht="12.75" hidden="1">
      <c r="B693" s="418"/>
      <c r="H693" s="6">
        <f t="shared" si="51"/>
        <v>0</v>
      </c>
      <c r="M693" s="2">
        <v>495</v>
      </c>
    </row>
    <row r="694" spans="2:13" ht="12.75" hidden="1">
      <c r="B694" s="418"/>
      <c r="H694" s="6">
        <f t="shared" si="51"/>
        <v>0</v>
      </c>
      <c r="M694" s="2">
        <v>495</v>
      </c>
    </row>
    <row r="695" spans="2:13" ht="12.75" hidden="1">
      <c r="B695" s="418"/>
      <c r="H695" s="6">
        <f t="shared" si="51"/>
        <v>0</v>
      </c>
      <c r="M695" s="2">
        <v>495</v>
      </c>
    </row>
    <row r="696" spans="2:13" ht="12.75" hidden="1">
      <c r="B696" s="418"/>
      <c r="H696" s="6">
        <f t="shared" si="51"/>
        <v>0</v>
      </c>
      <c r="M696" s="2">
        <v>495</v>
      </c>
    </row>
    <row r="697" spans="2:13" ht="12.75" hidden="1">
      <c r="B697" s="418"/>
      <c r="H697" s="6">
        <f t="shared" si="51"/>
        <v>0</v>
      </c>
      <c r="M697" s="2">
        <v>495</v>
      </c>
    </row>
    <row r="698" spans="2:13" ht="12.75" hidden="1">
      <c r="B698" s="418"/>
      <c r="H698" s="6">
        <f aca="true" t="shared" si="52" ref="H698:H761">H697-B698</f>
        <v>0</v>
      </c>
      <c r="M698" s="2">
        <v>495</v>
      </c>
    </row>
    <row r="699" spans="2:13" ht="12.75" hidden="1">
      <c r="B699" s="418"/>
      <c r="H699" s="6">
        <f t="shared" si="52"/>
        <v>0</v>
      </c>
      <c r="M699" s="2">
        <v>495</v>
      </c>
    </row>
    <row r="700" spans="2:13" ht="12.75" hidden="1">
      <c r="B700" s="418"/>
      <c r="H700" s="6">
        <f t="shared" si="52"/>
        <v>0</v>
      </c>
      <c r="M700" s="2">
        <v>495</v>
      </c>
    </row>
    <row r="701" spans="2:13" ht="12.75" hidden="1">
      <c r="B701" s="418"/>
      <c r="H701" s="6">
        <f t="shared" si="52"/>
        <v>0</v>
      </c>
      <c r="M701" s="2">
        <v>495</v>
      </c>
    </row>
    <row r="702" spans="2:13" ht="12.75" hidden="1">
      <c r="B702" s="418"/>
      <c r="H702" s="6">
        <f t="shared" si="52"/>
        <v>0</v>
      </c>
      <c r="M702" s="2">
        <v>495</v>
      </c>
    </row>
    <row r="703" spans="2:13" ht="12.75" hidden="1">
      <c r="B703" s="418"/>
      <c r="H703" s="6">
        <f t="shared" si="52"/>
        <v>0</v>
      </c>
      <c r="M703" s="2">
        <v>495</v>
      </c>
    </row>
    <row r="704" spans="2:13" ht="12.75" hidden="1">
      <c r="B704" s="418"/>
      <c r="H704" s="6">
        <f t="shared" si="52"/>
        <v>0</v>
      </c>
      <c r="M704" s="2">
        <v>495</v>
      </c>
    </row>
    <row r="705" spans="2:13" ht="12.75" hidden="1">
      <c r="B705" s="418"/>
      <c r="H705" s="6">
        <f t="shared" si="52"/>
        <v>0</v>
      </c>
      <c r="M705" s="2">
        <v>495</v>
      </c>
    </row>
    <row r="706" spans="2:13" ht="12.75" hidden="1">
      <c r="B706" s="418"/>
      <c r="H706" s="6">
        <f t="shared" si="52"/>
        <v>0</v>
      </c>
      <c r="M706" s="2">
        <v>495</v>
      </c>
    </row>
    <row r="707" spans="2:13" ht="12.75" hidden="1">
      <c r="B707" s="418"/>
      <c r="H707" s="6">
        <f t="shared" si="52"/>
        <v>0</v>
      </c>
      <c r="M707" s="2">
        <v>495</v>
      </c>
    </row>
    <row r="708" spans="2:13" ht="12.75" hidden="1">
      <c r="B708" s="418"/>
      <c r="H708" s="6">
        <f t="shared" si="52"/>
        <v>0</v>
      </c>
      <c r="M708" s="2">
        <v>495</v>
      </c>
    </row>
    <row r="709" spans="2:13" ht="12.75" hidden="1">
      <c r="B709" s="418"/>
      <c r="H709" s="6">
        <f t="shared" si="52"/>
        <v>0</v>
      </c>
      <c r="M709" s="2">
        <v>495</v>
      </c>
    </row>
    <row r="710" spans="2:13" ht="12.75" hidden="1">
      <c r="B710" s="418"/>
      <c r="H710" s="6">
        <f t="shared" si="52"/>
        <v>0</v>
      </c>
      <c r="M710" s="2">
        <v>495</v>
      </c>
    </row>
    <row r="711" spans="2:13" ht="12.75" hidden="1">
      <c r="B711" s="418"/>
      <c r="H711" s="6">
        <f t="shared" si="52"/>
        <v>0</v>
      </c>
      <c r="M711" s="2">
        <v>495</v>
      </c>
    </row>
    <row r="712" spans="2:13" ht="12.75" hidden="1">
      <c r="B712" s="418"/>
      <c r="H712" s="6">
        <f t="shared" si="52"/>
        <v>0</v>
      </c>
      <c r="M712" s="2">
        <v>495</v>
      </c>
    </row>
    <row r="713" spans="2:13" ht="12.75" hidden="1">
      <c r="B713" s="418"/>
      <c r="H713" s="6">
        <f t="shared" si="52"/>
        <v>0</v>
      </c>
      <c r="M713" s="2">
        <v>495</v>
      </c>
    </row>
    <row r="714" spans="2:13" ht="12.75" hidden="1">
      <c r="B714" s="418"/>
      <c r="H714" s="6">
        <f t="shared" si="52"/>
        <v>0</v>
      </c>
      <c r="M714" s="2">
        <v>495</v>
      </c>
    </row>
    <row r="715" spans="2:13" ht="12.75" hidden="1">
      <c r="B715" s="418"/>
      <c r="H715" s="6">
        <f t="shared" si="52"/>
        <v>0</v>
      </c>
      <c r="M715" s="2">
        <v>495</v>
      </c>
    </row>
    <row r="716" spans="2:13" ht="12.75" hidden="1">
      <c r="B716" s="418"/>
      <c r="H716" s="6">
        <f t="shared" si="52"/>
        <v>0</v>
      </c>
      <c r="M716" s="2">
        <v>495</v>
      </c>
    </row>
    <row r="717" spans="2:13" ht="12.75" hidden="1">
      <c r="B717" s="418"/>
      <c r="H717" s="6">
        <f t="shared" si="52"/>
        <v>0</v>
      </c>
      <c r="M717" s="2">
        <v>495</v>
      </c>
    </row>
    <row r="718" spans="2:13" ht="12.75" hidden="1">
      <c r="B718" s="418"/>
      <c r="H718" s="6">
        <f t="shared" si="52"/>
        <v>0</v>
      </c>
      <c r="M718" s="2">
        <v>495</v>
      </c>
    </row>
    <row r="719" spans="2:13" ht="12.75" hidden="1">
      <c r="B719" s="418"/>
      <c r="H719" s="6">
        <f t="shared" si="52"/>
        <v>0</v>
      </c>
      <c r="M719" s="2">
        <v>495</v>
      </c>
    </row>
    <row r="720" spans="2:13" ht="12.75" hidden="1">
      <c r="B720" s="418"/>
      <c r="H720" s="6">
        <f t="shared" si="52"/>
        <v>0</v>
      </c>
      <c r="M720" s="2">
        <v>495</v>
      </c>
    </row>
    <row r="721" spans="2:13" ht="12.75" hidden="1">
      <c r="B721" s="418"/>
      <c r="H721" s="6">
        <f t="shared" si="52"/>
        <v>0</v>
      </c>
      <c r="M721" s="2">
        <v>495</v>
      </c>
    </row>
    <row r="722" spans="2:13" ht="12.75" hidden="1">
      <c r="B722" s="418"/>
      <c r="H722" s="6">
        <f t="shared" si="52"/>
        <v>0</v>
      </c>
      <c r="M722" s="2">
        <v>495</v>
      </c>
    </row>
    <row r="723" spans="2:13" ht="12.75" hidden="1">
      <c r="B723" s="418"/>
      <c r="H723" s="6">
        <f t="shared" si="52"/>
        <v>0</v>
      </c>
      <c r="M723" s="2">
        <v>495</v>
      </c>
    </row>
    <row r="724" spans="2:13" ht="12.75" hidden="1">
      <c r="B724" s="418"/>
      <c r="H724" s="6">
        <f t="shared" si="52"/>
        <v>0</v>
      </c>
      <c r="M724" s="2">
        <v>495</v>
      </c>
    </row>
    <row r="725" spans="2:13" ht="12.75" hidden="1">
      <c r="B725" s="418"/>
      <c r="H725" s="6">
        <f t="shared" si="52"/>
        <v>0</v>
      </c>
      <c r="M725" s="2">
        <v>495</v>
      </c>
    </row>
    <row r="726" spans="2:13" ht="12.75" hidden="1">
      <c r="B726" s="418"/>
      <c r="H726" s="6">
        <f t="shared" si="52"/>
        <v>0</v>
      </c>
      <c r="M726" s="2">
        <v>495</v>
      </c>
    </row>
    <row r="727" spans="2:13" ht="12.75" hidden="1">
      <c r="B727" s="418"/>
      <c r="H727" s="6">
        <f t="shared" si="52"/>
        <v>0</v>
      </c>
      <c r="M727" s="2">
        <v>495</v>
      </c>
    </row>
    <row r="728" spans="2:13" ht="12.75" hidden="1">
      <c r="B728" s="418"/>
      <c r="H728" s="6">
        <f t="shared" si="52"/>
        <v>0</v>
      </c>
      <c r="M728" s="2">
        <v>495</v>
      </c>
    </row>
    <row r="729" spans="2:13" ht="12.75" hidden="1">
      <c r="B729" s="418"/>
      <c r="H729" s="6">
        <f t="shared" si="52"/>
        <v>0</v>
      </c>
      <c r="M729" s="2">
        <v>495</v>
      </c>
    </row>
    <row r="730" spans="2:13" ht="12.75" hidden="1">
      <c r="B730" s="418"/>
      <c r="H730" s="6">
        <f t="shared" si="52"/>
        <v>0</v>
      </c>
      <c r="M730" s="2">
        <v>495</v>
      </c>
    </row>
    <row r="731" spans="2:13" ht="12.75" hidden="1">
      <c r="B731" s="418"/>
      <c r="H731" s="6">
        <f t="shared" si="52"/>
        <v>0</v>
      </c>
      <c r="M731" s="2">
        <v>495</v>
      </c>
    </row>
    <row r="732" spans="2:13" ht="12.75" hidden="1">
      <c r="B732" s="418"/>
      <c r="H732" s="6">
        <f t="shared" si="52"/>
        <v>0</v>
      </c>
      <c r="M732" s="2">
        <v>495</v>
      </c>
    </row>
    <row r="733" spans="2:13" ht="12.75" hidden="1">
      <c r="B733" s="418"/>
      <c r="H733" s="6">
        <f t="shared" si="52"/>
        <v>0</v>
      </c>
      <c r="M733" s="2">
        <v>495</v>
      </c>
    </row>
    <row r="734" spans="2:13" ht="12.75" hidden="1">
      <c r="B734" s="418"/>
      <c r="H734" s="6">
        <f t="shared" si="52"/>
        <v>0</v>
      </c>
      <c r="M734" s="2">
        <v>495</v>
      </c>
    </row>
    <row r="735" spans="2:13" ht="12.75" hidden="1">
      <c r="B735" s="418"/>
      <c r="H735" s="6">
        <f t="shared" si="52"/>
        <v>0</v>
      </c>
      <c r="M735" s="2">
        <v>495</v>
      </c>
    </row>
    <row r="736" spans="2:13" ht="12.75" hidden="1">
      <c r="B736" s="418"/>
      <c r="H736" s="6">
        <f t="shared" si="52"/>
        <v>0</v>
      </c>
      <c r="M736" s="2">
        <v>495</v>
      </c>
    </row>
    <row r="737" spans="2:13" ht="12.75" hidden="1">
      <c r="B737" s="418"/>
      <c r="H737" s="6">
        <f t="shared" si="52"/>
        <v>0</v>
      </c>
      <c r="M737" s="2">
        <v>495</v>
      </c>
    </row>
    <row r="738" spans="2:13" ht="12.75" hidden="1">
      <c r="B738" s="418"/>
      <c r="H738" s="6">
        <f t="shared" si="52"/>
        <v>0</v>
      </c>
      <c r="M738" s="2">
        <v>495</v>
      </c>
    </row>
    <row r="739" spans="2:13" ht="12.75" hidden="1">
      <c r="B739" s="418"/>
      <c r="H739" s="6">
        <f t="shared" si="52"/>
        <v>0</v>
      </c>
      <c r="M739" s="2">
        <v>495</v>
      </c>
    </row>
    <row r="740" spans="2:13" ht="12.75" hidden="1">
      <c r="B740" s="418"/>
      <c r="H740" s="6">
        <f t="shared" si="52"/>
        <v>0</v>
      </c>
      <c r="M740" s="2">
        <v>495</v>
      </c>
    </row>
    <row r="741" spans="2:13" ht="12.75" hidden="1">
      <c r="B741" s="418"/>
      <c r="H741" s="6">
        <f t="shared" si="52"/>
        <v>0</v>
      </c>
      <c r="M741" s="2">
        <v>495</v>
      </c>
    </row>
    <row r="742" spans="2:13" ht="12.75" hidden="1">
      <c r="B742" s="418"/>
      <c r="H742" s="6">
        <f t="shared" si="52"/>
        <v>0</v>
      </c>
      <c r="M742" s="2">
        <v>495</v>
      </c>
    </row>
    <row r="743" spans="2:13" ht="12.75" hidden="1">
      <c r="B743" s="418"/>
      <c r="H743" s="6">
        <f t="shared" si="52"/>
        <v>0</v>
      </c>
      <c r="M743" s="2">
        <v>495</v>
      </c>
    </row>
    <row r="744" spans="2:13" ht="12.75" hidden="1">
      <c r="B744" s="418"/>
      <c r="H744" s="6">
        <f t="shared" si="52"/>
        <v>0</v>
      </c>
      <c r="M744" s="2">
        <v>495</v>
      </c>
    </row>
    <row r="745" spans="2:13" ht="12.75" hidden="1">
      <c r="B745" s="418"/>
      <c r="H745" s="6">
        <f t="shared" si="52"/>
        <v>0</v>
      </c>
      <c r="M745" s="2">
        <v>495</v>
      </c>
    </row>
    <row r="746" spans="2:13" ht="12.75" hidden="1">
      <c r="B746" s="418"/>
      <c r="H746" s="6">
        <f t="shared" si="52"/>
        <v>0</v>
      </c>
      <c r="M746" s="2">
        <v>495</v>
      </c>
    </row>
    <row r="747" spans="2:13" ht="12.75" hidden="1">
      <c r="B747" s="418"/>
      <c r="H747" s="6">
        <f t="shared" si="52"/>
        <v>0</v>
      </c>
      <c r="M747" s="2">
        <v>495</v>
      </c>
    </row>
    <row r="748" spans="2:13" ht="12.75" hidden="1">
      <c r="B748" s="418"/>
      <c r="H748" s="6">
        <f t="shared" si="52"/>
        <v>0</v>
      </c>
      <c r="M748" s="2">
        <v>495</v>
      </c>
    </row>
    <row r="749" spans="2:13" ht="12.75" hidden="1">
      <c r="B749" s="418"/>
      <c r="H749" s="6">
        <f t="shared" si="52"/>
        <v>0</v>
      </c>
      <c r="M749" s="2">
        <v>495</v>
      </c>
    </row>
    <row r="750" spans="2:13" ht="12.75" hidden="1">
      <c r="B750" s="418"/>
      <c r="H750" s="6">
        <f t="shared" si="52"/>
        <v>0</v>
      </c>
      <c r="M750" s="2">
        <v>495</v>
      </c>
    </row>
    <row r="751" spans="2:13" ht="12.75" hidden="1">
      <c r="B751" s="418"/>
      <c r="H751" s="6">
        <f t="shared" si="52"/>
        <v>0</v>
      </c>
      <c r="M751" s="2">
        <v>495</v>
      </c>
    </row>
    <row r="752" spans="2:13" ht="12.75" hidden="1">
      <c r="B752" s="418"/>
      <c r="H752" s="6">
        <f t="shared" si="52"/>
        <v>0</v>
      </c>
      <c r="M752" s="2">
        <v>495</v>
      </c>
    </row>
    <row r="753" spans="2:13" ht="12.75" hidden="1">
      <c r="B753" s="418"/>
      <c r="H753" s="6">
        <f t="shared" si="52"/>
        <v>0</v>
      </c>
      <c r="M753" s="2">
        <v>495</v>
      </c>
    </row>
    <row r="754" spans="2:13" ht="12.75" hidden="1">
      <c r="B754" s="418"/>
      <c r="H754" s="6">
        <f t="shared" si="52"/>
        <v>0</v>
      </c>
      <c r="M754" s="2">
        <v>495</v>
      </c>
    </row>
    <row r="755" spans="2:13" ht="12.75" hidden="1">
      <c r="B755" s="418"/>
      <c r="H755" s="6">
        <f t="shared" si="52"/>
        <v>0</v>
      </c>
      <c r="M755" s="2">
        <v>495</v>
      </c>
    </row>
    <row r="756" spans="2:13" ht="12.75" hidden="1">
      <c r="B756" s="418"/>
      <c r="H756" s="6">
        <f t="shared" si="52"/>
        <v>0</v>
      </c>
      <c r="M756" s="2">
        <v>495</v>
      </c>
    </row>
    <row r="757" spans="2:13" ht="12.75" hidden="1">
      <c r="B757" s="418"/>
      <c r="H757" s="6">
        <f t="shared" si="52"/>
        <v>0</v>
      </c>
      <c r="M757" s="2">
        <v>495</v>
      </c>
    </row>
    <row r="758" spans="2:13" ht="12.75" hidden="1">
      <c r="B758" s="418"/>
      <c r="H758" s="6">
        <f t="shared" si="52"/>
        <v>0</v>
      </c>
      <c r="M758" s="2">
        <v>495</v>
      </c>
    </row>
    <row r="759" spans="2:13" ht="12.75" hidden="1">
      <c r="B759" s="418"/>
      <c r="H759" s="6">
        <f t="shared" si="52"/>
        <v>0</v>
      </c>
      <c r="M759" s="2">
        <v>495</v>
      </c>
    </row>
    <row r="760" spans="2:13" ht="12.75" hidden="1">
      <c r="B760" s="418"/>
      <c r="H760" s="6">
        <f t="shared" si="52"/>
        <v>0</v>
      </c>
      <c r="M760" s="2">
        <v>495</v>
      </c>
    </row>
    <row r="761" spans="2:13" ht="12.75" hidden="1">
      <c r="B761" s="418"/>
      <c r="H761" s="6">
        <f t="shared" si="52"/>
        <v>0</v>
      </c>
      <c r="M761" s="2">
        <v>495</v>
      </c>
    </row>
    <row r="762" spans="2:13" ht="12.75" hidden="1">
      <c r="B762" s="418"/>
      <c r="H762" s="6">
        <f aca="true" t="shared" si="53" ref="H762:H825">H761-B762</f>
        <v>0</v>
      </c>
      <c r="M762" s="2">
        <v>495</v>
      </c>
    </row>
    <row r="763" spans="2:13" ht="12.75" hidden="1">
      <c r="B763" s="418"/>
      <c r="H763" s="6">
        <f t="shared" si="53"/>
        <v>0</v>
      </c>
      <c r="M763" s="2">
        <v>495</v>
      </c>
    </row>
    <row r="764" spans="2:13" ht="12.75" hidden="1">
      <c r="B764" s="418"/>
      <c r="H764" s="6">
        <f t="shared" si="53"/>
        <v>0</v>
      </c>
      <c r="M764" s="2">
        <v>495</v>
      </c>
    </row>
    <row r="765" spans="2:13" ht="12.75" hidden="1">
      <c r="B765" s="418"/>
      <c r="H765" s="6">
        <f t="shared" si="53"/>
        <v>0</v>
      </c>
      <c r="M765" s="2">
        <v>495</v>
      </c>
    </row>
    <row r="766" spans="2:13" ht="12.75" hidden="1">
      <c r="B766" s="418"/>
      <c r="H766" s="6">
        <f t="shared" si="53"/>
        <v>0</v>
      </c>
      <c r="M766" s="2">
        <v>495</v>
      </c>
    </row>
    <row r="767" spans="2:13" ht="12.75" hidden="1">
      <c r="B767" s="418"/>
      <c r="H767" s="6">
        <f t="shared" si="53"/>
        <v>0</v>
      </c>
      <c r="M767" s="2">
        <v>495</v>
      </c>
    </row>
    <row r="768" spans="2:13" ht="12.75" hidden="1">
      <c r="B768" s="418"/>
      <c r="H768" s="6">
        <f t="shared" si="53"/>
        <v>0</v>
      </c>
      <c r="M768" s="2">
        <v>495</v>
      </c>
    </row>
    <row r="769" spans="2:13" ht="12.75" hidden="1">
      <c r="B769" s="418"/>
      <c r="H769" s="6">
        <f t="shared" si="53"/>
        <v>0</v>
      </c>
      <c r="M769" s="2">
        <v>495</v>
      </c>
    </row>
    <row r="770" spans="2:13" ht="12.75" hidden="1">
      <c r="B770" s="418"/>
      <c r="H770" s="6">
        <f t="shared" si="53"/>
        <v>0</v>
      </c>
      <c r="M770" s="2">
        <v>495</v>
      </c>
    </row>
    <row r="771" spans="2:13" ht="12.75" hidden="1">
      <c r="B771" s="418"/>
      <c r="H771" s="6">
        <f t="shared" si="53"/>
        <v>0</v>
      </c>
      <c r="M771" s="2">
        <v>495</v>
      </c>
    </row>
    <row r="772" spans="2:13" ht="12.75" hidden="1">
      <c r="B772" s="418"/>
      <c r="H772" s="6">
        <f t="shared" si="53"/>
        <v>0</v>
      </c>
      <c r="M772" s="2">
        <v>495</v>
      </c>
    </row>
    <row r="773" spans="2:13" ht="12.75" hidden="1">
      <c r="B773" s="418"/>
      <c r="H773" s="6">
        <f t="shared" si="53"/>
        <v>0</v>
      </c>
      <c r="M773" s="2">
        <v>495</v>
      </c>
    </row>
    <row r="774" spans="2:13" ht="12.75" hidden="1">
      <c r="B774" s="418"/>
      <c r="H774" s="6">
        <f t="shared" si="53"/>
        <v>0</v>
      </c>
      <c r="M774" s="2">
        <v>495</v>
      </c>
    </row>
    <row r="775" spans="2:13" ht="12.75" hidden="1">
      <c r="B775" s="418"/>
      <c r="H775" s="6">
        <f t="shared" si="53"/>
        <v>0</v>
      </c>
      <c r="M775" s="2">
        <v>495</v>
      </c>
    </row>
    <row r="776" spans="2:13" ht="12.75" hidden="1">
      <c r="B776" s="418"/>
      <c r="H776" s="6">
        <f t="shared" si="53"/>
        <v>0</v>
      </c>
      <c r="M776" s="2">
        <v>495</v>
      </c>
    </row>
    <row r="777" spans="2:13" ht="12.75" hidden="1">
      <c r="B777" s="418"/>
      <c r="H777" s="6">
        <f t="shared" si="53"/>
        <v>0</v>
      </c>
      <c r="M777" s="2">
        <v>495</v>
      </c>
    </row>
    <row r="778" spans="2:13" ht="12.75" hidden="1">
      <c r="B778" s="418"/>
      <c r="H778" s="6">
        <f t="shared" si="53"/>
        <v>0</v>
      </c>
      <c r="M778" s="2">
        <v>495</v>
      </c>
    </row>
    <row r="779" spans="2:13" ht="12.75" hidden="1">
      <c r="B779" s="418"/>
      <c r="H779" s="6">
        <f t="shared" si="53"/>
        <v>0</v>
      </c>
      <c r="M779" s="2">
        <v>495</v>
      </c>
    </row>
    <row r="780" spans="2:13" ht="12.75" hidden="1">
      <c r="B780" s="418"/>
      <c r="H780" s="6">
        <f t="shared" si="53"/>
        <v>0</v>
      </c>
      <c r="M780" s="2">
        <v>495</v>
      </c>
    </row>
    <row r="781" spans="2:13" ht="12.75" hidden="1">
      <c r="B781" s="418"/>
      <c r="H781" s="6">
        <f t="shared" si="53"/>
        <v>0</v>
      </c>
      <c r="M781" s="2">
        <v>495</v>
      </c>
    </row>
    <row r="782" spans="2:13" ht="12.75" hidden="1">
      <c r="B782" s="418"/>
      <c r="H782" s="6">
        <f t="shared" si="53"/>
        <v>0</v>
      </c>
      <c r="M782" s="2">
        <v>495</v>
      </c>
    </row>
    <row r="783" spans="2:13" ht="12.75" hidden="1">
      <c r="B783" s="418"/>
      <c r="H783" s="6">
        <f t="shared" si="53"/>
        <v>0</v>
      </c>
      <c r="M783" s="2">
        <v>495</v>
      </c>
    </row>
    <row r="784" spans="2:13" ht="12.75" hidden="1">
      <c r="B784" s="418"/>
      <c r="H784" s="6">
        <f t="shared" si="53"/>
        <v>0</v>
      </c>
      <c r="M784" s="2">
        <v>495</v>
      </c>
    </row>
    <row r="785" spans="2:13" ht="12.75" hidden="1">
      <c r="B785" s="418"/>
      <c r="H785" s="6">
        <f t="shared" si="53"/>
        <v>0</v>
      </c>
      <c r="M785" s="2">
        <v>495</v>
      </c>
    </row>
    <row r="786" spans="2:13" ht="12.75" hidden="1">
      <c r="B786" s="418"/>
      <c r="H786" s="6">
        <f t="shared" si="53"/>
        <v>0</v>
      </c>
      <c r="M786" s="2">
        <v>495</v>
      </c>
    </row>
    <row r="787" spans="2:13" ht="12.75" hidden="1">
      <c r="B787" s="418"/>
      <c r="H787" s="6">
        <f t="shared" si="53"/>
        <v>0</v>
      </c>
      <c r="M787" s="2">
        <v>495</v>
      </c>
    </row>
    <row r="788" spans="2:13" ht="12.75" hidden="1">
      <c r="B788" s="418"/>
      <c r="H788" s="6">
        <f t="shared" si="53"/>
        <v>0</v>
      </c>
      <c r="M788" s="2">
        <v>495</v>
      </c>
    </row>
    <row r="789" spans="2:13" ht="12.75" hidden="1">
      <c r="B789" s="418"/>
      <c r="H789" s="6">
        <f t="shared" si="53"/>
        <v>0</v>
      </c>
      <c r="M789" s="2">
        <v>495</v>
      </c>
    </row>
    <row r="790" spans="2:13" ht="12.75" hidden="1">
      <c r="B790" s="418"/>
      <c r="H790" s="6">
        <f t="shared" si="53"/>
        <v>0</v>
      </c>
      <c r="M790" s="2">
        <v>495</v>
      </c>
    </row>
    <row r="791" spans="2:13" ht="12.75" hidden="1">
      <c r="B791" s="418"/>
      <c r="H791" s="6">
        <f t="shared" si="53"/>
        <v>0</v>
      </c>
      <c r="M791" s="2">
        <v>495</v>
      </c>
    </row>
    <row r="792" spans="2:13" ht="12.75" hidden="1">
      <c r="B792" s="418"/>
      <c r="H792" s="6">
        <f t="shared" si="53"/>
        <v>0</v>
      </c>
      <c r="M792" s="2">
        <v>495</v>
      </c>
    </row>
    <row r="793" spans="2:13" ht="12.75" hidden="1">
      <c r="B793" s="418"/>
      <c r="H793" s="6">
        <f t="shared" si="53"/>
        <v>0</v>
      </c>
      <c r="M793" s="2">
        <v>495</v>
      </c>
    </row>
    <row r="794" spans="2:13" ht="12.75" hidden="1">
      <c r="B794" s="418"/>
      <c r="H794" s="6">
        <f t="shared" si="53"/>
        <v>0</v>
      </c>
      <c r="M794" s="2">
        <v>495</v>
      </c>
    </row>
    <row r="795" spans="2:13" ht="12.75" hidden="1">
      <c r="B795" s="418"/>
      <c r="H795" s="6">
        <f t="shared" si="53"/>
        <v>0</v>
      </c>
      <c r="M795" s="2">
        <v>495</v>
      </c>
    </row>
    <row r="796" spans="2:13" ht="12.75" hidden="1">
      <c r="B796" s="418"/>
      <c r="H796" s="6">
        <f t="shared" si="53"/>
        <v>0</v>
      </c>
      <c r="M796" s="2">
        <v>495</v>
      </c>
    </row>
    <row r="797" spans="2:13" ht="12.75" hidden="1">
      <c r="B797" s="418"/>
      <c r="H797" s="6">
        <f t="shared" si="53"/>
        <v>0</v>
      </c>
      <c r="M797" s="2">
        <v>495</v>
      </c>
    </row>
    <row r="798" spans="2:13" ht="12.75" hidden="1">
      <c r="B798" s="418"/>
      <c r="H798" s="6">
        <f t="shared" si="53"/>
        <v>0</v>
      </c>
      <c r="M798" s="2">
        <v>495</v>
      </c>
    </row>
    <row r="799" spans="2:13" ht="12.75" hidden="1">
      <c r="B799" s="418"/>
      <c r="H799" s="6">
        <f t="shared" si="53"/>
        <v>0</v>
      </c>
      <c r="M799" s="2">
        <v>495</v>
      </c>
    </row>
    <row r="800" spans="2:13" ht="12.75" hidden="1">
      <c r="B800" s="418"/>
      <c r="H800" s="6">
        <f t="shared" si="53"/>
        <v>0</v>
      </c>
      <c r="M800" s="2">
        <v>495</v>
      </c>
    </row>
    <row r="801" spans="2:13" ht="12.75" hidden="1">
      <c r="B801" s="418"/>
      <c r="H801" s="6">
        <f t="shared" si="53"/>
        <v>0</v>
      </c>
      <c r="M801" s="2">
        <v>495</v>
      </c>
    </row>
    <row r="802" spans="2:13" ht="12.75" hidden="1">
      <c r="B802" s="418"/>
      <c r="H802" s="6">
        <f t="shared" si="53"/>
        <v>0</v>
      </c>
      <c r="M802" s="2">
        <v>495</v>
      </c>
    </row>
    <row r="803" spans="2:13" ht="12.75" hidden="1">
      <c r="B803" s="418"/>
      <c r="H803" s="6">
        <f t="shared" si="53"/>
        <v>0</v>
      </c>
      <c r="M803" s="2">
        <v>495</v>
      </c>
    </row>
    <row r="804" spans="2:13" ht="12.75" hidden="1">
      <c r="B804" s="418"/>
      <c r="H804" s="6">
        <f t="shared" si="53"/>
        <v>0</v>
      </c>
      <c r="M804" s="2">
        <v>495</v>
      </c>
    </row>
    <row r="805" spans="2:13" ht="12.75" hidden="1">
      <c r="B805" s="418"/>
      <c r="H805" s="6">
        <f t="shared" si="53"/>
        <v>0</v>
      </c>
      <c r="M805" s="2">
        <v>495</v>
      </c>
    </row>
    <row r="806" spans="2:13" ht="12.75" hidden="1">
      <c r="B806" s="418"/>
      <c r="H806" s="6">
        <f t="shared" si="53"/>
        <v>0</v>
      </c>
      <c r="M806" s="2">
        <v>495</v>
      </c>
    </row>
    <row r="807" spans="2:13" ht="12.75" hidden="1">
      <c r="B807" s="418"/>
      <c r="H807" s="6">
        <f t="shared" si="53"/>
        <v>0</v>
      </c>
      <c r="M807" s="2">
        <v>495</v>
      </c>
    </row>
    <row r="808" spans="2:13" ht="12.75" hidden="1">
      <c r="B808" s="418"/>
      <c r="H808" s="6">
        <f t="shared" si="53"/>
        <v>0</v>
      </c>
      <c r="M808" s="2">
        <v>495</v>
      </c>
    </row>
    <row r="809" spans="2:13" ht="12.75" hidden="1">
      <c r="B809" s="418"/>
      <c r="H809" s="6">
        <f t="shared" si="53"/>
        <v>0</v>
      </c>
      <c r="M809" s="2">
        <v>495</v>
      </c>
    </row>
    <row r="810" spans="2:13" ht="12.75" hidden="1">
      <c r="B810" s="418"/>
      <c r="H810" s="6">
        <f t="shared" si="53"/>
        <v>0</v>
      </c>
      <c r="M810" s="2">
        <v>495</v>
      </c>
    </row>
    <row r="811" spans="2:13" ht="12.75" hidden="1">
      <c r="B811" s="418"/>
      <c r="H811" s="6">
        <f t="shared" si="53"/>
        <v>0</v>
      </c>
      <c r="M811" s="2">
        <v>495</v>
      </c>
    </row>
    <row r="812" spans="2:13" ht="12.75" hidden="1">
      <c r="B812" s="418"/>
      <c r="H812" s="6">
        <f t="shared" si="53"/>
        <v>0</v>
      </c>
      <c r="M812" s="2">
        <v>495</v>
      </c>
    </row>
    <row r="813" spans="2:13" ht="12.75" hidden="1">
      <c r="B813" s="418"/>
      <c r="H813" s="6">
        <f t="shared" si="53"/>
        <v>0</v>
      </c>
      <c r="M813" s="2">
        <v>495</v>
      </c>
    </row>
    <row r="814" spans="2:13" ht="12.75" hidden="1">
      <c r="B814" s="418"/>
      <c r="H814" s="6">
        <f t="shared" si="53"/>
        <v>0</v>
      </c>
      <c r="M814" s="2">
        <v>495</v>
      </c>
    </row>
    <row r="815" spans="2:13" ht="12.75" hidden="1">
      <c r="B815" s="418"/>
      <c r="H815" s="6">
        <f t="shared" si="53"/>
        <v>0</v>
      </c>
      <c r="M815" s="2">
        <v>495</v>
      </c>
    </row>
    <row r="816" spans="2:13" ht="12.75" hidden="1">
      <c r="B816" s="418"/>
      <c r="H816" s="6">
        <f t="shared" si="53"/>
        <v>0</v>
      </c>
      <c r="M816" s="2">
        <v>495</v>
      </c>
    </row>
    <row r="817" spans="2:13" ht="12.75" hidden="1">
      <c r="B817" s="418"/>
      <c r="H817" s="6">
        <f t="shared" si="53"/>
        <v>0</v>
      </c>
      <c r="M817" s="2">
        <v>495</v>
      </c>
    </row>
    <row r="818" spans="2:13" ht="12.75" hidden="1">
      <c r="B818" s="418"/>
      <c r="H818" s="6">
        <f t="shared" si="53"/>
        <v>0</v>
      </c>
      <c r="M818" s="2">
        <v>495</v>
      </c>
    </row>
    <row r="819" spans="2:13" ht="12.75" hidden="1">
      <c r="B819" s="418"/>
      <c r="H819" s="6">
        <f t="shared" si="53"/>
        <v>0</v>
      </c>
      <c r="M819" s="2">
        <v>495</v>
      </c>
    </row>
    <row r="820" spans="2:13" ht="12.75" hidden="1">
      <c r="B820" s="418"/>
      <c r="H820" s="6">
        <f t="shared" si="53"/>
        <v>0</v>
      </c>
      <c r="M820" s="2">
        <v>495</v>
      </c>
    </row>
    <row r="821" spans="2:13" ht="12.75" hidden="1">
      <c r="B821" s="418"/>
      <c r="H821" s="6">
        <f t="shared" si="53"/>
        <v>0</v>
      </c>
      <c r="M821" s="2">
        <v>495</v>
      </c>
    </row>
    <row r="822" spans="2:13" ht="12.75" hidden="1">
      <c r="B822" s="418"/>
      <c r="H822" s="6">
        <f t="shared" si="53"/>
        <v>0</v>
      </c>
      <c r="M822" s="2">
        <v>495</v>
      </c>
    </row>
    <row r="823" spans="2:13" ht="12.75" hidden="1">
      <c r="B823" s="418"/>
      <c r="H823" s="6">
        <f t="shared" si="53"/>
        <v>0</v>
      </c>
      <c r="M823" s="2">
        <v>495</v>
      </c>
    </row>
    <row r="824" spans="2:13" ht="12.75" hidden="1">
      <c r="B824" s="418"/>
      <c r="H824" s="6">
        <f t="shared" si="53"/>
        <v>0</v>
      </c>
      <c r="M824" s="2">
        <v>495</v>
      </c>
    </row>
    <row r="825" spans="2:13" ht="12.75" hidden="1">
      <c r="B825" s="418"/>
      <c r="H825" s="6">
        <f t="shared" si="53"/>
        <v>0</v>
      </c>
      <c r="M825" s="2">
        <v>495</v>
      </c>
    </row>
    <row r="826" spans="2:13" ht="12.75" hidden="1">
      <c r="B826" s="418"/>
      <c r="H826" s="6">
        <f aca="true" t="shared" si="54" ref="H826:H889">H825-B826</f>
        <v>0</v>
      </c>
      <c r="M826" s="2">
        <v>495</v>
      </c>
    </row>
    <row r="827" spans="2:13" ht="12.75" hidden="1">
      <c r="B827" s="418"/>
      <c r="H827" s="6">
        <f t="shared" si="54"/>
        <v>0</v>
      </c>
      <c r="M827" s="2">
        <v>495</v>
      </c>
    </row>
    <row r="828" spans="2:13" ht="12.75" hidden="1">
      <c r="B828" s="418"/>
      <c r="H828" s="6">
        <f t="shared" si="54"/>
        <v>0</v>
      </c>
      <c r="M828" s="2">
        <v>495</v>
      </c>
    </row>
    <row r="829" spans="2:13" ht="12.75" hidden="1">
      <c r="B829" s="418"/>
      <c r="H829" s="6">
        <f t="shared" si="54"/>
        <v>0</v>
      </c>
      <c r="M829" s="2">
        <v>495</v>
      </c>
    </row>
    <row r="830" spans="2:13" ht="12.75" hidden="1">
      <c r="B830" s="418"/>
      <c r="H830" s="6">
        <f t="shared" si="54"/>
        <v>0</v>
      </c>
      <c r="M830" s="2">
        <v>495</v>
      </c>
    </row>
    <row r="831" spans="2:13" ht="12.75" hidden="1">
      <c r="B831" s="418"/>
      <c r="H831" s="6">
        <f t="shared" si="54"/>
        <v>0</v>
      </c>
      <c r="M831" s="2">
        <v>495</v>
      </c>
    </row>
    <row r="832" spans="2:13" ht="12.75" hidden="1">
      <c r="B832" s="418"/>
      <c r="H832" s="6">
        <f t="shared" si="54"/>
        <v>0</v>
      </c>
      <c r="M832" s="2">
        <v>495</v>
      </c>
    </row>
    <row r="833" spans="2:13" ht="12.75" hidden="1">
      <c r="B833" s="418"/>
      <c r="H833" s="6">
        <f t="shared" si="54"/>
        <v>0</v>
      </c>
      <c r="M833" s="2">
        <v>495</v>
      </c>
    </row>
    <row r="834" spans="2:13" ht="12.75" hidden="1">
      <c r="B834" s="418"/>
      <c r="H834" s="6">
        <f t="shared" si="54"/>
        <v>0</v>
      </c>
      <c r="M834" s="2">
        <v>495</v>
      </c>
    </row>
    <row r="835" spans="2:13" ht="12.75" hidden="1">
      <c r="B835" s="418"/>
      <c r="H835" s="6">
        <f t="shared" si="54"/>
        <v>0</v>
      </c>
      <c r="M835" s="2">
        <v>495</v>
      </c>
    </row>
    <row r="836" spans="2:13" ht="12.75" hidden="1">
      <c r="B836" s="418"/>
      <c r="H836" s="6">
        <f t="shared" si="54"/>
        <v>0</v>
      </c>
      <c r="M836" s="2">
        <v>495</v>
      </c>
    </row>
    <row r="837" spans="2:13" ht="12.75" hidden="1">
      <c r="B837" s="418"/>
      <c r="H837" s="6">
        <f t="shared" si="54"/>
        <v>0</v>
      </c>
      <c r="M837" s="2">
        <v>495</v>
      </c>
    </row>
    <row r="838" spans="2:13" ht="12.75" hidden="1">
      <c r="B838" s="418"/>
      <c r="H838" s="6">
        <f t="shared" si="54"/>
        <v>0</v>
      </c>
      <c r="M838" s="2">
        <v>495</v>
      </c>
    </row>
    <row r="839" spans="2:13" ht="12.75" hidden="1">
      <c r="B839" s="418"/>
      <c r="H839" s="6">
        <f t="shared" si="54"/>
        <v>0</v>
      </c>
      <c r="M839" s="2">
        <v>495</v>
      </c>
    </row>
    <row r="840" spans="2:13" ht="12.75" hidden="1">
      <c r="B840" s="418"/>
      <c r="H840" s="6">
        <f t="shared" si="54"/>
        <v>0</v>
      </c>
      <c r="M840" s="2">
        <v>495</v>
      </c>
    </row>
    <row r="841" spans="2:13" ht="12.75" hidden="1">
      <c r="B841" s="418"/>
      <c r="H841" s="6">
        <f t="shared" si="54"/>
        <v>0</v>
      </c>
      <c r="M841" s="2">
        <v>495</v>
      </c>
    </row>
    <row r="842" spans="2:13" ht="12.75" hidden="1">
      <c r="B842" s="418"/>
      <c r="H842" s="6">
        <f t="shared" si="54"/>
        <v>0</v>
      </c>
      <c r="M842" s="2">
        <v>495</v>
      </c>
    </row>
    <row r="843" spans="2:13" ht="12.75" hidden="1">
      <c r="B843" s="418"/>
      <c r="H843" s="6">
        <f t="shared" si="54"/>
        <v>0</v>
      </c>
      <c r="M843" s="2">
        <v>495</v>
      </c>
    </row>
    <row r="844" spans="2:13" ht="12.75" hidden="1">
      <c r="B844" s="418"/>
      <c r="H844" s="6">
        <f t="shared" si="54"/>
        <v>0</v>
      </c>
      <c r="M844" s="2">
        <v>495</v>
      </c>
    </row>
    <row r="845" spans="2:13" ht="12.75" hidden="1">
      <c r="B845" s="418"/>
      <c r="H845" s="6">
        <f t="shared" si="54"/>
        <v>0</v>
      </c>
      <c r="M845" s="2">
        <v>495</v>
      </c>
    </row>
    <row r="846" spans="2:13" ht="12.75" hidden="1">
      <c r="B846" s="418"/>
      <c r="H846" s="6">
        <f t="shared" si="54"/>
        <v>0</v>
      </c>
      <c r="M846" s="2">
        <v>495</v>
      </c>
    </row>
    <row r="847" spans="2:13" ht="12.75" hidden="1">
      <c r="B847" s="418"/>
      <c r="H847" s="6">
        <f t="shared" si="54"/>
        <v>0</v>
      </c>
      <c r="M847" s="2">
        <v>495</v>
      </c>
    </row>
    <row r="848" spans="2:13" ht="12.75" hidden="1">
      <c r="B848" s="418"/>
      <c r="H848" s="6">
        <f t="shared" si="54"/>
        <v>0</v>
      </c>
      <c r="M848" s="2">
        <v>495</v>
      </c>
    </row>
    <row r="849" spans="2:13" ht="12.75" hidden="1">
      <c r="B849" s="418"/>
      <c r="H849" s="6">
        <f t="shared" si="54"/>
        <v>0</v>
      </c>
      <c r="M849" s="2">
        <v>495</v>
      </c>
    </row>
    <row r="850" spans="2:13" ht="12.75" hidden="1">
      <c r="B850" s="418"/>
      <c r="H850" s="6">
        <f t="shared" si="54"/>
        <v>0</v>
      </c>
      <c r="M850" s="2">
        <v>495</v>
      </c>
    </row>
    <row r="851" spans="2:13" ht="12.75" hidden="1">
      <c r="B851" s="418"/>
      <c r="H851" s="6">
        <f t="shared" si="54"/>
        <v>0</v>
      </c>
      <c r="M851" s="2">
        <v>495</v>
      </c>
    </row>
    <row r="852" spans="2:13" ht="12.75" hidden="1">
      <c r="B852" s="418"/>
      <c r="H852" s="6">
        <f t="shared" si="54"/>
        <v>0</v>
      </c>
      <c r="M852" s="2">
        <v>495</v>
      </c>
    </row>
    <row r="853" spans="2:13" ht="12.75" hidden="1">
      <c r="B853" s="418"/>
      <c r="H853" s="6">
        <f t="shared" si="54"/>
        <v>0</v>
      </c>
      <c r="M853" s="2">
        <v>495</v>
      </c>
    </row>
    <row r="854" spans="2:13" ht="12.75" hidden="1">
      <c r="B854" s="418"/>
      <c r="H854" s="6">
        <f t="shared" si="54"/>
        <v>0</v>
      </c>
      <c r="M854" s="2">
        <v>495</v>
      </c>
    </row>
    <row r="855" spans="2:13" ht="12.75" hidden="1">
      <c r="B855" s="418"/>
      <c r="H855" s="6">
        <f t="shared" si="54"/>
        <v>0</v>
      </c>
      <c r="M855" s="2">
        <v>495</v>
      </c>
    </row>
    <row r="856" spans="2:13" ht="12.75" hidden="1">
      <c r="B856" s="418"/>
      <c r="H856" s="6">
        <f t="shared" si="54"/>
        <v>0</v>
      </c>
      <c r="M856" s="2">
        <v>495</v>
      </c>
    </row>
    <row r="857" spans="2:13" ht="12.75" hidden="1">
      <c r="B857" s="418"/>
      <c r="H857" s="6">
        <f t="shared" si="54"/>
        <v>0</v>
      </c>
      <c r="M857" s="2">
        <v>495</v>
      </c>
    </row>
    <row r="858" spans="2:13" ht="12.75" hidden="1">
      <c r="B858" s="418"/>
      <c r="H858" s="6">
        <f t="shared" si="54"/>
        <v>0</v>
      </c>
      <c r="M858" s="2">
        <v>495</v>
      </c>
    </row>
    <row r="859" spans="2:13" ht="12.75" hidden="1">
      <c r="B859" s="418"/>
      <c r="H859" s="6">
        <f t="shared" si="54"/>
        <v>0</v>
      </c>
      <c r="M859" s="2">
        <v>495</v>
      </c>
    </row>
    <row r="860" spans="2:13" ht="12.75" hidden="1">
      <c r="B860" s="418"/>
      <c r="H860" s="6">
        <f t="shared" si="54"/>
        <v>0</v>
      </c>
      <c r="M860" s="2">
        <v>495</v>
      </c>
    </row>
    <row r="861" spans="2:13" ht="12.75" hidden="1">
      <c r="B861" s="418"/>
      <c r="H861" s="6">
        <f t="shared" si="54"/>
        <v>0</v>
      </c>
      <c r="M861" s="2">
        <v>495</v>
      </c>
    </row>
    <row r="862" spans="2:13" ht="12.75" hidden="1">
      <c r="B862" s="418"/>
      <c r="H862" s="6">
        <f t="shared" si="54"/>
        <v>0</v>
      </c>
      <c r="M862" s="2">
        <v>495</v>
      </c>
    </row>
    <row r="863" spans="2:13" ht="12.75" hidden="1">
      <c r="B863" s="418"/>
      <c r="H863" s="6">
        <f t="shared" si="54"/>
        <v>0</v>
      </c>
      <c r="M863" s="2">
        <v>495</v>
      </c>
    </row>
    <row r="864" spans="2:13" ht="12.75" hidden="1">
      <c r="B864" s="418"/>
      <c r="H864" s="6">
        <f t="shared" si="54"/>
        <v>0</v>
      </c>
      <c r="M864" s="2">
        <v>495</v>
      </c>
    </row>
    <row r="865" spans="2:13" ht="12.75" hidden="1">
      <c r="B865" s="418"/>
      <c r="H865" s="6">
        <f t="shared" si="54"/>
        <v>0</v>
      </c>
      <c r="M865" s="2">
        <v>495</v>
      </c>
    </row>
    <row r="866" spans="2:13" ht="12.75" hidden="1">
      <c r="B866" s="418"/>
      <c r="H866" s="6">
        <f t="shared" si="54"/>
        <v>0</v>
      </c>
      <c r="M866" s="2">
        <v>495</v>
      </c>
    </row>
    <row r="867" spans="2:13" ht="12.75" hidden="1">
      <c r="B867" s="418"/>
      <c r="H867" s="6">
        <f t="shared" si="54"/>
        <v>0</v>
      </c>
      <c r="M867" s="2">
        <v>495</v>
      </c>
    </row>
    <row r="868" spans="2:13" ht="12.75" hidden="1">
      <c r="B868" s="418"/>
      <c r="H868" s="6">
        <f t="shared" si="54"/>
        <v>0</v>
      </c>
      <c r="M868" s="2">
        <v>495</v>
      </c>
    </row>
    <row r="869" spans="2:13" ht="12.75" hidden="1">
      <c r="B869" s="418"/>
      <c r="H869" s="6">
        <f t="shared" si="54"/>
        <v>0</v>
      </c>
      <c r="M869" s="2">
        <v>495</v>
      </c>
    </row>
    <row r="870" spans="2:13" ht="12.75" hidden="1">
      <c r="B870" s="418"/>
      <c r="H870" s="6">
        <f t="shared" si="54"/>
        <v>0</v>
      </c>
      <c r="M870" s="2">
        <v>495</v>
      </c>
    </row>
    <row r="871" spans="2:13" ht="12.75" hidden="1">
      <c r="B871" s="418"/>
      <c r="H871" s="6">
        <f t="shared" si="54"/>
        <v>0</v>
      </c>
      <c r="M871" s="2">
        <v>495</v>
      </c>
    </row>
    <row r="872" spans="2:13" ht="12.75" hidden="1">
      <c r="B872" s="418"/>
      <c r="H872" s="6">
        <f t="shared" si="54"/>
        <v>0</v>
      </c>
      <c r="M872" s="2">
        <v>495</v>
      </c>
    </row>
    <row r="873" spans="2:13" ht="12.75" hidden="1">
      <c r="B873" s="418"/>
      <c r="H873" s="6">
        <f t="shared" si="54"/>
        <v>0</v>
      </c>
      <c r="M873" s="2">
        <v>495</v>
      </c>
    </row>
    <row r="874" spans="2:13" ht="12.75" hidden="1">
      <c r="B874" s="418"/>
      <c r="H874" s="6">
        <f t="shared" si="54"/>
        <v>0</v>
      </c>
      <c r="M874" s="2">
        <v>495</v>
      </c>
    </row>
    <row r="875" spans="2:13" ht="12.75" hidden="1">
      <c r="B875" s="418"/>
      <c r="H875" s="6">
        <f t="shared" si="54"/>
        <v>0</v>
      </c>
      <c r="M875" s="2">
        <v>495</v>
      </c>
    </row>
    <row r="876" spans="2:13" ht="12.75" hidden="1">
      <c r="B876" s="418"/>
      <c r="H876" s="6">
        <f t="shared" si="54"/>
        <v>0</v>
      </c>
      <c r="M876" s="2">
        <v>495</v>
      </c>
    </row>
    <row r="877" spans="2:13" ht="12.75" hidden="1">
      <c r="B877" s="418"/>
      <c r="H877" s="6">
        <f t="shared" si="54"/>
        <v>0</v>
      </c>
      <c r="M877" s="2">
        <v>495</v>
      </c>
    </row>
    <row r="878" spans="2:13" ht="12.75" hidden="1">
      <c r="B878" s="418"/>
      <c r="H878" s="6">
        <f t="shared" si="54"/>
        <v>0</v>
      </c>
      <c r="M878" s="2">
        <v>495</v>
      </c>
    </row>
    <row r="879" spans="2:13" ht="12.75" hidden="1">
      <c r="B879" s="418"/>
      <c r="H879" s="6">
        <f t="shared" si="54"/>
        <v>0</v>
      </c>
      <c r="M879" s="2">
        <v>495</v>
      </c>
    </row>
    <row r="880" spans="2:13" ht="12.75" hidden="1">
      <c r="B880" s="418"/>
      <c r="H880" s="6">
        <f t="shared" si="54"/>
        <v>0</v>
      </c>
      <c r="M880" s="2">
        <v>495</v>
      </c>
    </row>
    <row r="881" spans="2:13" ht="12.75" hidden="1">
      <c r="B881" s="418"/>
      <c r="H881" s="6">
        <f t="shared" si="54"/>
        <v>0</v>
      </c>
      <c r="M881" s="2">
        <v>495</v>
      </c>
    </row>
    <row r="882" spans="2:13" ht="12.75" hidden="1">
      <c r="B882" s="418"/>
      <c r="H882" s="6">
        <f t="shared" si="54"/>
        <v>0</v>
      </c>
      <c r="M882" s="2">
        <v>495</v>
      </c>
    </row>
    <row r="883" spans="2:13" ht="12.75" hidden="1">
      <c r="B883" s="418"/>
      <c r="H883" s="6">
        <f t="shared" si="54"/>
        <v>0</v>
      </c>
      <c r="M883" s="2">
        <v>495</v>
      </c>
    </row>
    <row r="884" spans="2:13" ht="12.75" hidden="1">
      <c r="B884" s="418"/>
      <c r="H884" s="6">
        <f t="shared" si="54"/>
        <v>0</v>
      </c>
      <c r="M884" s="2">
        <v>495</v>
      </c>
    </row>
    <row r="885" spans="2:13" ht="12.75" hidden="1">
      <c r="B885" s="418"/>
      <c r="H885" s="6">
        <f t="shared" si="54"/>
        <v>0</v>
      </c>
      <c r="M885" s="2">
        <v>495</v>
      </c>
    </row>
    <row r="886" spans="2:13" ht="12.75" hidden="1">
      <c r="B886" s="418"/>
      <c r="H886" s="6">
        <f t="shared" si="54"/>
        <v>0</v>
      </c>
      <c r="M886" s="2">
        <v>495</v>
      </c>
    </row>
    <row r="887" spans="2:13" ht="12.75" hidden="1">
      <c r="B887" s="418"/>
      <c r="H887" s="6">
        <f t="shared" si="54"/>
        <v>0</v>
      </c>
      <c r="M887" s="2">
        <v>495</v>
      </c>
    </row>
    <row r="888" spans="2:13" ht="12.75" hidden="1">
      <c r="B888" s="418"/>
      <c r="H888" s="6">
        <f t="shared" si="54"/>
        <v>0</v>
      </c>
      <c r="M888" s="2">
        <v>495</v>
      </c>
    </row>
    <row r="889" spans="2:13" ht="12.75" hidden="1">
      <c r="B889" s="418"/>
      <c r="H889" s="6">
        <f t="shared" si="54"/>
        <v>0</v>
      </c>
      <c r="M889" s="2">
        <v>495</v>
      </c>
    </row>
    <row r="890" spans="2:13" ht="12.75" hidden="1">
      <c r="B890" s="418"/>
      <c r="H890" s="6">
        <f aca="true" t="shared" si="55" ref="H890:H953">H889-B890</f>
        <v>0</v>
      </c>
      <c r="M890" s="2">
        <v>495</v>
      </c>
    </row>
    <row r="891" spans="2:13" ht="12.75" hidden="1">
      <c r="B891" s="418"/>
      <c r="H891" s="6">
        <f t="shared" si="55"/>
        <v>0</v>
      </c>
      <c r="M891" s="2">
        <v>495</v>
      </c>
    </row>
    <row r="892" spans="2:13" ht="12.75" hidden="1">
      <c r="B892" s="418"/>
      <c r="H892" s="6">
        <f t="shared" si="55"/>
        <v>0</v>
      </c>
      <c r="M892" s="2">
        <v>495</v>
      </c>
    </row>
    <row r="893" spans="2:13" ht="12.75" hidden="1">
      <c r="B893" s="418"/>
      <c r="H893" s="6">
        <f t="shared" si="55"/>
        <v>0</v>
      </c>
      <c r="M893" s="2">
        <v>495</v>
      </c>
    </row>
    <row r="894" spans="2:13" ht="12.75" hidden="1">
      <c r="B894" s="418"/>
      <c r="H894" s="6">
        <f t="shared" si="55"/>
        <v>0</v>
      </c>
      <c r="M894" s="2">
        <v>495</v>
      </c>
    </row>
    <row r="895" spans="2:13" ht="12.75" hidden="1">
      <c r="B895" s="418"/>
      <c r="H895" s="6">
        <f t="shared" si="55"/>
        <v>0</v>
      </c>
      <c r="M895" s="2">
        <v>495</v>
      </c>
    </row>
    <row r="896" spans="2:13" ht="12.75" hidden="1">
      <c r="B896" s="418"/>
      <c r="H896" s="6">
        <f t="shared" si="55"/>
        <v>0</v>
      </c>
      <c r="M896" s="2">
        <v>495</v>
      </c>
    </row>
    <row r="897" spans="2:13" ht="12.75" hidden="1">
      <c r="B897" s="418"/>
      <c r="H897" s="6">
        <f t="shared" si="55"/>
        <v>0</v>
      </c>
      <c r="M897" s="2">
        <v>495</v>
      </c>
    </row>
    <row r="898" spans="2:13" ht="12.75" hidden="1">
      <c r="B898" s="418"/>
      <c r="H898" s="6">
        <f t="shared" si="55"/>
        <v>0</v>
      </c>
      <c r="M898" s="2">
        <v>495</v>
      </c>
    </row>
    <row r="899" spans="2:13" ht="12.75" hidden="1">
      <c r="B899" s="418"/>
      <c r="H899" s="6">
        <f t="shared" si="55"/>
        <v>0</v>
      </c>
      <c r="M899" s="2">
        <v>495</v>
      </c>
    </row>
    <row r="900" spans="2:13" ht="12.75" hidden="1">
      <c r="B900" s="418"/>
      <c r="H900" s="6">
        <f t="shared" si="55"/>
        <v>0</v>
      </c>
      <c r="M900" s="2">
        <v>495</v>
      </c>
    </row>
    <row r="901" spans="2:13" ht="12.75" hidden="1">
      <c r="B901" s="418"/>
      <c r="H901" s="6">
        <f t="shared" si="55"/>
        <v>0</v>
      </c>
      <c r="M901" s="2">
        <v>495</v>
      </c>
    </row>
    <row r="902" spans="2:13" ht="12.75" hidden="1">
      <c r="B902" s="418"/>
      <c r="H902" s="6">
        <f t="shared" si="55"/>
        <v>0</v>
      </c>
      <c r="M902" s="2">
        <v>495</v>
      </c>
    </row>
    <row r="903" spans="2:13" ht="12.75" hidden="1">
      <c r="B903" s="418"/>
      <c r="H903" s="6">
        <f t="shared" si="55"/>
        <v>0</v>
      </c>
      <c r="M903" s="2">
        <v>495</v>
      </c>
    </row>
    <row r="904" spans="2:13" ht="12.75" hidden="1">
      <c r="B904" s="418"/>
      <c r="H904" s="6">
        <f t="shared" si="55"/>
        <v>0</v>
      </c>
      <c r="M904" s="2">
        <v>495</v>
      </c>
    </row>
    <row r="905" spans="2:13" ht="12.75" hidden="1">
      <c r="B905" s="418"/>
      <c r="H905" s="6">
        <f t="shared" si="55"/>
        <v>0</v>
      </c>
      <c r="M905" s="2">
        <v>495</v>
      </c>
    </row>
    <row r="906" spans="2:13" ht="12.75" hidden="1">
      <c r="B906" s="418"/>
      <c r="H906" s="6">
        <f t="shared" si="55"/>
        <v>0</v>
      </c>
      <c r="M906" s="2">
        <v>495</v>
      </c>
    </row>
    <row r="907" spans="2:13" ht="12.75" hidden="1">
      <c r="B907" s="418"/>
      <c r="H907" s="6">
        <f t="shared" si="55"/>
        <v>0</v>
      </c>
      <c r="M907" s="2">
        <v>495</v>
      </c>
    </row>
    <row r="908" spans="2:13" ht="12.75" hidden="1">
      <c r="B908" s="418"/>
      <c r="H908" s="6">
        <f t="shared" si="55"/>
        <v>0</v>
      </c>
      <c r="M908" s="2">
        <v>495</v>
      </c>
    </row>
    <row r="909" spans="2:13" ht="12.75" hidden="1">
      <c r="B909" s="418"/>
      <c r="H909" s="6">
        <f t="shared" si="55"/>
        <v>0</v>
      </c>
      <c r="M909" s="2">
        <v>495</v>
      </c>
    </row>
    <row r="910" spans="2:13" ht="12.75" hidden="1">
      <c r="B910" s="418"/>
      <c r="H910" s="6">
        <f t="shared" si="55"/>
        <v>0</v>
      </c>
      <c r="M910" s="2">
        <v>495</v>
      </c>
    </row>
    <row r="911" spans="2:13" ht="12.75" hidden="1">
      <c r="B911" s="418"/>
      <c r="H911" s="6">
        <f t="shared" si="55"/>
        <v>0</v>
      </c>
      <c r="M911" s="2">
        <v>495</v>
      </c>
    </row>
    <row r="912" spans="2:13" ht="12.75" hidden="1">
      <c r="B912" s="418"/>
      <c r="H912" s="6">
        <f t="shared" si="55"/>
        <v>0</v>
      </c>
      <c r="M912" s="2">
        <v>495</v>
      </c>
    </row>
    <row r="913" spans="2:13" ht="12.75" hidden="1">
      <c r="B913" s="418"/>
      <c r="H913" s="6">
        <f t="shared" si="55"/>
        <v>0</v>
      </c>
      <c r="M913" s="2">
        <v>495</v>
      </c>
    </row>
    <row r="914" spans="2:13" ht="12.75" hidden="1">
      <c r="B914" s="418"/>
      <c r="H914" s="6">
        <f t="shared" si="55"/>
        <v>0</v>
      </c>
      <c r="M914" s="2">
        <v>495</v>
      </c>
    </row>
    <row r="915" spans="2:13" ht="12.75" hidden="1">
      <c r="B915" s="418"/>
      <c r="H915" s="6">
        <f t="shared" si="55"/>
        <v>0</v>
      </c>
      <c r="M915" s="2">
        <v>495</v>
      </c>
    </row>
    <row r="916" spans="2:13" ht="12.75" hidden="1">
      <c r="B916" s="418"/>
      <c r="H916" s="6">
        <f t="shared" si="55"/>
        <v>0</v>
      </c>
      <c r="M916" s="2">
        <v>495</v>
      </c>
    </row>
    <row r="917" spans="2:13" ht="12.75" hidden="1">
      <c r="B917" s="418"/>
      <c r="H917" s="6">
        <f t="shared" si="55"/>
        <v>0</v>
      </c>
      <c r="M917" s="2">
        <v>495</v>
      </c>
    </row>
    <row r="918" spans="2:13" ht="12.75" hidden="1">
      <c r="B918" s="418"/>
      <c r="H918" s="6">
        <f t="shared" si="55"/>
        <v>0</v>
      </c>
      <c r="M918" s="2">
        <v>495</v>
      </c>
    </row>
    <row r="919" spans="2:13" ht="12.75" hidden="1">
      <c r="B919" s="418"/>
      <c r="H919" s="6">
        <f t="shared" si="55"/>
        <v>0</v>
      </c>
      <c r="M919" s="2">
        <v>495</v>
      </c>
    </row>
    <row r="920" spans="2:13" ht="12.75" hidden="1">
      <c r="B920" s="418"/>
      <c r="H920" s="6">
        <f t="shared" si="55"/>
        <v>0</v>
      </c>
      <c r="M920" s="2">
        <v>495</v>
      </c>
    </row>
    <row r="921" spans="2:13" ht="12.75" hidden="1">
      <c r="B921" s="418"/>
      <c r="H921" s="6">
        <f t="shared" si="55"/>
        <v>0</v>
      </c>
      <c r="M921" s="2">
        <v>495</v>
      </c>
    </row>
    <row r="922" spans="2:13" ht="12.75" hidden="1">
      <c r="B922" s="418"/>
      <c r="H922" s="6">
        <f t="shared" si="55"/>
        <v>0</v>
      </c>
      <c r="M922" s="2">
        <v>495</v>
      </c>
    </row>
    <row r="923" spans="2:13" ht="12.75" hidden="1">
      <c r="B923" s="418"/>
      <c r="H923" s="6">
        <f t="shared" si="55"/>
        <v>0</v>
      </c>
      <c r="M923" s="2">
        <v>495</v>
      </c>
    </row>
    <row r="924" spans="2:13" ht="12.75" hidden="1">
      <c r="B924" s="418"/>
      <c r="H924" s="6">
        <f t="shared" si="55"/>
        <v>0</v>
      </c>
      <c r="M924" s="2">
        <v>495</v>
      </c>
    </row>
    <row r="925" spans="2:13" ht="12.75" hidden="1">
      <c r="B925" s="418"/>
      <c r="H925" s="6">
        <f t="shared" si="55"/>
        <v>0</v>
      </c>
      <c r="M925" s="2">
        <v>495</v>
      </c>
    </row>
    <row r="926" spans="2:13" ht="12.75" hidden="1">
      <c r="B926" s="418"/>
      <c r="H926" s="6">
        <f t="shared" si="55"/>
        <v>0</v>
      </c>
      <c r="M926" s="2">
        <v>495</v>
      </c>
    </row>
    <row r="927" spans="2:13" ht="12.75" hidden="1">
      <c r="B927" s="418"/>
      <c r="H927" s="6">
        <f t="shared" si="55"/>
        <v>0</v>
      </c>
      <c r="M927" s="2">
        <v>495</v>
      </c>
    </row>
    <row r="928" spans="2:13" ht="12.75" hidden="1">
      <c r="B928" s="418"/>
      <c r="H928" s="6">
        <f t="shared" si="55"/>
        <v>0</v>
      </c>
      <c r="M928" s="2">
        <v>495</v>
      </c>
    </row>
    <row r="929" spans="2:13" ht="12.75" hidden="1">
      <c r="B929" s="418"/>
      <c r="H929" s="6">
        <f t="shared" si="55"/>
        <v>0</v>
      </c>
      <c r="M929" s="2">
        <v>495</v>
      </c>
    </row>
    <row r="930" spans="2:13" ht="12.75" hidden="1">
      <c r="B930" s="418"/>
      <c r="H930" s="6">
        <f t="shared" si="55"/>
        <v>0</v>
      </c>
      <c r="M930" s="2">
        <v>495</v>
      </c>
    </row>
    <row r="931" spans="2:13" ht="12.75" hidden="1">
      <c r="B931" s="418"/>
      <c r="H931" s="6">
        <f t="shared" si="55"/>
        <v>0</v>
      </c>
      <c r="M931" s="2">
        <v>495</v>
      </c>
    </row>
    <row r="932" spans="2:13" ht="12.75" hidden="1">
      <c r="B932" s="418"/>
      <c r="H932" s="6">
        <f t="shared" si="55"/>
        <v>0</v>
      </c>
      <c r="M932" s="2">
        <v>495</v>
      </c>
    </row>
    <row r="933" spans="2:13" ht="12.75" hidden="1">
      <c r="B933" s="418"/>
      <c r="H933" s="6">
        <f t="shared" si="55"/>
        <v>0</v>
      </c>
      <c r="M933" s="2">
        <v>495</v>
      </c>
    </row>
    <row r="934" spans="2:13" ht="12.75" hidden="1">
      <c r="B934" s="418"/>
      <c r="H934" s="6">
        <f t="shared" si="55"/>
        <v>0</v>
      </c>
      <c r="M934" s="2">
        <v>495</v>
      </c>
    </row>
    <row r="935" spans="2:13" ht="12.75" hidden="1">
      <c r="B935" s="418"/>
      <c r="H935" s="6">
        <f t="shared" si="55"/>
        <v>0</v>
      </c>
      <c r="M935" s="2">
        <v>495</v>
      </c>
    </row>
    <row r="936" spans="2:13" ht="12.75" hidden="1">
      <c r="B936" s="418"/>
      <c r="H936" s="6">
        <f t="shared" si="55"/>
        <v>0</v>
      </c>
      <c r="M936" s="2">
        <v>495</v>
      </c>
    </row>
    <row r="937" spans="2:13" ht="12.75" hidden="1">
      <c r="B937" s="418"/>
      <c r="H937" s="6">
        <f t="shared" si="55"/>
        <v>0</v>
      </c>
      <c r="M937" s="2">
        <v>495</v>
      </c>
    </row>
    <row r="938" spans="2:13" ht="12.75" hidden="1">
      <c r="B938" s="418"/>
      <c r="H938" s="6">
        <f t="shared" si="55"/>
        <v>0</v>
      </c>
      <c r="M938" s="2">
        <v>495</v>
      </c>
    </row>
    <row r="939" spans="2:13" ht="12.75" hidden="1">
      <c r="B939" s="418"/>
      <c r="H939" s="6">
        <f t="shared" si="55"/>
        <v>0</v>
      </c>
      <c r="M939" s="2">
        <v>495</v>
      </c>
    </row>
    <row r="940" spans="2:13" ht="12.75" hidden="1">
      <c r="B940" s="418"/>
      <c r="H940" s="6">
        <f t="shared" si="55"/>
        <v>0</v>
      </c>
      <c r="M940" s="2">
        <v>495</v>
      </c>
    </row>
    <row r="941" spans="2:13" ht="12.75" hidden="1">
      <c r="B941" s="418"/>
      <c r="H941" s="6">
        <f t="shared" si="55"/>
        <v>0</v>
      </c>
      <c r="M941" s="2">
        <v>495</v>
      </c>
    </row>
    <row r="942" spans="2:13" ht="12.75" hidden="1">
      <c r="B942" s="418"/>
      <c r="H942" s="6">
        <f t="shared" si="55"/>
        <v>0</v>
      </c>
      <c r="M942" s="2">
        <v>495</v>
      </c>
    </row>
    <row r="943" spans="2:13" ht="12.75" hidden="1">
      <c r="B943" s="418"/>
      <c r="H943" s="6">
        <f t="shared" si="55"/>
        <v>0</v>
      </c>
      <c r="M943" s="2">
        <v>495</v>
      </c>
    </row>
    <row r="944" spans="2:13" ht="12.75" hidden="1">
      <c r="B944" s="418"/>
      <c r="H944" s="6">
        <f t="shared" si="55"/>
        <v>0</v>
      </c>
      <c r="M944" s="2">
        <v>495</v>
      </c>
    </row>
    <row r="945" spans="2:13" ht="12.75" hidden="1">
      <c r="B945" s="418"/>
      <c r="H945" s="6">
        <f t="shared" si="55"/>
        <v>0</v>
      </c>
      <c r="M945" s="2">
        <v>495</v>
      </c>
    </row>
    <row r="946" spans="2:13" ht="12.75" hidden="1">
      <c r="B946" s="418"/>
      <c r="H946" s="6">
        <f t="shared" si="55"/>
        <v>0</v>
      </c>
      <c r="M946" s="2">
        <v>495</v>
      </c>
    </row>
    <row r="947" spans="2:13" ht="12.75" hidden="1">
      <c r="B947" s="418"/>
      <c r="H947" s="6">
        <f t="shared" si="55"/>
        <v>0</v>
      </c>
      <c r="M947" s="2">
        <v>495</v>
      </c>
    </row>
    <row r="948" spans="2:13" ht="12.75" hidden="1">
      <c r="B948" s="418"/>
      <c r="H948" s="6">
        <f t="shared" si="55"/>
        <v>0</v>
      </c>
      <c r="M948" s="2">
        <v>495</v>
      </c>
    </row>
    <row r="949" spans="2:13" ht="12.75" hidden="1">
      <c r="B949" s="418"/>
      <c r="H949" s="6">
        <f t="shared" si="55"/>
        <v>0</v>
      </c>
      <c r="M949" s="2">
        <v>495</v>
      </c>
    </row>
    <row r="950" spans="2:13" ht="12.75" hidden="1">
      <c r="B950" s="418"/>
      <c r="H950" s="6">
        <f t="shared" si="55"/>
        <v>0</v>
      </c>
      <c r="M950" s="2">
        <v>495</v>
      </c>
    </row>
    <row r="951" spans="2:13" ht="12.75" hidden="1">
      <c r="B951" s="418"/>
      <c r="H951" s="6">
        <f t="shared" si="55"/>
        <v>0</v>
      </c>
      <c r="M951" s="2">
        <v>495</v>
      </c>
    </row>
    <row r="952" spans="2:13" ht="12.75" hidden="1">
      <c r="B952" s="418"/>
      <c r="H952" s="6">
        <f t="shared" si="55"/>
        <v>0</v>
      </c>
      <c r="M952" s="2">
        <v>495</v>
      </c>
    </row>
    <row r="953" spans="2:13" ht="12.75" hidden="1">
      <c r="B953" s="418"/>
      <c r="H953" s="6">
        <f t="shared" si="55"/>
        <v>0</v>
      </c>
      <c r="M953" s="2">
        <v>495</v>
      </c>
    </row>
    <row r="954" spans="2:13" ht="12.75" hidden="1">
      <c r="B954" s="418"/>
      <c r="H954" s="6">
        <f aca="true" t="shared" si="56" ref="H954:H985">H953-B954</f>
        <v>0</v>
      </c>
      <c r="M954" s="2">
        <v>495</v>
      </c>
    </row>
    <row r="955" spans="2:13" ht="12.75" hidden="1">
      <c r="B955" s="418"/>
      <c r="H955" s="6">
        <f t="shared" si="56"/>
        <v>0</v>
      </c>
      <c r="M955" s="2">
        <v>495</v>
      </c>
    </row>
    <row r="956" spans="2:13" ht="12.75" hidden="1">
      <c r="B956" s="418"/>
      <c r="H956" s="6">
        <f t="shared" si="56"/>
        <v>0</v>
      </c>
      <c r="M956" s="2">
        <v>495</v>
      </c>
    </row>
    <row r="957" spans="2:13" ht="12.75" hidden="1">
      <c r="B957" s="418"/>
      <c r="H957" s="6">
        <f t="shared" si="56"/>
        <v>0</v>
      </c>
      <c r="M957" s="2">
        <v>495</v>
      </c>
    </row>
    <row r="958" spans="2:13" ht="12.75" hidden="1">
      <c r="B958" s="418"/>
      <c r="H958" s="6">
        <f t="shared" si="56"/>
        <v>0</v>
      </c>
      <c r="M958" s="2">
        <v>495</v>
      </c>
    </row>
    <row r="959" spans="2:13" ht="12.75" hidden="1">
      <c r="B959" s="418"/>
      <c r="H959" s="6">
        <f t="shared" si="56"/>
        <v>0</v>
      </c>
      <c r="M959" s="2">
        <v>495</v>
      </c>
    </row>
    <row r="960" spans="2:13" ht="12.75" hidden="1">
      <c r="B960" s="418"/>
      <c r="H960" s="6">
        <f t="shared" si="56"/>
        <v>0</v>
      </c>
      <c r="M960" s="2">
        <v>495</v>
      </c>
    </row>
    <row r="961" spans="2:13" ht="12.75" hidden="1">
      <c r="B961" s="418"/>
      <c r="H961" s="6">
        <f t="shared" si="56"/>
        <v>0</v>
      </c>
      <c r="M961" s="2">
        <v>495</v>
      </c>
    </row>
    <row r="962" spans="2:13" ht="12.75" hidden="1">
      <c r="B962" s="418"/>
      <c r="H962" s="6">
        <f t="shared" si="56"/>
        <v>0</v>
      </c>
      <c r="M962" s="2">
        <v>495</v>
      </c>
    </row>
    <row r="963" spans="2:13" ht="12.75" hidden="1">
      <c r="B963" s="418"/>
      <c r="H963" s="6">
        <f t="shared" si="56"/>
        <v>0</v>
      </c>
      <c r="M963" s="2">
        <v>495</v>
      </c>
    </row>
    <row r="964" spans="2:13" ht="12.75" hidden="1">
      <c r="B964" s="418"/>
      <c r="H964" s="6">
        <f t="shared" si="56"/>
        <v>0</v>
      </c>
      <c r="M964" s="2">
        <v>495</v>
      </c>
    </row>
    <row r="965" spans="2:13" ht="12.75" hidden="1">
      <c r="B965" s="418"/>
      <c r="H965" s="6">
        <f t="shared" si="56"/>
        <v>0</v>
      </c>
      <c r="M965" s="2">
        <v>495</v>
      </c>
    </row>
    <row r="966" spans="2:13" ht="12.75" hidden="1">
      <c r="B966" s="418"/>
      <c r="H966" s="6">
        <f t="shared" si="56"/>
        <v>0</v>
      </c>
      <c r="M966" s="2">
        <v>495</v>
      </c>
    </row>
    <row r="967" spans="2:13" ht="12.75" hidden="1">
      <c r="B967" s="418"/>
      <c r="H967" s="6">
        <f t="shared" si="56"/>
        <v>0</v>
      </c>
      <c r="M967" s="2">
        <v>495</v>
      </c>
    </row>
    <row r="968" spans="2:13" ht="12.75" hidden="1">
      <c r="B968" s="418"/>
      <c r="H968" s="6">
        <f t="shared" si="56"/>
        <v>0</v>
      </c>
      <c r="M968" s="2">
        <v>495</v>
      </c>
    </row>
    <row r="969" spans="2:13" ht="12.75" hidden="1">
      <c r="B969" s="418"/>
      <c r="H969" s="6">
        <f t="shared" si="56"/>
        <v>0</v>
      </c>
      <c r="M969" s="2">
        <v>495</v>
      </c>
    </row>
    <row r="970" spans="2:13" ht="12.75" hidden="1">
      <c r="B970" s="418"/>
      <c r="H970" s="6">
        <f t="shared" si="56"/>
        <v>0</v>
      </c>
      <c r="M970" s="2">
        <v>495</v>
      </c>
    </row>
    <row r="971" spans="2:13" ht="12.75" hidden="1">
      <c r="B971" s="418"/>
      <c r="H971" s="6">
        <f t="shared" si="56"/>
        <v>0</v>
      </c>
      <c r="M971" s="2">
        <v>495</v>
      </c>
    </row>
    <row r="972" spans="2:13" ht="12.75" hidden="1">
      <c r="B972" s="418"/>
      <c r="H972" s="6">
        <f t="shared" si="56"/>
        <v>0</v>
      </c>
      <c r="M972" s="2">
        <v>495</v>
      </c>
    </row>
    <row r="973" spans="2:13" ht="12.75" hidden="1">
      <c r="B973" s="418"/>
      <c r="H973" s="6">
        <f t="shared" si="56"/>
        <v>0</v>
      </c>
      <c r="M973" s="2">
        <v>495</v>
      </c>
    </row>
    <row r="974" spans="2:13" ht="12.75" hidden="1">
      <c r="B974" s="418"/>
      <c r="H974" s="6">
        <f t="shared" si="56"/>
        <v>0</v>
      </c>
      <c r="M974" s="2">
        <v>495</v>
      </c>
    </row>
    <row r="975" spans="2:13" ht="12.75" hidden="1">
      <c r="B975" s="418"/>
      <c r="H975" s="6">
        <f t="shared" si="56"/>
        <v>0</v>
      </c>
      <c r="M975" s="2">
        <v>495</v>
      </c>
    </row>
    <row r="976" spans="2:13" ht="12.75" hidden="1">
      <c r="B976" s="418"/>
      <c r="H976" s="6">
        <f t="shared" si="56"/>
        <v>0</v>
      </c>
      <c r="M976" s="2">
        <v>495</v>
      </c>
    </row>
    <row r="977" spans="2:13" ht="12.75" hidden="1">
      <c r="B977" s="418"/>
      <c r="H977" s="6">
        <f t="shared" si="56"/>
        <v>0</v>
      </c>
      <c r="M977" s="2">
        <v>495</v>
      </c>
    </row>
    <row r="978" spans="2:13" ht="12.75" hidden="1">
      <c r="B978" s="418"/>
      <c r="H978" s="6">
        <f t="shared" si="56"/>
        <v>0</v>
      </c>
      <c r="M978" s="2">
        <v>495</v>
      </c>
    </row>
    <row r="979" spans="2:13" ht="12.75" hidden="1">
      <c r="B979" s="418"/>
      <c r="H979" s="6">
        <f t="shared" si="56"/>
        <v>0</v>
      </c>
      <c r="M979" s="2">
        <v>495</v>
      </c>
    </row>
    <row r="980" spans="2:13" ht="12.75" hidden="1">
      <c r="B980" s="418"/>
      <c r="H980" s="6">
        <f t="shared" si="56"/>
        <v>0</v>
      </c>
      <c r="M980" s="2">
        <v>495</v>
      </c>
    </row>
    <row r="981" spans="2:13" ht="12.75" hidden="1">
      <c r="B981" s="418"/>
      <c r="H981" s="6">
        <f t="shared" si="56"/>
        <v>0</v>
      </c>
      <c r="M981" s="2">
        <v>495</v>
      </c>
    </row>
    <row r="982" spans="2:13" ht="12.75" hidden="1">
      <c r="B982" s="418"/>
      <c r="H982" s="6">
        <f t="shared" si="56"/>
        <v>0</v>
      </c>
      <c r="M982" s="2">
        <v>495</v>
      </c>
    </row>
    <row r="983" spans="2:13" ht="12.75" hidden="1">
      <c r="B983" s="418"/>
      <c r="H983" s="6">
        <f t="shared" si="56"/>
        <v>0</v>
      </c>
      <c r="M983" s="2">
        <v>495</v>
      </c>
    </row>
    <row r="984" spans="2:13" ht="12.75" hidden="1">
      <c r="B984" s="418"/>
      <c r="H984" s="434">
        <f t="shared" si="56"/>
        <v>0</v>
      </c>
      <c r="M984" s="2">
        <v>495</v>
      </c>
    </row>
    <row r="985" spans="2:13" ht="13.5" hidden="1" thickBot="1">
      <c r="B985" s="418"/>
      <c r="H985" s="435">
        <f t="shared" si="56"/>
        <v>0</v>
      </c>
      <c r="M985" s="2">
        <v>495</v>
      </c>
    </row>
    <row r="986" spans="2:13" ht="13.5" hidden="1" thickBot="1">
      <c r="B986" s="436"/>
      <c r="H986" s="8"/>
      <c r="M986" s="2">
        <v>495</v>
      </c>
    </row>
    <row r="987" spans="2:13" ht="13.5" hidden="1" thickBot="1">
      <c r="B987" s="437">
        <f>SUM(B5:B986)</f>
        <v>51991514</v>
      </c>
      <c r="H987" s="8"/>
      <c r="M987" s="2">
        <v>495</v>
      </c>
    </row>
    <row r="988" spans="2:13" ht="12.75" hidden="1">
      <c r="B988" s="438"/>
      <c r="H988" s="8"/>
      <c r="M988" s="2">
        <v>495</v>
      </c>
    </row>
    <row r="989" spans="1:13" ht="13.5" hidden="1" thickBot="1">
      <c r="A989" s="439"/>
      <c r="B989" s="437"/>
      <c r="C989" s="439"/>
      <c r="D989" s="439"/>
      <c r="E989" s="439"/>
      <c r="F989" s="440"/>
      <c r="G989" s="440"/>
      <c r="H989" s="435"/>
      <c r="I989" s="441"/>
      <c r="M989" s="2">
        <v>495</v>
      </c>
    </row>
    <row r="990" spans="2:13" ht="12.75" hidden="1">
      <c r="B990" s="418"/>
      <c r="M990" s="2">
        <v>495</v>
      </c>
    </row>
    <row r="991" spans="2:13" ht="12.75" hidden="1">
      <c r="B991" s="418">
        <v>0</v>
      </c>
      <c r="C991" s="1" t="s">
        <v>467</v>
      </c>
      <c r="E991" s="1" t="s">
        <v>468</v>
      </c>
      <c r="M991" s="2">
        <v>495</v>
      </c>
    </row>
    <row r="992" spans="2:13" ht="12.75" hidden="1">
      <c r="B992" s="418">
        <v>0</v>
      </c>
      <c r="C992" s="1" t="s">
        <v>469</v>
      </c>
      <c r="E992" s="1" t="s">
        <v>468</v>
      </c>
      <c r="M992" s="2">
        <v>495</v>
      </c>
    </row>
    <row r="993" spans="2:13" ht="12.75" hidden="1">
      <c r="B993" s="418"/>
      <c r="M993" s="2">
        <v>495</v>
      </c>
    </row>
    <row r="994" spans="2:13" ht="12.75" hidden="1">
      <c r="B994" s="418"/>
      <c r="M994" s="2">
        <v>495</v>
      </c>
    </row>
    <row r="995" spans="2:13" ht="12.75" hidden="1">
      <c r="B995" s="418">
        <v>0</v>
      </c>
      <c r="M995" s="2">
        <v>495</v>
      </c>
    </row>
    <row r="996" spans="2:13" ht="12.75" hidden="1">
      <c r="B996" s="418">
        <v>0</v>
      </c>
      <c r="M996" s="2">
        <v>495</v>
      </c>
    </row>
    <row r="997" spans="2:13" ht="12.75" hidden="1">
      <c r="B997" s="418">
        <v>0</v>
      </c>
      <c r="M997" s="2">
        <v>495</v>
      </c>
    </row>
    <row r="998" spans="2:13" ht="12.75" hidden="1">
      <c r="B998" s="418">
        <v>0</v>
      </c>
      <c r="M998" s="2">
        <v>495</v>
      </c>
    </row>
    <row r="999" spans="2:13" ht="12.75" hidden="1">
      <c r="B999" s="418">
        <v>0</v>
      </c>
      <c r="M999" s="2">
        <v>495</v>
      </c>
    </row>
    <row r="1000" spans="2:13" ht="12.75" hidden="1">
      <c r="B1000" s="418">
        <v>0</v>
      </c>
      <c r="M1000" s="2">
        <v>495</v>
      </c>
    </row>
    <row r="1001" spans="2:13" ht="12.75" hidden="1">
      <c r="B1001" s="418">
        <v>0</v>
      </c>
      <c r="M1001" s="2">
        <v>495</v>
      </c>
    </row>
    <row r="1002" spans="2:13" ht="12.75" hidden="1">
      <c r="B1002" s="418">
        <v>0</v>
      </c>
      <c r="M1002" s="2">
        <v>495</v>
      </c>
    </row>
    <row r="1003" spans="2:13" ht="12.75" hidden="1">
      <c r="B1003" s="418">
        <v>0</v>
      </c>
      <c r="M1003" s="2">
        <v>495</v>
      </c>
    </row>
    <row r="1004" spans="2:13" ht="12.75" hidden="1">
      <c r="B1004" s="418">
        <v>0</v>
      </c>
      <c r="M1004" s="2">
        <v>495</v>
      </c>
    </row>
    <row r="1005" spans="2:13" ht="12.75" hidden="1">
      <c r="B1005" s="418">
        <v>0</v>
      </c>
      <c r="M1005" s="2">
        <v>495</v>
      </c>
    </row>
    <row r="1006" spans="2:13" ht="12.75" hidden="1">
      <c r="B1006" s="418">
        <v>0</v>
      </c>
      <c r="M1006" s="2">
        <v>495</v>
      </c>
    </row>
    <row r="1007" spans="2:13" ht="12.75" hidden="1">
      <c r="B1007" s="418">
        <v>0</v>
      </c>
      <c r="M1007" s="2">
        <v>495</v>
      </c>
    </row>
    <row r="1008" spans="2:13" ht="12.75" hidden="1">
      <c r="B1008" s="418">
        <v>0</v>
      </c>
      <c r="M1008" s="2">
        <v>495</v>
      </c>
    </row>
    <row r="1009" spans="2:13" ht="12.75" hidden="1">
      <c r="B1009" s="418"/>
      <c r="M1009" s="2">
        <v>495</v>
      </c>
    </row>
    <row r="1010" spans="2:13" ht="13.5" hidden="1" thickBot="1">
      <c r="B1010" s="437"/>
      <c r="M1010" s="2">
        <v>495</v>
      </c>
    </row>
    <row r="1011" spans="2:13" ht="13.5" hidden="1" thickBot="1">
      <c r="B1011" s="442"/>
      <c r="M1011" s="2">
        <v>495</v>
      </c>
    </row>
    <row r="1012" spans="2:13" ht="12.75">
      <c r="B1012" s="417"/>
      <c r="C1012" s="14"/>
      <c r="D1012" s="14"/>
      <c r="E1012" s="14"/>
      <c r="F1012" s="32"/>
      <c r="H1012" s="6">
        <f>H1011-B1012</f>
        <v>0</v>
      </c>
      <c r="I1012" s="24">
        <f aca="true" t="shared" si="57" ref="I1012:I1043">+B1012/M1012</f>
        <v>0</v>
      </c>
      <c r="M1012" s="2">
        <v>495</v>
      </c>
    </row>
    <row r="1013" spans="1:13" s="56" customFormat="1" ht="12.75">
      <c r="A1013" s="52"/>
      <c r="B1013" s="366">
        <f>+B1019+B1029+B1038+B1049+B1054+B1060+B1065</f>
        <v>81100</v>
      </c>
      <c r="C1013" s="52" t="s">
        <v>61</v>
      </c>
      <c r="D1013" s="52" t="s">
        <v>165</v>
      </c>
      <c r="E1013" s="52" t="s">
        <v>26</v>
      </c>
      <c r="F1013" s="62" t="s">
        <v>62</v>
      </c>
      <c r="G1013" s="62" t="s">
        <v>63</v>
      </c>
      <c r="H1013" s="53"/>
      <c r="I1013" s="55">
        <f t="shared" si="57"/>
        <v>163.83838383838383</v>
      </c>
      <c r="M1013" s="2">
        <v>495</v>
      </c>
    </row>
    <row r="1014" spans="2:13" ht="12.75">
      <c r="B1014" s="417"/>
      <c r="D1014" s="14"/>
      <c r="G1014" s="33"/>
      <c r="H1014" s="6">
        <f>H1013-B1014</f>
        <v>0</v>
      </c>
      <c r="I1014" s="24">
        <f t="shared" si="57"/>
        <v>0</v>
      </c>
      <c r="M1014" s="2">
        <v>495</v>
      </c>
    </row>
    <row r="1015" spans="2:13" ht="12.75">
      <c r="B1015" s="418">
        <v>5000</v>
      </c>
      <c r="C1015" s="1" t="s">
        <v>14</v>
      </c>
      <c r="D1015" s="1" t="s">
        <v>10</v>
      </c>
      <c r="E1015" s="1" t="s">
        <v>360</v>
      </c>
      <c r="F1015" s="443" t="s">
        <v>470</v>
      </c>
      <c r="G1015" s="29" t="s">
        <v>389</v>
      </c>
      <c r="H1015" s="6">
        <f>H1014-B1015</f>
        <v>-5000</v>
      </c>
      <c r="I1015" s="24">
        <f t="shared" si="57"/>
        <v>10.1010101010101</v>
      </c>
      <c r="K1015" t="s">
        <v>14</v>
      </c>
      <c r="L1015">
        <v>16</v>
      </c>
      <c r="M1015" s="2">
        <v>495</v>
      </c>
    </row>
    <row r="1016" spans="2:13" ht="12.75">
      <c r="B1016" s="418">
        <v>5000</v>
      </c>
      <c r="C1016" s="1" t="s">
        <v>14</v>
      </c>
      <c r="D1016" s="1" t="s">
        <v>10</v>
      </c>
      <c r="E1016" s="1" t="s">
        <v>360</v>
      </c>
      <c r="F1016" s="443" t="s">
        <v>471</v>
      </c>
      <c r="G1016" s="29" t="s">
        <v>391</v>
      </c>
      <c r="H1016" s="6">
        <f>H1015-B1016</f>
        <v>-10000</v>
      </c>
      <c r="I1016" s="24">
        <f t="shared" si="57"/>
        <v>10.1010101010101</v>
      </c>
      <c r="K1016" t="s">
        <v>14</v>
      </c>
      <c r="L1016">
        <v>16</v>
      </c>
      <c r="M1016" s="2">
        <v>495</v>
      </c>
    </row>
    <row r="1017" spans="1:13" s="17" customFormat="1" ht="12.75">
      <c r="A1017" s="1"/>
      <c r="B1017" s="429">
        <v>5000</v>
      </c>
      <c r="C1017" s="1" t="s">
        <v>14</v>
      </c>
      <c r="D1017" s="1" t="s">
        <v>10</v>
      </c>
      <c r="E1017" s="1" t="s">
        <v>360</v>
      </c>
      <c r="F1017" s="443" t="s">
        <v>472</v>
      </c>
      <c r="G1017" s="29" t="s">
        <v>393</v>
      </c>
      <c r="H1017" s="6">
        <f>H1016-B1017</f>
        <v>-15000</v>
      </c>
      <c r="I1017" s="24">
        <f t="shared" si="57"/>
        <v>10.1010101010101</v>
      </c>
      <c r="J1017"/>
      <c r="K1017" t="s">
        <v>14</v>
      </c>
      <c r="L1017">
        <v>16</v>
      </c>
      <c r="M1017" s="2">
        <v>495</v>
      </c>
    </row>
    <row r="1018" spans="2:13" ht="12.75">
      <c r="B1018" s="418">
        <v>7500</v>
      </c>
      <c r="C1018" s="1" t="s">
        <v>14</v>
      </c>
      <c r="D1018" s="1" t="s">
        <v>10</v>
      </c>
      <c r="E1018" s="1" t="s">
        <v>360</v>
      </c>
      <c r="F1018" s="443" t="s">
        <v>473</v>
      </c>
      <c r="G1018" s="29" t="s">
        <v>49</v>
      </c>
      <c r="H1018" s="6">
        <f>H1017-B1018</f>
        <v>-22500</v>
      </c>
      <c r="I1018" s="24">
        <f t="shared" si="57"/>
        <v>15.151515151515152</v>
      </c>
      <c r="K1018" t="s">
        <v>14</v>
      </c>
      <c r="L1018">
        <v>16</v>
      </c>
      <c r="M1018" s="2">
        <v>495</v>
      </c>
    </row>
    <row r="1019" spans="1:13" s="60" customFormat="1" ht="12.75">
      <c r="A1019" s="13"/>
      <c r="B1019" s="419">
        <f>SUM(B1015:B1018)</f>
        <v>22500</v>
      </c>
      <c r="C1019" s="58" t="s">
        <v>14</v>
      </c>
      <c r="D1019" s="13"/>
      <c r="E1019" s="13"/>
      <c r="F1019" s="20"/>
      <c r="G1019" s="20"/>
      <c r="H1019" s="57">
        <v>0</v>
      </c>
      <c r="I1019" s="59">
        <f t="shared" si="57"/>
        <v>45.45454545454545</v>
      </c>
      <c r="M1019" s="2">
        <v>495</v>
      </c>
    </row>
    <row r="1020" spans="2:13" ht="12.75">
      <c r="B1020" s="418"/>
      <c r="C1020" s="35"/>
      <c r="D1020" s="14"/>
      <c r="H1020" s="6">
        <f aca="true" t="shared" si="58" ref="H1020:H1028">H1019-B1020</f>
        <v>0</v>
      </c>
      <c r="I1020" s="24">
        <f t="shared" si="57"/>
        <v>0</v>
      </c>
      <c r="M1020" s="2">
        <v>495</v>
      </c>
    </row>
    <row r="1021" spans="2:14" ht="12.75">
      <c r="B1021" s="420"/>
      <c r="C1021" s="35"/>
      <c r="D1021" s="14"/>
      <c r="E1021" s="421"/>
      <c r="H1021" s="6">
        <f t="shared" si="58"/>
        <v>0</v>
      </c>
      <c r="I1021" s="24">
        <f t="shared" si="57"/>
        <v>0</v>
      </c>
      <c r="J1021" s="422"/>
      <c r="L1021" s="422"/>
      <c r="M1021" s="2">
        <v>495</v>
      </c>
      <c r="N1021" s="423"/>
    </row>
    <row r="1022" spans="2:13" ht="12.75">
      <c r="B1022" s="418">
        <v>1000</v>
      </c>
      <c r="C1022" s="67" t="s">
        <v>474</v>
      </c>
      <c r="D1022" s="35" t="s">
        <v>10</v>
      </c>
      <c r="E1022" s="67" t="s">
        <v>475</v>
      </c>
      <c r="F1022" s="424" t="s">
        <v>476</v>
      </c>
      <c r="G1022" s="424" t="s">
        <v>389</v>
      </c>
      <c r="H1022" s="6">
        <f t="shared" si="58"/>
        <v>-1000</v>
      </c>
      <c r="I1022" s="24">
        <f t="shared" si="57"/>
        <v>2.0202020202020203</v>
      </c>
      <c r="K1022" s="66" t="s">
        <v>360</v>
      </c>
      <c r="L1022">
        <v>16</v>
      </c>
      <c r="M1022" s="2">
        <v>495</v>
      </c>
    </row>
    <row r="1023" spans="2:13" ht="12.75">
      <c r="B1023" s="418">
        <v>2000</v>
      </c>
      <c r="C1023" s="67" t="s">
        <v>477</v>
      </c>
      <c r="D1023" s="35" t="s">
        <v>10</v>
      </c>
      <c r="E1023" s="67" t="s">
        <v>475</v>
      </c>
      <c r="F1023" s="424" t="s">
        <v>478</v>
      </c>
      <c r="G1023" s="424" t="s">
        <v>389</v>
      </c>
      <c r="H1023" s="6">
        <f t="shared" si="58"/>
        <v>-3000</v>
      </c>
      <c r="I1023" s="24">
        <f t="shared" si="57"/>
        <v>4.040404040404041</v>
      </c>
      <c r="K1023" s="66" t="s">
        <v>360</v>
      </c>
      <c r="L1023">
        <v>16</v>
      </c>
      <c r="M1023" s="2">
        <v>495</v>
      </c>
    </row>
    <row r="1024" spans="2:13" ht="12.75">
      <c r="B1024" s="418">
        <v>1000</v>
      </c>
      <c r="C1024" s="67" t="s">
        <v>474</v>
      </c>
      <c r="D1024" s="35" t="s">
        <v>10</v>
      </c>
      <c r="E1024" s="67" t="s">
        <v>475</v>
      </c>
      <c r="F1024" s="424" t="s">
        <v>476</v>
      </c>
      <c r="G1024" s="424" t="s">
        <v>391</v>
      </c>
      <c r="H1024" s="6">
        <f t="shared" si="58"/>
        <v>-4000</v>
      </c>
      <c r="I1024" s="24">
        <f t="shared" si="57"/>
        <v>2.0202020202020203</v>
      </c>
      <c r="K1024" s="66" t="s">
        <v>360</v>
      </c>
      <c r="L1024">
        <v>16</v>
      </c>
      <c r="M1024" s="2">
        <v>495</v>
      </c>
    </row>
    <row r="1025" spans="2:13" ht="12.75">
      <c r="B1025" s="418">
        <v>2000</v>
      </c>
      <c r="C1025" s="67" t="s">
        <v>477</v>
      </c>
      <c r="D1025" s="35" t="s">
        <v>10</v>
      </c>
      <c r="E1025" s="67" t="s">
        <v>475</v>
      </c>
      <c r="F1025" s="424" t="s">
        <v>478</v>
      </c>
      <c r="G1025" s="424" t="s">
        <v>391</v>
      </c>
      <c r="H1025" s="6">
        <f t="shared" si="58"/>
        <v>-6000</v>
      </c>
      <c r="I1025" s="24">
        <f t="shared" si="57"/>
        <v>4.040404040404041</v>
      </c>
      <c r="K1025" s="66" t="s">
        <v>360</v>
      </c>
      <c r="L1025">
        <v>16</v>
      </c>
      <c r="M1025" s="2">
        <v>495</v>
      </c>
    </row>
    <row r="1026" spans="2:13" ht="12.75">
      <c r="B1026" s="418">
        <v>2000</v>
      </c>
      <c r="C1026" s="67" t="s">
        <v>477</v>
      </c>
      <c r="D1026" s="35" t="s">
        <v>10</v>
      </c>
      <c r="E1026" s="67" t="s">
        <v>475</v>
      </c>
      <c r="F1026" s="424" t="s">
        <v>478</v>
      </c>
      <c r="G1026" s="424" t="s">
        <v>393</v>
      </c>
      <c r="H1026" s="6">
        <f t="shared" si="58"/>
        <v>-8000</v>
      </c>
      <c r="I1026" s="24">
        <f t="shared" si="57"/>
        <v>4.040404040404041</v>
      </c>
      <c r="K1026" s="66" t="s">
        <v>360</v>
      </c>
      <c r="L1026">
        <v>16</v>
      </c>
      <c r="M1026" s="2">
        <v>495</v>
      </c>
    </row>
    <row r="1027" spans="2:13" ht="12.75">
      <c r="B1027" s="418">
        <v>2000</v>
      </c>
      <c r="C1027" s="67" t="s">
        <v>477</v>
      </c>
      <c r="D1027" s="35" t="s">
        <v>10</v>
      </c>
      <c r="E1027" s="67" t="s">
        <v>475</v>
      </c>
      <c r="F1027" s="424" t="s">
        <v>478</v>
      </c>
      <c r="G1027" s="424" t="s">
        <v>49</v>
      </c>
      <c r="H1027" s="6">
        <f t="shared" si="58"/>
        <v>-10000</v>
      </c>
      <c r="I1027" s="24">
        <f t="shared" si="57"/>
        <v>4.040404040404041</v>
      </c>
      <c r="K1027" s="66" t="s">
        <v>360</v>
      </c>
      <c r="L1027">
        <v>16</v>
      </c>
      <c r="M1027" s="2">
        <v>495</v>
      </c>
    </row>
    <row r="1028" spans="2:13" ht="12.75">
      <c r="B1028" s="418">
        <v>2000</v>
      </c>
      <c r="C1028" s="67" t="s">
        <v>477</v>
      </c>
      <c r="D1028" s="35" t="s">
        <v>10</v>
      </c>
      <c r="E1028" s="67" t="s">
        <v>475</v>
      </c>
      <c r="F1028" s="424" t="s">
        <v>478</v>
      </c>
      <c r="G1028" s="424" t="s">
        <v>399</v>
      </c>
      <c r="H1028" s="6">
        <f t="shared" si="58"/>
        <v>-12000</v>
      </c>
      <c r="I1028" s="24">
        <f t="shared" si="57"/>
        <v>4.040404040404041</v>
      </c>
      <c r="K1028" s="66" t="s">
        <v>360</v>
      </c>
      <c r="L1028">
        <v>16</v>
      </c>
      <c r="M1028" s="2">
        <v>495</v>
      </c>
    </row>
    <row r="1029" spans="1:13" s="60" customFormat="1" ht="12.75">
      <c r="A1029" s="13"/>
      <c r="B1029" s="419">
        <f>SUM(B1022:B1028)</f>
        <v>12000</v>
      </c>
      <c r="C1029" s="13"/>
      <c r="D1029" s="13"/>
      <c r="E1029" s="58" t="s">
        <v>475</v>
      </c>
      <c r="F1029" s="20"/>
      <c r="G1029" s="20"/>
      <c r="H1029" s="57">
        <v>0</v>
      </c>
      <c r="I1029" s="59">
        <f t="shared" si="57"/>
        <v>24.242424242424242</v>
      </c>
      <c r="M1029" s="2">
        <v>495</v>
      </c>
    </row>
    <row r="1030" spans="2:13" ht="12.75">
      <c r="B1030" s="418"/>
      <c r="D1030" s="14"/>
      <c r="H1030" s="6">
        <f aca="true" t="shared" si="59" ref="H1030:H1037">H1029-B1030</f>
        <v>0</v>
      </c>
      <c r="I1030" s="24">
        <f t="shared" si="57"/>
        <v>0</v>
      </c>
      <c r="M1030" s="2">
        <v>495</v>
      </c>
    </row>
    <row r="1031" spans="2:13" ht="12.75">
      <c r="B1031" s="418"/>
      <c r="D1031" s="14"/>
      <c r="H1031" s="6">
        <f t="shared" si="59"/>
        <v>0</v>
      </c>
      <c r="I1031" s="24">
        <f t="shared" si="57"/>
        <v>0</v>
      </c>
      <c r="M1031" s="2">
        <v>495</v>
      </c>
    </row>
    <row r="1032" spans="2:13" ht="12.75">
      <c r="B1032" s="418">
        <v>4000</v>
      </c>
      <c r="C1032" s="67" t="s">
        <v>479</v>
      </c>
      <c r="D1032" s="35" t="s">
        <v>10</v>
      </c>
      <c r="E1032" s="67" t="s">
        <v>254</v>
      </c>
      <c r="F1032" s="424" t="s">
        <v>480</v>
      </c>
      <c r="G1032" s="424" t="s">
        <v>389</v>
      </c>
      <c r="H1032" s="6">
        <f t="shared" si="59"/>
        <v>-4000</v>
      </c>
      <c r="I1032" s="24">
        <f t="shared" si="57"/>
        <v>8.080808080808081</v>
      </c>
      <c r="K1032" s="66" t="s">
        <v>360</v>
      </c>
      <c r="L1032">
        <v>16</v>
      </c>
      <c r="M1032" s="2">
        <v>495</v>
      </c>
    </row>
    <row r="1033" spans="2:13" ht="12.75">
      <c r="B1033" s="418">
        <v>1000</v>
      </c>
      <c r="C1033" s="67" t="s">
        <v>481</v>
      </c>
      <c r="D1033" s="35" t="s">
        <v>10</v>
      </c>
      <c r="E1033" s="67" t="s">
        <v>254</v>
      </c>
      <c r="F1033" s="424" t="s">
        <v>476</v>
      </c>
      <c r="G1033" s="424" t="s">
        <v>391</v>
      </c>
      <c r="H1033" s="6">
        <f t="shared" si="59"/>
        <v>-5000</v>
      </c>
      <c r="I1033" s="24">
        <f t="shared" si="57"/>
        <v>2.0202020202020203</v>
      </c>
      <c r="K1033" s="66" t="s">
        <v>360</v>
      </c>
      <c r="L1033">
        <v>16</v>
      </c>
      <c r="M1033" s="2">
        <v>495</v>
      </c>
    </row>
    <row r="1034" spans="2:13" ht="12.75">
      <c r="B1034" s="418">
        <v>3000</v>
      </c>
      <c r="C1034" s="67" t="s">
        <v>482</v>
      </c>
      <c r="D1034" s="35" t="s">
        <v>10</v>
      </c>
      <c r="E1034" s="67" t="s">
        <v>254</v>
      </c>
      <c r="F1034" s="424" t="s">
        <v>476</v>
      </c>
      <c r="G1034" s="424" t="s">
        <v>391</v>
      </c>
      <c r="H1034" s="6">
        <f t="shared" si="59"/>
        <v>-8000</v>
      </c>
      <c r="I1034" s="24">
        <f t="shared" si="57"/>
        <v>6.0606060606060606</v>
      </c>
      <c r="K1034" s="66" t="s">
        <v>360</v>
      </c>
      <c r="L1034">
        <v>16</v>
      </c>
      <c r="M1034" s="2">
        <v>495</v>
      </c>
    </row>
    <row r="1035" spans="2:13" ht="12.75">
      <c r="B1035" s="418">
        <v>3000</v>
      </c>
      <c r="C1035" s="67" t="s">
        <v>483</v>
      </c>
      <c r="D1035" s="35" t="s">
        <v>10</v>
      </c>
      <c r="E1035" s="67" t="s">
        <v>254</v>
      </c>
      <c r="F1035" s="424" t="s">
        <v>476</v>
      </c>
      <c r="G1035" s="424" t="s">
        <v>391</v>
      </c>
      <c r="H1035" s="6">
        <f t="shared" si="59"/>
        <v>-11000</v>
      </c>
      <c r="I1035" s="24">
        <f t="shared" si="57"/>
        <v>6.0606060606060606</v>
      </c>
      <c r="K1035" s="66" t="s">
        <v>360</v>
      </c>
      <c r="L1035">
        <v>16</v>
      </c>
      <c r="M1035" s="2">
        <v>495</v>
      </c>
    </row>
    <row r="1036" spans="2:13" ht="12.75">
      <c r="B1036" s="418">
        <v>1000</v>
      </c>
      <c r="C1036" s="67" t="s">
        <v>484</v>
      </c>
      <c r="D1036" s="35" t="s">
        <v>10</v>
      </c>
      <c r="E1036" s="67" t="s">
        <v>254</v>
      </c>
      <c r="F1036" s="424" t="s">
        <v>476</v>
      </c>
      <c r="G1036" s="424" t="s">
        <v>391</v>
      </c>
      <c r="H1036" s="6">
        <f t="shared" si="59"/>
        <v>-12000</v>
      </c>
      <c r="I1036" s="24">
        <f t="shared" si="57"/>
        <v>2.0202020202020203</v>
      </c>
      <c r="K1036" s="66" t="s">
        <v>360</v>
      </c>
      <c r="L1036">
        <v>16</v>
      </c>
      <c r="M1036" s="2">
        <v>495</v>
      </c>
    </row>
    <row r="1037" spans="2:13" ht="12.75">
      <c r="B1037" s="418">
        <v>4000</v>
      </c>
      <c r="C1037" s="67" t="s">
        <v>485</v>
      </c>
      <c r="D1037" s="35" t="s">
        <v>10</v>
      </c>
      <c r="E1037" s="67" t="s">
        <v>254</v>
      </c>
      <c r="F1037" s="424" t="s">
        <v>486</v>
      </c>
      <c r="G1037" s="424" t="s">
        <v>393</v>
      </c>
      <c r="H1037" s="6">
        <f t="shared" si="59"/>
        <v>-16000</v>
      </c>
      <c r="I1037" s="24">
        <f t="shared" si="57"/>
        <v>8.080808080808081</v>
      </c>
      <c r="K1037" s="66" t="s">
        <v>360</v>
      </c>
      <c r="L1037">
        <v>16</v>
      </c>
      <c r="M1037" s="2">
        <v>495</v>
      </c>
    </row>
    <row r="1038" spans="1:13" s="448" customFormat="1" ht="12.75">
      <c r="A1038" s="444"/>
      <c r="B1038" s="419">
        <f>SUM(B1032:B1037)</f>
        <v>16000</v>
      </c>
      <c r="C1038" s="444" t="s">
        <v>151</v>
      </c>
      <c r="D1038" s="444"/>
      <c r="E1038" s="444"/>
      <c r="F1038" s="445"/>
      <c r="G1038" s="445"/>
      <c r="H1038" s="446">
        <v>0</v>
      </c>
      <c r="I1038" s="447">
        <f t="shared" si="57"/>
        <v>32.323232323232325</v>
      </c>
      <c r="M1038" s="2">
        <v>495</v>
      </c>
    </row>
    <row r="1039" spans="2:13" ht="12.75">
      <c r="B1039" s="418"/>
      <c r="D1039" s="14"/>
      <c r="H1039" s="6">
        <f aca="true" t="shared" si="60" ref="H1039:H1048">H1038-B1039</f>
        <v>0</v>
      </c>
      <c r="I1039" s="24">
        <f t="shared" si="57"/>
        <v>0</v>
      </c>
      <c r="M1039" s="2">
        <v>495</v>
      </c>
    </row>
    <row r="1040" spans="2:13" ht="12.75">
      <c r="B1040" s="418"/>
      <c r="D1040" s="14"/>
      <c r="H1040" s="6">
        <f t="shared" si="60"/>
        <v>0</v>
      </c>
      <c r="I1040" s="24">
        <f t="shared" si="57"/>
        <v>0</v>
      </c>
      <c r="M1040" s="2">
        <v>495</v>
      </c>
    </row>
    <row r="1041" spans="2:13" ht="12.75">
      <c r="B1041" s="418">
        <v>1700</v>
      </c>
      <c r="C1041" s="67" t="s">
        <v>19</v>
      </c>
      <c r="D1041" s="35" t="s">
        <v>10</v>
      </c>
      <c r="E1041" s="67" t="s">
        <v>15</v>
      </c>
      <c r="F1041" s="424" t="s">
        <v>476</v>
      </c>
      <c r="G1041" s="424" t="s">
        <v>389</v>
      </c>
      <c r="H1041" s="6">
        <f t="shared" si="60"/>
        <v>-1700</v>
      </c>
      <c r="I1041" s="24">
        <f t="shared" si="57"/>
        <v>3.4343434343434343</v>
      </c>
      <c r="K1041" s="66" t="s">
        <v>360</v>
      </c>
      <c r="L1041">
        <v>16</v>
      </c>
      <c r="M1041" s="2">
        <v>495</v>
      </c>
    </row>
    <row r="1042" spans="2:13" ht="12.75">
      <c r="B1042" s="418">
        <v>1000</v>
      </c>
      <c r="C1042" s="67" t="s">
        <v>19</v>
      </c>
      <c r="D1042" s="35" t="s">
        <v>10</v>
      </c>
      <c r="E1042" s="67" t="s">
        <v>15</v>
      </c>
      <c r="F1042" s="424" t="s">
        <v>487</v>
      </c>
      <c r="G1042" s="424" t="s">
        <v>389</v>
      </c>
      <c r="H1042" s="6">
        <f t="shared" si="60"/>
        <v>-2700</v>
      </c>
      <c r="I1042" s="24">
        <f t="shared" si="57"/>
        <v>2.0202020202020203</v>
      </c>
      <c r="K1042" s="66" t="s">
        <v>360</v>
      </c>
      <c r="L1042">
        <v>16</v>
      </c>
      <c r="M1042" s="2">
        <v>495</v>
      </c>
    </row>
    <row r="1043" spans="1:13" ht="12.75">
      <c r="A1043" s="14"/>
      <c r="B1043" s="418">
        <v>1500</v>
      </c>
      <c r="C1043" s="67" t="s">
        <v>19</v>
      </c>
      <c r="D1043" s="35" t="s">
        <v>10</v>
      </c>
      <c r="E1043" s="67" t="s">
        <v>15</v>
      </c>
      <c r="F1043" s="424" t="s">
        <v>476</v>
      </c>
      <c r="G1043" s="424" t="s">
        <v>391</v>
      </c>
      <c r="H1043" s="6">
        <f t="shared" si="60"/>
        <v>-4200</v>
      </c>
      <c r="I1043" s="24">
        <f t="shared" si="57"/>
        <v>3.0303030303030303</v>
      </c>
      <c r="K1043" s="66" t="s">
        <v>360</v>
      </c>
      <c r="L1043">
        <v>16</v>
      </c>
      <c r="M1043" s="2">
        <v>495</v>
      </c>
    </row>
    <row r="1044" spans="2:13" ht="12.75">
      <c r="B1044" s="418">
        <v>1000</v>
      </c>
      <c r="C1044" s="67" t="s">
        <v>19</v>
      </c>
      <c r="D1044" s="35" t="s">
        <v>10</v>
      </c>
      <c r="E1044" s="67" t="s">
        <v>15</v>
      </c>
      <c r="F1044" s="424" t="s">
        <v>487</v>
      </c>
      <c r="G1044" s="424" t="s">
        <v>391</v>
      </c>
      <c r="H1044" s="6">
        <f t="shared" si="60"/>
        <v>-5200</v>
      </c>
      <c r="I1044" s="24">
        <f aca="true" t="shared" si="61" ref="I1044:I1075">+B1044/M1044</f>
        <v>2.0202020202020203</v>
      </c>
      <c r="K1044" s="66" t="s">
        <v>360</v>
      </c>
      <c r="L1044">
        <v>16</v>
      </c>
      <c r="M1044" s="2">
        <v>495</v>
      </c>
    </row>
    <row r="1045" spans="2:13" ht="12.75">
      <c r="B1045" s="418">
        <v>1400</v>
      </c>
      <c r="C1045" s="67" t="s">
        <v>19</v>
      </c>
      <c r="D1045" s="35" t="s">
        <v>10</v>
      </c>
      <c r="E1045" s="67" t="s">
        <v>15</v>
      </c>
      <c r="F1045" s="424" t="s">
        <v>476</v>
      </c>
      <c r="G1045" s="424" t="s">
        <v>393</v>
      </c>
      <c r="H1045" s="6">
        <f t="shared" si="60"/>
        <v>-6600</v>
      </c>
      <c r="I1045" s="24">
        <f t="shared" si="61"/>
        <v>2.8282828282828283</v>
      </c>
      <c r="K1045" s="66" t="s">
        <v>360</v>
      </c>
      <c r="L1045">
        <v>16</v>
      </c>
      <c r="M1045" s="2">
        <v>495</v>
      </c>
    </row>
    <row r="1046" spans="2:13" ht="12.75">
      <c r="B1046" s="418">
        <v>1000</v>
      </c>
      <c r="C1046" s="67" t="s">
        <v>19</v>
      </c>
      <c r="D1046" s="35" t="s">
        <v>10</v>
      </c>
      <c r="E1046" s="67" t="s">
        <v>15</v>
      </c>
      <c r="F1046" s="424" t="s">
        <v>487</v>
      </c>
      <c r="G1046" s="424" t="s">
        <v>393</v>
      </c>
      <c r="H1046" s="6">
        <f t="shared" si="60"/>
        <v>-7600</v>
      </c>
      <c r="I1046" s="24">
        <f t="shared" si="61"/>
        <v>2.0202020202020203</v>
      </c>
      <c r="K1046" s="66" t="s">
        <v>360</v>
      </c>
      <c r="L1046">
        <v>16</v>
      </c>
      <c r="M1046" s="2">
        <v>495</v>
      </c>
    </row>
    <row r="1047" spans="2:13" ht="12.75">
      <c r="B1047" s="418">
        <v>1000</v>
      </c>
      <c r="C1047" s="67" t="s">
        <v>19</v>
      </c>
      <c r="D1047" s="35" t="s">
        <v>10</v>
      </c>
      <c r="E1047" s="67" t="s">
        <v>15</v>
      </c>
      <c r="F1047" s="424" t="s">
        <v>487</v>
      </c>
      <c r="G1047" s="424" t="s">
        <v>49</v>
      </c>
      <c r="H1047" s="6">
        <f t="shared" si="60"/>
        <v>-8600</v>
      </c>
      <c r="I1047" s="24">
        <f t="shared" si="61"/>
        <v>2.0202020202020203</v>
      </c>
      <c r="K1047" s="66" t="s">
        <v>360</v>
      </c>
      <c r="L1047">
        <v>16</v>
      </c>
      <c r="M1047" s="2">
        <v>495</v>
      </c>
    </row>
    <row r="1048" spans="2:13" ht="12.75">
      <c r="B1048" s="418">
        <v>1000</v>
      </c>
      <c r="C1048" s="67" t="s">
        <v>19</v>
      </c>
      <c r="D1048" s="35" t="s">
        <v>10</v>
      </c>
      <c r="E1048" s="67" t="s">
        <v>15</v>
      </c>
      <c r="F1048" s="424" t="s">
        <v>487</v>
      </c>
      <c r="G1048" s="424" t="s">
        <v>399</v>
      </c>
      <c r="H1048" s="6">
        <f t="shared" si="60"/>
        <v>-9600</v>
      </c>
      <c r="I1048" s="24">
        <f t="shared" si="61"/>
        <v>2.0202020202020203</v>
      </c>
      <c r="K1048" s="66" t="s">
        <v>360</v>
      </c>
      <c r="L1048">
        <v>16</v>
      </c>
      <c r="M1048" s="2">
        <v>495</v>
      </c>
    </row>
    <row r="1049" spans="1:13" s="60" customFormat="1" ht="12.75">
      <c r="A1049" s="13"/>
      <c r="B1049" s="419">
        <f>SUM(B1041:B1048)</f>
        <v>9600</v>
      </c>
      <c r="C1049" s="13"/>
      <c r="D1049" s="13"/>
      <c r="E1049" s="58" t="s">
        <v>15</v>
      </c>
      <c r="F1049" s="20"/>
      <c r="G1049" s="20"/>
      <c r="H1049" s="57">
        <v>0</v>
      </c>
      <c r="I1049" s="59">
        <f t="shared" si="61"/>
        <v>19.393939393939394</v>
      </c>
      <c r="M1049" s="2">
        <v>495</v>
      </c>
    </row>
    <row r="1050" spans="2:13" ht="12.75">
      <c r="B1050" s="418"/>
      <c r="H1050" s="6">
        <f>H1049-B1050</f>
        <v>0</v>
      </c>
      <c r="I1050" s="24">
        <f t="shared" si="61"/>
        <v>0</v>
      </c>
      <c r="M1050" s="2">
        <v>495</v>
      </c>
    </row>
    <row r="1051" spans="2:13" ht="12.75">
      <c r="B1051" s="418"/>
      <c r="H1051" s="6">
        <f>H1050-B1051</f>
        <v>0</v>
      </c>
      <c r="I1051" s="24">
        <f t="shared" si="61"/>
        <v>0</v>
      </c>
      <c r="M1051" s="2">
        <v>495</v>
      </c>
    </row>
    <row r="1052" spans="2:13" ht="12.75">
      <c r="B1052" s="418">
        <v>6000</v>
      </c>
      <c r="C1052" s="67" t="s">
        <v>20</v>
      </c>
      <c r="D1052" s="67" t="s">
        <v>10</v>
      </c>
      <c r="E1052" s="67" t="s">
        <v>254</v>
      </c>
      <c r="F1052" s="424" t="s">
        <v>488</v>
      </c>
      <c r="G1052" s="424" t="s">
        <v>389</v>
      </c>
      <c r="H1052" s="6">
        <f>H1051-B1052</f>
        <v>-6000</v>
      </c>
      <c r="I1052" s="24">
        <f t="shared" si="61"/>
        <v>12.121212121212121</v>
      </c>
      <c r="K1052" s="66" t="s">
        <v>360</v>
      </c>
      <c r="L1052">
        <v>16</v>
      </c>
      <c r="M1052" s="2">
        <v>495</v>
      </c>
    </row>
    <row r="1053" spans="2:13" ht="12.75">
      <c r="B1053" s="418">
        <v>6000</v>
      </c>
      <c r="C1053" s="67" t="s">
        <v>20</v>
      </c>
      <c r="D1053" s="67" t="s">
        <v>10</v>
      </c>
      <c r="E1053" s="67" t="s">
        <v>254</v>
      </c>
      <c r="F1053" s="424" t="s">
        <v>488</v>
      </c>
      <c r="G1053" s="424" t="s">
        <v>391</v>
      </c>
      <c r="H1053" s="6">
        <f>H1052-B1053</f>
        <v>-12000</v>
      </c>
      <c r="I1053" s="24">
        <f t="shared" si="61"/>
        <v>12.121212121212121</v>
      </c>
      <c r="K1053" s="66" t="s">
        <v>360</v>
      </c>
      <c r="L1053">
        <v>16</v>
      </c>
      <c r="M1053" s="2">
        <v>495</v>
      </c>
    </row>
    <row r="1054" spans="1:13" s="60" customFormat="1" ht="12.75">
      <c r="A1054" s="13"/>
      <c r="B1054" s="419">
        <f>SUM(B1052:B1053)</f>
        <v>12000</v>
      </c>
      <c r="C1054" s="13" t="s">
        <v>20</v>
      </c>
      <c r="D1054" s="13"/>
      <c r="E1054" s="58"/>
      <c r="F1054" s="20"/>
      <c r="G1054" s="20"/>
      <c r="H1054" s="57">
        <v>0</v>
      </c>
      <c r="I1054" s="59">
        <f t="shared" si="61"/>
        <v>24.242424242424242</v>
      </c>
      <c r="M1054" s="2">
        <v>495</v>
      </c>
    </row>
    <row r="1055" spans="2:13" ht="12.75">
      <c r="B1055" s="418"/>
      <c r="H1055" s="6">
        <f>H1054-B1055</f>
        <v>0</v>
      </c>
      <c r="I1055" s="24">
        <f t="shared" si="61"/>
        <v>0</v>
      </c>
      <c r="M1055" s="2">
        <v>495</v>
      </c>
    </row>
    <row r="1056" spans="2:13" ht="12.75">
      <c r="B1056" s="418"/>
      <c r="H1056" s="6">
        <f>H1055-B1056</f>
        <v>0</v>
      </c>
      <c r="I1056" s="24">
        <f t="shared" si="61"/>
        <v>0</v>
      </c>
      <c r="M1056" s="2">
        <v>495</v>
      </c>
    </row>
    <row r="1057" spans="2:13" ht="12.75">
      <c r="B1057" s="418">
        <v>2000</v>
      </c>
      <c r="C1057" s="67" t="s">
        <v>21</v>
      </c>
      <c r="D1057" s="67" t="s">
        <v>10</v>
      </c>
      <c r="E1057" s="67" t="s">
        <v>254</v>
      </c>
      <c r="F1057" s="424" t="s">
        <v>476</v>
      </c>
      <c r="G1057" s="424" t="s">
        <v>389</v>
      </c>
      <c r="H1057" s="6">
        <f>H1056-B1057</f>
        <v>-2000</v>
      </c>
      <c r="I1057" s="24">
        <f t="shared" si="61"/>
        <v>4.040404040404041</v>
      </c>
      <c r="K1057" s="66" t="s">
        <v>360</v>
      </c>
      <c r="L1057">
        <v>16</v>
      </c>
      <c r="M1057" s="2">
        <v>495</v>
      </c>
    </row>
    <row r="1058" spans="2:13" ht="12.75">
      <c r="B1058" s="418">
        <v>2000</v>
      </c>
      <c r="C1058" s="67" t="s">
        <v>21</v>
      </c>
      <c r="D1058" s="67" t="s">
        <v>10</v>
      </c>
      <c r="E1058" s="67" t="s">
        <v>254</v>
      </c>
      <c r="F1058" s="424" t="s">
        <v>476</v>
      </c>
      <c r="G1058" s="424" t="s">
        <v>391</v>
      </c>
      <c r="H1058" s="6">
        <f>H1057-B1058</f>
        <v>-4000</v>
      </c>
      <c r="I1058" s="24">
        <f t="shared" si="61"/>
        <v>4.040404040404041</v>
      </c>
      <c r="K1058" s="66" t="s">
        <v>360</v>
      </c>
      <c r="L1058">
        <v>16</v>
      </c>
      <c r="M1058" s="2">
        <v>495</v>
      </c>
    </row>
    <row r="1059" spans="2:13" ht="12.75">
      <c r="B1059" s="418">
        <v>2000</v>
      </c>
      <c r="C1059" s="67" t="s">
        <v>21</v>
      </c>
      <c r="D1059" s="67" t="s">
        <v>10</v>
      </c>
      <c r="E1059" s="67" t="s">
        <v>254</v>
      </c>
      <c r="F1059" s="424" t="s">
        <v>476</v>
      </c>
      <c r="G1059" s="424" t="s">
        <v>393</v>
      </c>
      <c r="H1059" s="6">
        <f>H1058-B1059</f>
        <v>-6000</v>
      </c>
      <c r="I1059" s="24">
        <f t="shared" si="61"/>
        <v>4.040404040404041</v>
      </c>
      <c r="K1059" s="66" t="s">
        <v>360</v>
      </c>
      <c r="L1059">
        <v>16</v>
      </c>
      <c r="M1059" s="2">
        <v>495</v>
      </c>
    </row>
    <row r="1060" spans="1:13" s="60" customFormat="1" ht="12.75">
      <c r="A1060" s="13"/>
      <c r="B1060" s="419">
        <f>SUM(B1057:B1059)</f>
        <v>6000</v>
      </c>
      <c r="C1060" s="13" t="s">
        <v>21</v>
      </c>
      <c r="D1060" s="13"/>
      <c r="E1060" s="58"/>
      <c r="F1060" s="20"/>
      <c r="G1060" s="20"/>
      <c r="H1060" s="57">
        <v>0</v>
      </c>
      <c r="I1060" s="59">
        <f t="shared" si="61"/>
        <v>12.121212121212121</v>
      </c>
      <c r="M1060" s="2">
        <v>495</v>
      </c>
    </row>
    <row r="1061" spans="2:13" ht="12.75">
      <c r="B1061" s="418"/>
      <c r="H1061" s="6">
        <f>H1060-B1061</f>
        <v>0</v>
      </c>
      <c r="I1061" s="24">
        <f t="shared" si="61"/>
        <v>0</v>
      </c>
      <c r="M1061" s="2">
        <v>495</v>
      </c>
    </row>
    <row r="1062" spans="2:13" ht="12.75">
      <c r="B1062" s="418"/>
      <c r="H1062" s="6">
        <f>H1061-B1062</f>
        <v>0</v>
      </c>
      <c r="I1062" s="24">
        <f t="shared" si="61"/>
        <v>0</v>
      </c>
      <c r="M1062" s="2">
        <v>495</v>
      </c>
    </row>
    <row r="1063" spans="2:13" ht="12.75">
      <c r="B1063" s="418">
        <v>1200</v>
      </c>
      <c r="C1063" s="35" t="s">
        <v>449</v>
      </c>
      <c r="D1063" s="67" t="s">
        <v>10</v>
      </c>
      <c r="E1063" s="67" t="s">
        <v>264</v>
      </c>
      <c r="F1063" s="424" t="s">
        <v>476</v>
      </c>
      <c r="G1063" s="424" t="s">
        <v>389</v>
      </c>
      <c r="H1063" s="6">
        <f>H1062-B1063</f>
        <v>-1200</v>
      </c>
      <c r="I1063" s="24">
        <f t="shared" si="61"/>
        <v>2.4242424242424243</v>
      </c>
      <c r="K1063" s="66" t="s">
        <v>360</v>
      </c>
      <c r="L1063">
        <v>16</v>
      </c>
      <c r="M1063" s="2">
        <v>495</v>
      </c>
    </row>
    <row r="1064" spans="2:13" ht="12.75">
      <c r="B1064" s="418">
        <v>1800</v>
      </c>
      <c r="C1064" s="35" t="s">
        <v>449</v>
      </c>
      <c r="D1064" s="67" t="s">
        <v>10</v>
      </c>
      <c r="E1064" s="67" t="s">
        <v>264</v>
      </c>
      <c r="F1064" s="424" t="s">
        <v>476</v>
      </c>
      <c r="G1064" s="424" t="s">
        <v>391</v>
      </c>
      <c r="H1064" s="6">
        <f>H1063-B1064</f>
        <v>-3000</v>
      </c>
      <c r="I1064" s="24">
        <f t="shared" si="61"/>
        <v>3.6363636363636362</v>
      </c>
      <c r="K1064" s="66" t="s">
        <v>360</v>
      </c>
      <c r="L1064">
        <v>16</v>
      </c>
      <c r="M1064" s="2">
        <v>495</v>
      </c>
    </row>
    <row r="1065" spans="1:13" s="60" customFormat="1" ht="12.75">
      <c r="A1065" s="13"/>
      <c r="B1065" s="419">
        <f>SUM(B1063:B1064)</f>
        <v>3000</v>
      </c>
      <c r="C1065" s="13"/>
      <c r="D1065" s="13"/>
      <c r="E1065" s="58" t="s">
        <v>264</v>
      </c>
      <c r="F1065" s="20"/>
      <c r="G1065" s="20"/>
      <c r="H1065" s="57">
        <v>0</v>
      </c>
      <c r="I1065" s="59">
        <f t="shared" si="61"/>
        <v>6.0606060606060606</v>
      </c>
      <c r="M1065" s="2">
        <v>495</v>
      </c>
    </row>
    <row r="1066" spans="2:13" ht="12.75">
      <c r="B1066" s="418"/>
      <c r="D1066" s="14"/>
      <c r="H1066" s="6">
        <f>H1065-B1066</f>
        <v>0</v>
      </c>
      <c r="I1066" s="24">
        <f t="shared" si="61"/>
        <v>0</v>
      </c>
      <c r="M1066" s="2">
        <v>495</v>
      </c>
    </row>
    <row r="1067" spans="2:13" ht="12.75">
      <c r="B1067" s="418"/>
      <c r="D1067" s="14"/>
      <c r="H1067" s="6">
        <f>H1066-B1067</f>
        <v>0</v>
      </c>
      <c r="I1067" s="24">
        <f t="shared" si="61"/>
        <v>0</v>
      </c>
      <c r="M1067" s="2">
        <v>495</v>
      </c>
    </row>
    <row r="1068" spans="2:13" ht="12.75">
      <c r="B1068" s="418"/>
      <c r="D1068" s="14"/>
      <c r="H1068" s="6">
        <f>H1067-B1068</f>
        <v>0</v>
      </c>
      <c r="I1068" s="24">
        <f t="shared" si="61"/>
        <v>0</v>
      </c>
      <c r="M1068" s="2">
        <v>495</v>
      </c>
    </row>
    <row r="1069" spans="2:13" ht="12.75">
      <c r="B1069" s="418"/>
      <c r="D1069" s="14"/>
      <c r="H1069" s="6">
        <f>H1068-B1069</f>
        <v>0</v>
      </c>
      <c r="I1069" s="24">
        <f t="shared" si="61"/>
        <v>0</v>
      </c>
      <c r="M1069" s="2">
        <v>495</v>
      </c>
    </row>
    <row r="1070" spans="1:13" s="56" customFormat="1" ht="12.75">
      <c r="A1070" s="52"/>
      <c r="B1070" s="366">
        <f>+B1073+B1080+B1085+B1089</f>
        <v>13500</v>
      </c>
      <c r="C1070" s="52" t="s">
        <v>64</v>
      </c>
      <c r="D1070" s="52" t="s">
        <v>65</v>
      </c>
      <c r="E1070" s="52" t="s">
        <v>11</v>
      </c>
      <c r="F1070" s="54" t="s">
        <v>66</v>
      </c>
      <c r="G1070" s="54" t="s">
        <v>42</v>
      </c>
      <c r="H1070" s="53"/>
      <c r="I1070" s="55">
        <f t="shared" si="61"/>
        <v>27.272727272727273</v>
      </c>
      <c r="M1070" s="2">
        <v>495</v>
      </c>
    </row>
    <row r="1071" spans="2:13" ht="12.75">
      <c r="B1071" s="418"/>
      <c r="D1071" s="14"/>
      <c r="H1071" s="6">
        <f>H1070-B1071</f>
        <v>0</v>
      </c>
      <c r="I1071" s="24">
        <f t="shared" si="61"/>
        <v>0</v>
      </c>
      <c r="M1071" s="2">
        <v>495</v>
      </c>
    </row>
    <row r="1072" spans="2:13" ht="12.75">
      <c r="B1072" s="429">
        <v>5000</v>
      </c>
      <c r="C1072" s="1" t="s">
        <v>14</v>
      </c>
      <c r="D1072" s="1" t="s">
        <v>10</v>
      </c>
      <c r="E1072" s="1" t="s">
        <v>360</v>
      </c>
      <c r="F1072" s="426" t="s">
        <v>489</v>
      </c>
      <c r="G1072" s="29" t="s">
        <v>399</v>
      </c>
      <c r="H1072" s="6">
        <f>H1071-B1072</f>
        <v>-5000</v>
      </c>
      <c r="I1072" s="24">
        <f t="shared" si="61"/>
        <v>10.1010101010101</v>
      </c>
      <c r="K1072" t="s">
        <v>14</v>
      </c>
      <c r="L1072">
        <v>17</v>
      </c>
      <c r="M1072" s="2">
        <v>495</v>
      </c>
    </row>
    <row r="1073" spans="1:13" s="60" customFormat="1" ht="12.75">
      <c r="A1073" s="13"/>
      <c r="B1073" s="419">
        <f>SUM(B1072)</f>
        <v>5000</v>
      </c>
      <c r="C1073" s="13" t="s">
        <v>14</v>
      </c>
      <c r="D1073" s="13"/>
      <c r="E1073" s="13"/>
      <c r="F1073" s="20"/>
      <c r="G1073" s="20"/>
      <c r="H1073" s="57">
        <v>0</v>
      </c>
      <c r="I1073" s="59">
        <f t="shared" si="61"/>
        <v>10.1010101010101</v>
      </c>
      <c r="M1073" s="2">
        <v>495</v>
      </c>
    </row>
    <row r="1074" spans="2:13" ht="12.75">
      <c r="B1074" s="418"/>
      <c r="D1074" s="14"/>
      <c r="H1074" s="6">
        <f aca="true" t="shared" si="62" ref="H1074:H1079">H1073-B1074</f>
        <v>0</v>
      </c>
      <c r="I1074" s="24">
        <f t="shared" si="61"/>
        <v>0</v>
      </c>
      <c r="M1074" s="2">
        <v>495</v>
      </c>
    </row>
    <row r="1075" spans="2:13" ht="12.75">
      <c r="B1075" s="418"/>
      <c r="D1075" s="14"/>
      <c r="H1075" s="6">
        <f t="shared" si="62"/>
        <v>0</v>
      </c>
      <c r="I1075" s="24">
        <f t="shared" si="61"/>
        <v>0</v>
      </c>
      <c r="M1075" s="2">
        <v>495</v>
      </c>
    </row>
    <row r="1076" spans="2:13" ht="12.75">
      <c r="B1076" s="418">
        <v>1000</v>
      </c>
      <c r="C1076" s="67" t="s">
        <v>490</v>
      </c>
      <c r="D1076" s="67" t="s">
        <v>10</v>
      </c>
      <c r="E1076" s="67" t="s">
        <v>254</v>
      </c>
      <c r="F1076" s="424" t="s">
        <v>491</v>
      </c>
      <c r="G1076" s="424" t="s">
        <v>399</v>
      </c>
      <c r="H1076" s="6">
        <f t="shared" si="62"/>
        <v>-1000</v>
      </c>
      <c r="I1076" s="24">
        <f aca="true" t="shared" si="63" ref="I1076:I1097">+B1076/M1076</f>
        <v>2.0202020202020203</v>
      </c>
      <c r="K1076" s="66" t="s">
        <v>360</v>
      </c>
      <c r="L1076">
        <v>17</v>
      </c>
      <c r="M1076" s="2">
        <v>495</v>
      </c>
    </row>
    <row r="1077" spans="2:13" ht="12.75">
      <c r="B1077" s="418">
        <v>1200</v>
      </c>
      <c r="C1077" s="67" t="s">
        <v>492</v>
      </c>
      <c r="D1077" s="67" t="s">
        <v>10</v>
      </c>
      <c r="E1077" s="67" t="s">
        <v>254</v>
      </c>
      <c r="F1077" s="424" t="s">
        <v>491</v>
      </c>
      <c r="G1077" s="424" t="s">
        <v>399</v>
      </c>
      <c r="H1077" s="6">
        <f t="shared" si="62"/>
        <v>-2200</v>
      </c>
      <c r="I1077" s="24">
        <f t="shared" si="63"/>
        <v>2.4242424242424243</v>
      </c>
      <c r="K1077" s="66" t="s">
        <v>360</v>
      </c>
      <c r="L1077">
        <v>17</v>
      </c>
      <c r="M1077" s="2">
        <v>495</v>
      </c>
    </row>
    <row r="1078" spans="2:13" ht="12.75">
      <c r="B1078" s="418">
        <v>1000</v>
      </c>
      <c r="C1078" s="67" t="s">
        <v>490</v>
      </c>
      <c r="D1078" s="67" t="s">
        <v>10</v>
      </c>
      <c r="E1078" s="67" t="s">
        <v>254</v>
      </c>
      <c r="F1078" s="424" t="s">
        <v>491</v>
      </c>
      <c r="G1078" s="424" t="s">
        <v>493</v>
      </c>
      <c r="H1078" s="6">
        <f t="shared" si="62"/>
        <v>-3200</v>
      </c>
      <c r="I1078" s="24">
        <f t="shared" si="63"/>
        <v>2.0202020202020203</v>
      </c>
      <c r="K1078" s="66" t="s">
        <v>360</v>
      </c>
      <c r="L1078">
        <v>17</v>
      </c>
      <c r="M1078" s="2">
        <v>495</v>
      </c>
    </row>
    <row r="1079" spans="2:13" ht="12.75">
      <c r="B1079" s="418">
        <v>1400</v>
      </c>
      <c r="C1079" s="67" t="s">
        <v>492</v>
      </c>
      <c r="D1079" s="67" t="s">
        <v>10</v>
      </c>
      <c r="E1079" s="67" t="s">
        <v>254</v>
      </c>
      <c r="F1079" s="424" t="s">
        <v>491</v>
      </c>
      <c r="G1079" s="424" t="s">
        <v>493</v>
      </c>
      <c r="H1079" s="6">
        <f t="shared" si="62"/>
        <v>-4600</v>
      </c>
      <c r="I1079" s="24">
        <f t="shared" si="63"/>
        <v>2.8282828282828283</v>
      </c>
      <c r="K1079" s="66" t="s">
        <v>360</v>
      </c>
      <c r="L1079">
        <v>17</v>
      </c>
      <c r="M1079" s="2">
        <v>495</v>
      </c>
    </row>
    <row r="1080" spans="1:13" s="60" customFormat="1" ht="12.75">
      <c r="A1080" s="13"/>
      <c r="B1080" s="419">
        <f>SUM(B1076:B1079)</f>
        <v>4600</v>
      </c>
      <c r="C1080" s="13" t="s">
        <v>151</v>
      </c>
      <c r="D1080" s="13"/>
      <c r="E1080" s="58"/>
      <c r="F1080" s="20"/>
      <c r="G1080" s="20"/>
      <c r="H1080" s="57">
        <v>0</v>
      </c>
      <c r="I1080" s="59">
        <f t="shared" si="63"/>
        <v>9.292929292929292</v>
      </c>
      <c r="M1080" s="2">
        <v>495</v>
      </c>
    </row>
    <row r="1081" spans="2:13" ht="12.75">
      <c r="B1081" s="418"/>
      <c r="H1081" s="6">
        <f>H1080-B1081</f>
        <v>0</v>
      </c>
      <c r="I1081" s="24">
        <f t="shared" si="63"/>
        <v>0</v>
      </c>
      <c r="M1081" s="2">
        <v>495</v>
      </c>
    </row>
    <row r="1082" spans="2:13" ht="12.75">
      <c r="B1082" s="418"/>
      <c r="H1082" s="6">
        <f>H1081-B1082</f>
        <v>0</v>
      </c>
      <c r="I1082" s="24">
        <f t="shared" si="63"/>
        <v>0</v>
      </c>
      <c r="M1082" s="2">
        <v>495</v>
      </c>
    </row>
    <row r="1083" spans="2:13" ht="12.75">
      <c r="B1083" s="418">
        <v>1300</v>
      </c>
      <c r="C1083" s="67" t="s">
        <v>19</v>
      </c>
      <c r="D1083" s="67" t="s">
        <v>10</v>
      </c>
      <c r="E1083" s="67" t="s">
        <v>15</v>
      </c>
      <c r="F1083" s="424" t="s">
        <v>491</v>
      </c>
      <c r="G1083" s="424" t="s">
        <v>399</v>
      </c>
      <c r="H1083" s="6">
        <f>H1082-B1083</f>
        <v>-1300</v>
      </c>
      <c r="I1083" s="24">
        <f t="shared" si="63"/>
        <v>2.6262626262626263</v>
      </c>
      <c r="K1083" s="66" t="s">
        <v>360</v>
      </c>
      <c r="L1083">
        <v>17</v>
      </c>
      <c r="M1083" s="2">
        <v>495</v>
      </c>
    </row>
    <row r="1084" spans="2:13" ht="12.75">
      <c r="B1084" s="418">
        <v>1500</v>
      </c>
      <c r="C1084" s="67" t="s">
        <v>19</v>
      </c>
      <c r="D1084" s="67" t="s">
        <v>10</v>
      </c>
      <c r="E1084" s="67" t="s">
        <v>15</v>
      </c>
      <c r="F1084" s="424" t="s">
        <v>491</v>
      </c>
      <c r="G1084" s="424" t="s">
        <v>493</v>
      </c>
      <c r="H1084" s="6">
        <f>H1083-B1084</f>
        <v>-2800</v>
      </c>
      <c r="I1084" s="24">
        <f t="shared" si="63"/>
        <v>3.0303030303030303</v>
      </c>
      <c r="K1084" s="66" t="s">
        <v>360</v>
      </c>
      <c r="L1084">
        <v>17</v>
      </c>
      <c r="M1084" s="2">
        <v>495</v>
      </c>
    </row>
    <row r="1085" spans="1:13" s="60" customFormat="1" ht="12.75">
      <c r="A1085" s="13"/>
      <c r="B1085" s="419">
        <f>SUM(B1083:B1084)</f>
        <v>2800</v>
      </c>
      <c r="C1085" s="13"/>
      <c r="D1085" s="13"/>
      <c r="E1085" s="58" t="s">
        <v>15</v>
      </c>
      <c r="F1085" s="20"/>
      <c r="G1085" s="20"/>
      <c r="H1085" s="57">
        <v>0</v>
      </c>
      <c r="I1085" s="59">
        <f t="shared" si="63"/>
        <v>5.656565656565657</v>
      </c>
      <c r="M1085" s="2">
        <v>495</v>
      </c>
    </row>
    <row r="1086" spans="2:13" ht="12.75">
      <c r="B1086" s="429"/>
      <c r="H1086" s="6">
        <f>H1085-B1086</f>
        <v>0</v>
      </c>
      <c r="I1086" s="24">
        <f t="shared" si="63"/>
        <v>0</v>
      </c>
      <c r="M1086" s="2">
        <v>495</v>
      </c>
    </row>
    <row r="1087" spans="2:13" ht="12.75">
      <c r="B1087" s="418"/>
      <c r="H1087" s="6">
        <f>H1086-B1087</f>
        <v>0</v>
      </c>
      <c r="I1087" s="24">
        <f t="shared" si="63"/>
        <v>0</v>
      </c>
      <c r="M1087" s="2">
        <v>495</v>
      </c>
    </row>
    <row r="1088" spans="2:13" ht="12.75">
      <c r="B1088" s="418">
        <v>1100</v>
      </c>
      <c r="C1088" s="67" t="s">
        <v>449</v>
      </c>
      <c r="D1088" s="67" t="s">
        <v>10</v>
      </c>
      <c r="E1088" s="67" t="s">
        <v>264</v>
      </c>
      <c r="F1088" s="424" t="s">
        <v>491</v>
      </c>
      <c r="G1088" s="424" t="s">
        <v>399</v>
      </c>
      <c r="H1088" s="6">
        <f>H1087-B1088</f>
        <v>-1100</v>
      </c>
      <c r="I1088" s="24">
        <f t="shared" si="63"/>
        <v>2.2222222222222223</v>
      </c>
      <c r="K1088" s="66" t="s">
        <v>360</v>
      </c>
      <c r="L1088">
        <v>17</v>
      </c>
      <c r="M1088" s="2">
        <v>495</v>
      </c>
    </row>
    <row r="1089" spans="1:13" s="60" customFormat="1" ht="12.75">
      <c r="A1089" s="13"/>
      <c r="B1089" s="419">
        <f>SUM(B1088)</f>
        <v>1100</v>
      </c>
      <c r="C1089" s="13"/>
      <c r="D1089" s="13"/>
      <c r="E1089" s="58" t="s">
        <v>264</v>
      </c>
      <c r="F1089" s="20"/>
      <c r="G1089" s="20"/>
      <c r="H1089" s="57">
        <v>0</v>
      </c>
      <c r="I1089" s="59">
        <f t="shared" si="63"/>
        <v>2.2222222222222223</v>
      </c>
      <c r="M1089" s="2">
        <v>495</v>
      </c>
    </row>
    <row r="1090" spans="2:13" ht="12.75">
      <c r="B1090" s="418"/>
      <c r="H1090" s="6">
        <f>H1089-B1090</f>
        <v>0</v>
      </c>
      <c r="I1090" s="24">
        <f t="shared" si="63"/>
        <v>0</v>
      </c>
      <c r="M1090" s="2">
        <v>495</v>
      </c>
    </row>
    <row r="1091" spans="2:13" ht="12.75">
      <c r="B1091" s="418"/>
      <c r="H1091" s="6">
        <f>H1090-B1091</f>
        <v>0</v>
      </c>
      <c r="I1091" s="24">
        <f t="shared" si="63"/>
        <v>0</v>
      </c>
      <c r="M1091" s="2">
        <v>495</v>
      </c>
    </row>
    <row r="1092" spans="2:13" ht="12.75">
      <c r="B1092" s="418"/>
      <c r="H1092" s="6">
        <f>H1091-B1092</f>
        <v>0</v>
      </c>
      <c r="I1092" s="24">
        <f t="shared" si="63"/>
        <v>0</v>
      </c>
      <c r="M1092" s="2">
        <v>495</v>
      </c>
    </row>
    <row r="1093" spans="2:13" ht="12.75">
      <c r="B1093" s="418"/>
      <c r="H1093" s="6">
        <f>H1092-B1093</f>
        <v>0</v>
      </c>
      <c r="I1093" s="24">
        <f t="shared" si="63"/>
        <v>0</v>
      </c>
      <c r="M1093" s="2">
        <v>495</v>
      </c>
    </row>
    <row r="1094" spans="1:13" s="56" customFormat="1" ht="12.75">
      <c r="A1094" s="52"/>
      <c r="B1094" s="366">
        <f>+B1102+B1113+B1122+B1130+B1139+B1146</f>
        <v>77000</v>
      </c>
      <c r="C1094" s="52" t="s">
        <v>67</v>
      </c>
      <c r="D1094" s="52" t="s">
        <v>103</v>
      </c>
      <c r="E1094" s="52" t="s">
        <v>17</v>
      </c>
      <c r="F1094" s="62" t="s">
        <v>35</v>
      </c>
      <c r="G1094" s="62" t="s">
        <v>102</v>
      </c>
      <c r="H1094" s="53"/>
      <c r="I1094" s="55">
        <f t="shared" si="63"/>
        <v>155.55555555555554</v>
      </c>
      <c r="M1094" s="2">
        <v>495</v>
      </c>
    </row>
    <row r="1095" spans="2:13" ht="12.75">
      <c r="B1095" s="418"/>
      <c r="H1095" s="6">
        <f aca="true" t="shared" si="64" ref="H1095:H1101">H1094-B1095</f>
        <v>0</v>
      </c>
      <c r="I1095" s="24">
        <f t="shared" si="63"/>
        <v>0</v>
      </c>
      <c r="M1095" s="2">
        <v>495</v>
      </c>
    </row>
    <row r="1096" spans="2:13" ht="12.75">
      <c r="B1096" s="418">
        <v>2500</v>
      </c>
      <c r="C1096" s="1" t="s">
        <v>14</v>
      </c>
      <c r="D1096" s="1" t="s">
        <v>10</v>
      </c>
      <c r="E1096" s="1" t="s">
        <v>325</v>
      </c>
      <c r="F1096" s="426" t="s">
        <v>494</v>
      </c>
      <c r="G1096" s="29" t="s">
        <v>495</v>
      </c>
      <c r="H1096" s="6">
        <f t="shared" si="64"/>
        <v>-2500</v>
      </c>
      <c r="I1096" s="24">
        <f t="shared" si="63"/>
        <v>5.05050505050505</v>
      </c>
      <c r="K1096" t="s">
        <v>14</v>
      </c>
      <c r="L1096">
        <v>18</v>
      </c>
      <c r="M1096" s="2">
        <v>495</v>
      </c>
    </row>
    <row r="1097" spans="2:13" ht="12.75">
      <c r="B1097" s="418">
        <v>2500</v>
      </c>
      <c r="C1097" s="1" t="s">
        <v>14</v>
      </c>
      <c r="D1097" s="1" t="s">
        <v>10</v>
      </c>
      <c r="E1097" s="1" t="s">
        <v>325</v>
      </c>
      <c r="F1097" s="426" t="s">
        <v>496</v>
      </c>
      <c r="G1097" s="29" t="s">
        <v>497</v>
      </c>
      <c r="H1097" s="6">
        <f t="shared" si="64"/>
        <v>-5000</v>
      </c>
      <c r="I1097" s="24">
        <f t="shared" si="63"/>
        <v>5.05050505050505</v>
      </c>
      <c r="K1097" t="s">
        <v>14</v>
      </c>
      <c r="L1097">
        <v>18</v>
      </c>
      <c r="M1097" s="2">
        <v>495</v>
      </c>
    </row>
    <row r="1098" spans="2:13" ht="12.75">
      <c r="B1098" s="418">
        <v>2500</v>
      </c>
      <c r="C1098" s="1" t="s">
        <v>14</v>
      </c>
      <c r="D1098" s="1" t="s">
        <v>10</v>
      </c>
      <c r="E1098" s="1" t="s">
        <v>325</v>
      </c>
      <c r="F1098" s="29" t="s">
        <v>498</v>
      </c>
      <c r="G1098" s="29" t="s">
        <v>409</v>
      </c>
      <c r="H1098" s="6">
        <f t="shared" si="64"/>
        <v>-7500</v>
      </c>
      <c r="I1098" s="24">
        <v>5</v>
      </c>
      <c r="K1098" t="s">
        <v>14</v>
      </c>
      <c r="L1098">
        <v>18</v>
      </c>
      <c r="M1098" s="2">
        <v>495</v>
      </c>
    </row>
    <row r="1099" spans="2:13" ht="12.75">
      <c r="B1099" s="418">
        <v>2500</v>
      </c>
      <c r="C1099" s="1" t="s">
        <v>14</v>
      </c>
      <c r="D1099" s="1" t="s">
        <v>10</v>
      </c>
      <c r="E1099" s="1" t="s">
        <v>325</v>
      </c>
      <c r="F1099" s="29" t="s">
        <v>499</v>
      </c>
      <c r="G1099" s="29" t="s">
        <v>500</v>
      </c>
      <c r="H1099" s="6">
        <f t="shared" si="64"/>
        <v>-10000</v>
      </c>
      <c r="I1099" s="24">
        <v>5</v>
      </c>
      <c r="K1099" t="s">
        <v>14</v>
      </c>
      <c r="L1099">
        <v>18</v>
      </c>
      <c r="M1099" s="2">
        <v>495</v>
      </c>
    </row>
    <row r="1100" spans="2:13" ht="12.75">
      <c r="B1100" s="418">
        <v>2500</v>
      </c>
      <c r="C1100" s="1" t="s">
        <v>14</v>
      </c>
      <c r="D1100" s="1" t="s">
        <v>10</v>
      </c>
      <c r="E1100" s="1" t="s">
        <v>325</v>
      </c>
      <c r="F1100" s="29" t="s">
        <v>501</v>
      </c>
      <c r="G1100" s="29" t="s">
        <v>502</v>
      </c>
      <c r="H1100" s="6">
        <f t="shared" si="64"/>
        <v>-12500</v>
      </c>
      <c r="I1100" s="24">
        <v>5</v>
      </c>
      <c r="K1100" t="s">
        <v>14</v>
      </c>
      <c r="L1100">
        <v>18</v>
      </c>
      <c r="M1100" s="2">
        <v>495</v>
      </c>
    </row>
    <row r="1101" spans="2:13" ht="12.75">
      <c r="B1101" s="418">
        <v>2500</v>
      </c>
      <c r="C1101" s="1" t="s">
        <v>14</v>
      </c>
      <c r="D1101" s="1" t="s">
        <v>10</v>
      </c>
      <c r="E1101" s="1" t="s">
        <v>325</v>
      </c>
      <c r="F1101" s="29" t="s">
        <v>503</v>
      </c>
      <c r="G1101" s="29" t="s">
        <v>504</v>
      </c>
      <c r="H1101" s="6">
        <f t="shared" si="64"/>
        <v>-15000</v>
      </c>
      <c r="I1101" s="24">
        <v>5</v>
      </c>
      <c r="K1101" t="s">
        <v>14</v>
      </c>
      <c r="L1101">
        <v>18</v>
      </c>
      <c r="M1101" s="2">
        <v>495</v>
      </c>
    </row>
    <row r="1102" spans="1:13" s="60" customFormat="1" ht="12.75">
      <c r="A1102" s="13"/>
      <c r="B1102" s="419">
        <f>SUM(B1096:B1101)</f>
        <v>15000</v>
      </c>
      <c r="C1102" s="13" t="s">
        <v>14</v>
      </c>
      <c r="D1102" s="13"/>
      <c r="E1102" s="13"/>
      <c r="F1102" s="20"/>
      <c r="G1102" s="20"/>
      <c r="H1102" s="57">
        <v>0</v>
      </c>
      <c r="I1102" s="59">
        <f aca="true" t="shared" si="65" ref="I1102:I1133">+B1102/M1102</f>
        <v>30.303030303030305</v>
      </c>
      <c r="M1102" s="2">
        <v>495</v>
      </c>
    </row>
    <row r="1103" spans="2:13" ht="12.75">
      <c r="B1103" s="418"/>
      <c r="H1103" s="6">
        <f aca="true" t="shared" si="66" ref="H1103:H1112">H1102-B1103</f>
        <v>0</v>
      </c>
      <c r="I1103" s="24">
        <f t="shared" si="65"/>
        <v>0</v>
      </c>
      <c r="M1103" s="2">
        <v>495</v>
      </c>
    </row>
    <row r="1104" spans="2:13" ht="12.75">
      <c r="B1104" s="449"/>
      <c r="H1104" s="6">
        <f t="shared" si="66"/>
        <v>0</v>
      </c>
      <c r="I1104" s="24">
        <f t="shared" si="65"/>
        <v>0</v>
      </c>
      <c r="M1104" s="2">
        <v>495</v>
      </c>
    </row>
    <row r="1105" spans="2:13" ht="12.75">
      <c r="B1105" s="418">
        <v>3000</v>
      </c>
      <c r="C1105" s="61" t="s">
        <v>505</v>
      </c>
      <c r="D1105" s="14" t="s">
        <v>10</v>
      </c>
      <c r="E1105" s="67" t="s">
        <v>254</v>
      </c>
      <c r="F1105" s="29" t="s">
        <v>506</v>
      </c>
      <c r="G1105" s="29" t="s">
        <v>495</v>
      </c>
      <c r="H1105" s="6">
        <f t="shared" si="66"/>
        <v>-3000</v>
      </c>
      <c r="I1105" s="24">
        <f t="shared" si="65"/>
        <v>6.0606060606060606</v>
      </c>
      <c r="K1105" t="s">
        <v>325</v>
      </c>
      <c r="L1105">
        <v>18</v>
      </c>
      <c r="M1105" s="2">
        <v>495</v>
      </c>
    </row>
    <row r="1106" spans="2:13" ht="12.75">
      <c r="B1106" s="418">
        <v>1500</v>
      </c>
      <c r="C1106" s="61" t="s">
        <v>507</v>
      </c>
      <c r="D1106" s="14" t="s">
        <v>10</v>
      </c>
      <c r="E1106" s="67" t="s">
        <v>254</v>
      </c>
      <c r="F1106" s="29" t="s">
        <v>508</v>
      </c>
      <c r="G1106" s="29" t="s">
        <v>497</v>
      </c>
      <c r="H1106" s="6">
        <f t="shared" si="66"/>
        <v>-4500</v>
      </c>
      <c r="I1106" s="24">
        <f t="shared" si="65"/>
        <v>3.0303030303030303</v>
      </c>
      <c r="K1106" t="s">
        <v>325</v>
      </c>
      <c r="L1106">
        <v>18</v>
      </c>
      <c r="M1106" s="2">
        <v>495</v>
      </c>
    </row>
    <row r="1107" spans="2:13" ht="12.75">
      <c r="B1107" s="418">
        <v>1500</v>
      </c>
      <c r="C1107" s="61" t="s">
        <v>509</v>
      </c>
      <c r="D1107" s="14" t="s">
        <v>10</v>
      </c>
      <c r="E1107" s="67" t="s">
        <v>254</v>
      </c>
      <c r="F1107" s="29" t="s">
        <v>508</v>
      </c>
      <c r="G1107" s="29" t="s">
        <v>497</v>
      </c>
      <c r="H1107" s="6">
        <f t="shared" si="66"/>
        <v>-6000</v>
      </c>
      <c r="I1107" s="24">
        <f t="shared" si="65"/>
        <v>3.0303030303030303</v>
      </c>
      <c r="K1107" t="s">
        <v>325</v>
      </c>
      <c r="L1107">
        <v>18</v>
      </c>
      <c r="M1107" s="2">
        <v>495</v>
      </c>
    </row>
    <row r="1108" spans="2:13" ht="12.75">
      <c r="B1108" s="418">
        <v>1000</v>
      </c>
      <c r="C1108" s="14" t="s">
        <v>510</v>
      </c>
      <c r="D1108" s="14" t="s">
        <v>10</v>
      </c>
      <c r="E1108" s="67" t="s">
        <v>254</v>
      </c>
      <c r="F1108" s="29" t="s">
        <v>508</v>
      </c>
      <c r="G1108" s="29" t="s">
        <v>409</v>
      </c>
      <c r="H1108" s="6">
        <f t="shared" si="66"/>
        <v>-7000</v>
      </c>
      <c r="I1108" s="24">
        <f t="shared" si="65"/>
        <v>2.0202020202020203</v>
      </c>
      <c r="K1108" t="s">
        <v>325</v>
      </c>
      <c r="L1108">
        <v>18</v>
      </c>
      <c r="M1108" s="2">
        <v>495</v>
      </c>
    </row>
    <row r="1109" spans="2:13" ht="12.75">
      <c r="B1109" s="418">
        <v>1000</v>
      </c>
      <c r="C1109" s="14" t="s">
        <v>511</v>
      </c>
      <c r="D1109" s="14" t="s">
        <v>10</v>
      </c>
      <c r="E1109" s="67" t="s">
        <v>254</v>
      </c>
      <c r="F1109" s="29" t="s">
        <v>508</v>
      </c>
      <c r="G1109" s="29" t="s">
        <v>409</v>
      </c>
      <c r="H1109" s="6">
        <f t="shared" si="66"/>
        <v>-8000</v>
      </c>
      <c r="I1109" s="24">
        <f t="shared" si="65"/>
        <v>2.0202020202020203</v>
      </c>
      <c r="K1109" t="s">
        <v>325</v>
      </c>
      <c r="L1109">
        <v>18</v>
      </c>
      <c r="M1109" s="2">
        <v>495</v>
      </c>
    </row>
    <row r="1110" spans="2:13" ht="12.75">
      <c r="B1110" s="418">
        <v>1000</v>
      </c>
      <c r="C1110" s="14" t="s">
        <v>512</v>
      </c>
      <c r="D1110" s="14" t="s">
        <v>10</v>
      </c>
      <c r="E1110" s="67" t="s">
        <v>254</v>
      </c>
      <c r="F1110" s="29" t="s">
        <v>508</v>
      </c>
      <c r="G1110" s="29" t="s">
        <v>500</v>
      </c>
      <c r="H1110" s="6">
        <f t="shared" si="66"/>
        <v>-9000</v>
      </c>
      <c r="I1110" s="24">
        <f t="shared" si="65"/>
        <v>2.0202020202020203</v>
      </c>
      <c r="K1110" t="s">
        <v>325</v>
      </c>
      <c r="L1110">
        <v>18</v>
      </c>
      <c r="M1110" s="2">
        <v>495</v>
      </c>
    </row>
    <row r="1111" spans="2:13" ht="12.75">
      <c r="B1111" s="418">
        <v>1000</v>
      </c>
      <c r="C1111" s="14" t="s">
        <v>513</v>
      </c>
      <c r="D1111" s="14" t="s">
        <v>10</v>
      </c>
      <c r="E1111" s="67" t="s">
        <v>254</v>
      </c>
      <c r="F1111" s="29" t="s">
        <v>508</v>
      </c>
      <c r="G1111" s="29" t="s">
        <v>500</v>
      </c>
      <c r="H1111" s="6">
        <f t="shared" si="66"/>
        <v>-10000</v>
      </c>
      <c r="I1111" s="24">
        <f t="shared" si="65"/>
        <v>2.0202020202020203</v>
      </c>
      <c r="K1111" t="s">
        <v>325</v>
      </c>
      <c r="L1111">
        <v>18</v>
      </c>
      <c r="M1111" s="2">
        <v>495</v>
      </c>
    </row>
    <row r="1112" spans="2:13" ht="12.75">
      <c r="B1112" s="418">
        <v>3000</v>
      </c>
      <c r="C1112" s="35" t="s">
        <v>514</v>
      </c>
      <c r="D1112" s="14" t="s">
        <v>10</v>
      </c>
      <c r="E1112" s="67" t="s">
        <v>254</v>
      </c>
      <c r="F1112" s="29" t="s">
        <v>508</v>
      </c>
      <c r="G1112" s="29" t="s">
        <v>504</v>
      </c>
      <c r="H1112" s="6">
        <f t="shared" si="66"/>
        <v>-13000</v>
      </c>
      <c r="I1112" s="24">
        <f t="shared" si="65"/>
        <v>6.0606060606060606</v>
      </c>
      <c r="K1112" t="s">
        <v>325</v>
      </c>
      <c r="L1112">
        <v>18</v>
      </c>
      <c r="M1112" s="2">
        <v>495</v>
      </c>
    </row>
    <row r="1113" spans="1:13" s="60" customFormat="1" ht="12.75">
      <c r="A1113" s="13"/>
      <c r="B1113" s="419">
        <f>SUM(B1105:B1112)</f>
        <v>13000</v>
      </c>
      <c r="C1113" s="13" t="s">
        <v>151</v>
      </c>
      <c r="D1113" s="13"/>
      <c r="E1113" s="13"/>
      <c r="F1113" s="20"/>
      <c r="G1113" s="20"/>
      <c r="H1113" s="57">
        <v>0</v>
      </c>
      <c r="I1113" s="59">
        <f t="shared" si="65"/>
        <v>26.262626262626263</v>
      </c>
      <c r="M1113" s="2">
        <v>495</v>
      </c>
    </row>
    <row r="1114" spans="2:13" ht="12.75">
      <c r="B1114" s="418"/>
      <c r="H1114" s="6">
        <f aca="true" t="shared" si="67" ref="H1114:H1121">H1113-B1114</f>
        <v>0</v>
      </c>
      <c r="I1114" s="24">
        <f t="shared" si="65"/>
        <v>0</v>
      </c>
      <c r="M1114" s="2">
        <v>495</v>
      </c>
    </row>
    <row r="1115" spans="2:13" ht="12.75">
      <c r="B1115" s="418"/>
      <c r="H1115" s="6">
        <f t="shared" si="67"/>
        <v>0</v>
      </c>
      <c r="I1115" s="24">
        <f t="shared" si="65"/>
        <v>0</v>
      </c>
      <c r="M1115" s="2">
        <v>495</v>
      </c>
    </row>
    <row r="1116" spans="2:13" ht="12.75">
      <c r="B1116" s="418">
        <v>1500</v>
      </c>
      <c r="C1116" s="35" t="s">
        <v>19</v>
      </c>
      <c r="D1116" s="14" t="s">
        <v>10</v>
      </c>
      <c r="E1116" s="1" t="s">
        <v>15</v>
      </c>
      <c r="F1116" s="29" t="s">
        <v>508</v>
      </c>
      <c r="G1116" s="29" t="s">
        <v>495</v>
      </c>
      <c r="H1116" s="6">
        <f t="shared" si="67"/>
        <v>-1500</v>
      </c>
      <c r="I1116" s="24">
        <f t="shared" si="65"/>
        <v>3.0303030303030303</v>
      </c>
      <c r="K1116" t="s">
        <v>325</v>
      </c>
      <c r="L1116">
        <v>18</v>
      </c>
      <c r="M1116" s="2">
        <v>495</v>
      </c>
    </row>
    <row r="1117" spans="1:13" ht="12.75">
      <c r="A1117" s="14"/>
      <c r="B1117" s="418">
        <v>1000</v>
      </c>
      <c r="C1117" s="35" t="s">
        <v>19</v>
      </c>
      <c r="D1117" s="14" t="s">
        <v>10</v>
      </c>
      <c r="E1117" s="1" t="s">
        <v>15</v>
      </c>
      <c r="F1117" s="29" t="s">
        <v>508</v>
      </c>
      <c r="G1117" s="29" t="s">
        <v>497</v>
      </c>
      <c r="H1117" s="6">
        <f t="shared" si="67"/>
        <v>-2500</v>
      </c>
      <c r="I1117" s="24">
        <f t="shared" si="65"/>
        <v>2.0202020202020203</v>
      </c>
      <c r="K1117" t="s">
        <v>325</v>
      </c>
      <c r="L1117">
        <v>18</v>
      </c>
      <c r="M1117" s="2">
        <v>495</v>
      </c>
    </row>
    <row r="1118" spans="1:13" ht="12.75">
      <c r="A1118" s="14"/>
      <c r="B1118" s="418">
        <v>1500</v>
      </c>
      <c r="C1118" s="35" t="s">
        <v>19</v>
      </c>
      <c r="D1118" s="14" t="s">
        <v>10</v>
      </c>
      <c r="E1118" s="1" t="s">
        <v>15</v>
      </c>
      <c r="F1118" s="29" t="s">
        <v>508</v>
      </c>
      <c r="G1118" s="29" t="s">
        <v>409</v>
      </c>
      <c r="H1118" s="6">
        <f t="shared" si="67"/>
        <v>-4000</v>
      </c>
      <c r="I1118" s="24">
        <f t="shared" si="65"/>
        <v>3.0303030303030303</v>
      </c>
      <c r="K1118" t="s">
        <v>325</v>
      </c>
      <c r="L1118">
        <v>18</v>
      </c>
      <c r="M1118" s="2">
        <v>495</v>
      </c>
    </row>
    <row r="1119" spans="1:13" ht="12.75">
      <c r="A1119" s="14"/>
      <c r="B1119" s="418">
        <v>1000</v>
      </c>
      <c r="C1119" s="35" t="s">
        <v>19</v>
      </c>
      <c r="D1119" s="14" t="s">
        <v>10</v>
      </c>
      <c r="E1119" s="1" t="s">
        <v>15</v>
      </c>
      <c r="F1119" s="29" t="s">
        <v>508</v>
      </c>
      <c r="G1119" s="29" t="s">
        <v>500</v>
      </c>
      <c r="H1119" s="6">
        <f t="shared" si="67"/>
        <v>-5000</v>
      </c>
      <c r="I1119" s="24">
        <f t="shared" si="65"/>
        <v>2.0202020202020203</v>
      </c>
      <c r="K1119" t="s">
        <v>325</v>
      </c>
      <c r="L1119">
        <v>18</v>
      </c>
      <c r="M1119" s="2">
        <v>495</v>
      </c>
    </row>
    <row r="1120" spans="2:13" ht="12.75">
      <c r="B1120" s="418">
        <v>1500</v>
      </c>
      <c r="C1120" s="35" t="s">
        <v>19</v>
      </c>
      <c r="D1120" s="14" t="s">
        <v>10</v>
      </c>
      <c r="E1120" s="1" t="s">
        <v>15</v>
      </c>
      <c r="F1120" s="29" t="s">
        <v>508</v>
      </c>
      <c r="G1120" s="29" t="s">
        <v>502</v>
      </c>
      <c r="H1120" s="6">
        <f t="shared" si="67"/>
        <v>-6500</v>
      </c>
      <c r="I1120" s="24">
        <f t="shared" si="65"/>
        <v>3.0303030303030303</v>
      </c>
      <c r="K1120" t="s">
        <v>325</v>
      </c>
      <c r="L1120">
        <v>18</v>
      </c>
      <c r="M1120" s="2">
        <v>495</v>
      </c>
    </row>
    <row r="1121" spans="2:13" ht="12.75">
      <c r="B1121" s="418">
        <v>1500</v>
      </c>
      <c r="C1121" s="35" t="s">
        <v>19</v>
      </c>
      <c r="D1121" s="14" t="s">
        <v>10</v>
      </c>
      <c r="E1121" s="1" t="s">
        <v>15</v>
      </c>
      <c r="F1121" s="29" t="s">
        <v>508</v>
      </c>
      <c r="G1121" s="29" t="s">
        <v>504</v>
      </c>
      <c r="H1121" s="6">
        <f t="shared" si="67"/>
        <v>-8000</v>
      </c>
      <c r="I1121" s="24">
        <f t="shared" si="65"/>
        <v>3.0303030303030303</v>
      </c>
      <c r="K1121" t="s">
        <v>325</v>
      </c>
      <c r="L1121">
        <v>18</v>
      </c>
      <c r="M1121" s="2">
        <v>495</v>
      </c>
    </row>
    <row r="1122" spans="1:13" s="60" customFormat="1" ht="12.75">
      <c r="A1122" s="13"/>
      <c r="B1122" s="419">
        <f>SUM(B1116:B1121)</f>
        <v>8000</v>
      </c>
      <c r="C1122" s="13"/>
      <c r="D1122" s="13"/>
      <c r="E1122" s="13" t="s">
        <v>15</v>
      </c>
      <c r="F1122" s="20"/>
      <c r="G1122" s="20"/>
      <c r="H1122" s="57">
        <v>0</v>
      </c>
      <c r="I1122" s="59">
        <f t="shared" si="65"/>
        <v>16.161616161616163</v>
      </c>
      <c r="M1122" s="2">
        <v>495</v>
      </c>
    </row>
    <row r="1123" spans="2:13" ht="12.75">
      <c r="B1123" s="418"/>
      <c r="C1123" s="3"/>
      <c r="H1123" s="6">
        <f aca="true" t="shared" si="68" ref="H1123:H1129">H1122-B1123</f>
        <v>0</v>
      </c>
      <c r="I1123" s="24">
        <f t="shared" si="65"/>
        <v>0</v>
      </c>
      <c r="M1123" s="2">
        <v>495</v>
      </c>
    </row>
    <row r="1124" spans="2:13" ht="12.75">
      <c r="B1124" s="418"/>
      <c r="H1124" s="6">
        <f t="shared" si="68"/>
        <v>0</v>
      </c>
      <c r="I1124" s="24">
        <f t="shared" si="65"/>
        <v>0</v>
      </c>
      <c r="M1124" s="2">
        <v>495</v>
      </c>
    </row>
    <row r="1125" spans="2:13" ht="12.75">
      <c r="B1125" s="418">
        <v>5000</v>
      </c>
      <c r="C1125" s="35" t="s">
        <v>20</v>
      </c>
      <c r="D1125" s="14" t="s">
        <v>10</v>
      </c>
      <c r="E1125" s="67" t="s">
        <v>254</v>
      </c>
      <c r="F1125" s="29" t="s">
        <v>515</v>
      </c>
      <c r="G1125" s="29" t="s">
        <v>497</v>
      </c>
      <c r="H1125" s="6">
        <f t="shared" si="68"/>
        <v>-5000</v>
      </c>
      <c r="I1125" s="24">
        <f t="shared" si="65"/>
        <v>10.1010101010101</v>
      </c>
      <c r="K1125" t="s">
        <v>325</v>
      </c>
      <c r="L1125">
        <v>18</v>
      </c>
      <c r="M1125" s="2">
        <v>495</v>
      </c>
    </row>
    <row r="1126" spans="2:13" ht="12.75">
      <c r="B1126" s="418">
        <v>5000</v>
      </c>
      <c r="C1126" s="35" t="s">
        <v>20</v>
      </c>
      <c r="D1126" s="14" t="s">
        <v>10</v>
      </c>
      <c r="E1126" s="67" t="s">
        <v>254</v>
      </c>
      <c r="F1126" s="29" t="s">
        <v>515</v>
      </c>
      <c r="G1126" s="29" t="s">
        <v>409</v>
      </c>
      <c r="H1126" s="6">
        <f t="shared" si="68"/>
        <v>-10000</v>
      </c>
      <c r="I1126" s="24">
        <f t="shared" si="65"/>
        <v>10.1010101010101</v>
      </c>
      <c r="K1126" t="s">
        <v>325</v>
      </c>
      <c r="L1126">
        <v>18</v>
      </c>
      <c r="M1126" s="2">
        <v>495</v>
      </c>
    </row>
    <row r="1127" spans="2:13" ht="12.75">
      <c r="B1127" s="418">
        <v>5000</v>
      </c>
      <c r="C1127" s="35" t="s">
        <v>20</v>
      </c>
      <c r="D1127" s="14" t="s">
        <v>10</v>
      </c>
      <c r="E1127" s="67" t="s">
        <v>254</v>
      </c>
      <c r="F1127" s="29" t="s">
        <v>515</v>
      </c>
      <c r="G1127" s="29" t="s">
        <v>500</v>
      </c>
      <c r="H1127" s="6">
        <f t="shared" si="68"/>
        <v>-15000</v>
      </c>
      <c r="I1127" s="24">
        <f t="shared" si="65"/>
        <v>10.1010101010101</v>
      </c>
      <c r="K1127" t="s">
        <v>325</v>
      </c>
      <c r="L1127">
        <v>18</v>
      </c>
      <c r="M1127" s="2">
        <v>495</v>
      </c>
    </row>
    <row r="1128" spans="2:13" ht="12.75">
      <c r="B1128" s="418">
        <v>5000</v>
      </c>
      <c r="C1128" s="35" t="s">
        <v>20</v>
      </c>
      <c r="D1128" s="14" t="s">
        <v>10</v>
      </c>
      <c r="E1128" s="67" t="s">
        <v>254</v>
      </c>
      <c r="F1128" s="29" t="s">
        <v>515</v>
      </c>
      <c r="G1128" s="29" t="s">
        <v>502</v>
      </c>
      <c r="H1128" s="6">
        <f t="shared" si="68"/>
        <v>-20000</v>
      </c>
      <c r="I1128" s="24">
        <f t="shared" si="65"/>
        <v>10.1010101010101</v>
      </c>
      <c r="K1128" t="s">
        <v>325</v>
      </c>
      <c r="L1128">
        <v>18</v>
      </c>
      <c r="M1128" s="2">
        <v>495</v>
      </c>
    </row>
    <row r="1129" spans="2:13" ht="12.75">
      <c r="B1129" s="418">
        <v>5000</v>
      </c>
      <c r="C1129" s="35" t="s">
        <v>20</v>
      </c>
      <c r="D1129" s="14" t="s">
        <v>10</v>
      </c>
      <c r="E1129" s="67" t="s">
        <v>254</v>
      </c>
      <c r="F1129" s="29" t="s">
        <v>515</v>
      </c>
      <c r="G1129" s="29" t="s">
        <v>504</v>
      </c>
      <c r="H1129" s="6">
        <f t="shared" si="68"/>
        <v>-25000</v>
      </c>
      <c r="I1129" s="24">
        <f t="shared" si="65"/>
        <v>10.1010101010101</v>
      </c>
      <c r="K1129" t="s">
        <v>325</v>
      </c>
      <c r="L1129">
        <v>18</v>
      </c>
      <c r="M1129" s="2">
        <v>495</v>
      </c>
    </row>
    <row r="1130" spans="1:13" s="60" customFormat="1" ht="12.75">
      <c r="A1130" s="13"/>
      <c r="B1130" s="419">
        <f>SUM(B1125:B1129)</f>
        <v>25000</v>
      </c>
      <c r="C1130" s="13" t="s">
        <v>20</v>
      </c>
      <c r="D1130" s="13"/>
      <c r="E1130" s="13"/>
      <c r="F1130" s="20"/>
      <c r="G1130" s="20"/>
      <c r="H1130" s="57">
        <v>0</v>
      </c>
      <c r="I1130" s="59">
        <f t="shared" si="65"/>
        <v>50.505050505050505</v>
      </c>
      <c r="M1130" s="2">
        <v>495</v>
      </c>
    </row>
    <row r="1131" spans="2:13" ht="12.75">
      <c r="B1131" s="418"/>
      <c r="H1131" s="6">
        <f aca="true" t="shared" si="69" ref="H1131:H1138">H1130-B1131</f>
        <v>0</v>
      </c>
      <c r="I1131" s="24">
        <f t="shared" si="65"/>
        <v>0</v>
      </c>
      <c r="M1131" s="2">
        <v>495</v>
      </c>
    </row>
    <row r="1132" spans="2:13" ht="12.75">
      <c r="B1132" s="418"/>
      <c r="H1132" s="6">
        <f t="shared" si="69"/>
        <v>0</v>
      </c>
      <c r="I1132" s="24">
        <f t="shared" si="65"/>
        <v>0</v>
      </c>
      <c r="M1132" s="2">
        <v>495</v>
      </c>
    </row>
    <row r="1133" spans="2:13" ht="12.75">
      <c r="B1133" s="418">
        <v>2000</v>
      </c>
      <c r="C1133" s="1" t="s">
        <v>21</v>
      </c>
      <c r="D1133" s="14" t="s">
        <v>10</v>
      </c>
      <c r="E1133" s="67" t="s">
        <v>254</v>
      </c>
      <c r="F1133" s="29" t="s">
        <v>508</v>
      </c>
      <c r="G1133" s="29" t="s">
        <v>495</v>
      </c>
      <c r="H1133" s="6">
        <f t="shared" si="69"/>
        <v>-2000</v>
      </c>
      <c r="I1133" s="24">
        <f t="shared" si="65"/>
        <v>4.040404040404041</v>
      </c>
      <c r="K1133" t="s">
        <v>325</v>
      </c>
      <c r="L1133">
        <v>18</v>
      </c>
      <c r="M1133" s="2">
        <v>495</v>
      </c>
    </row>
    <row r="1134" spans="2:13" ht="12.75">
      <c r="B1134" s="418">
        <v>2000</v>
      </c>
      <c r="C1134" s="1" t="s">
        <v>21</v>
      </c>
      <c r="D1134" s="14" t="s">
        <v>10</v>
      </c>
      <c r="E1134" s="67" t="s">
        <v>254</v>
      </c>
      <c r="F1134" s="29" t="s">
        <v>508</v>
      </c>
      <c r="G1134" s="29" t="s">
        <v>497</v>
      </c>
      <c r="H1134" s="6">
        <f t="shared" si="69"/>
        <v>-4000</v>
      </c>
      <c r="I1134" s="24">
        <f aca="true" t="shared" si="70" ref="I1134:I1165">+B1134/M1134</f>
        <v>4.040404040404041</v>
      </c>
      <c r="K1134" t="s">
        <v>325</v>
      </c>
      <c r="L1134">
        <v>18</v>
      </c>
      <c r="M1134" s="2">
        <v>495</v>
      </c>
    </row>
    <row r="1135" spans="2:13" ht="12.75">
      <c r="B1135" s="418">
        <v>2000</v>
      </c>
      <c r="C1135" s="1" t="s">
        <v>21</v>
      </c>
      <c r="D1135" s="14" t="s">
        <v>10</v>
      </c>
      <c r="E1135" s="67" t="s">
        <v>254</v>
      </c>
      <c r="F1135" s="29" t="s">
        <v>508</v>
      </c>
      <c r="G1135" s="29" t="s">
        <v>409</v>
      </c>
      <c r="H1135" s="6">
        <f t="shared" si="69"/>
        <v>-6000</v>
      </c>
      <c r="I1135" s="24">
        <f t="shared" si="70"/>
        <v>4.040404040404041</v>
      </c>
      <c r="K1135" t="s">
        <v>325</v>
      </c>
      <c r="L1135">
        <v>18</v>
      </c>
      <c r="M1135" s="2">
        <v>495</v>
      </c>
    </row>
    <row r="1136" spans="2:13" ht="12.75">
      <c r="B1136" s="418">
        <v>2000</v>
      </c>
      <c r="C1136" s="1" t="s">
        <v>21</v>
      </c>
      <c r="D1136" s="14" t="s">
        <v>10</v>
      </c>
      <c r="E1136" s="67" t="s">
        <v>254</v>
      </c>
      <c r="F1136" s="29" t="s">
        <v>508</v>
      </c>
      <c r="G1136" s="29" t="s">
        <v>500</v>
      </c>
      <c r="H1136" s="6">
        <f t="shared" si="69"/>
        <v>-8000</v>
      </c>
      <c r="I1136" s="24">
        <f t="shared" si="70"/>
        <v>4.040404040404041</v>
      </c>
      <c r="K1136" t="s">
        <v>325</v>
      </c>
      <c r="L1136">
        <v>18</v>
      </c>
      <c r="M1136" s="2">
        <v>495</v>
      </c>
    </row>
    <row r="1137" spans="2:13" ht="12.75">
      <c r="B1137" s="418">
        <v>2000</v>
      </c>
      <c r="C1137" s="1" t="s">
        <v>21</v>
      </c>
      <c r="D1137" s="14" t="s">
        <v>10</v>
      </c>
      <c r="E1137" s="67" t="s">
        <v>254</v>
      </c>
      <c r="F1137" s="29" t="s">
        <v>508</v>
      </c>
      <c r="G1137" s="29" t="s">
        <v>502</v>
      </c>
      <c r="H1137" s="6">
        <f t="shared" si="69"/>
        <v>-10000</v>
      </c>
      <c r="I1137" s="24">
        <f t="shared" si="70"/>
        <v>4.040404040404041</v>
      </c>
      <c r="K1137" t="s">
        <v>325</v>
      </c>
      <c r="L1137">
        <v>18</v>
      </c>
      <c r="M1137" s="2">
        <v>495</v>
      </c>
    </row>
    <row r="1138" spans="2:13" ht="12.75">
      <c r="B1138" s="418">
        <v>2000</v>
      </c>
      <c r="C1138" s="1" t="s">
        <v>21</v>
      </c>
      <c r="D1138" s="14" t="s">
        <v>10</v>
      </c>
      <c r="E1138" s="67" t="s">
        <v>254</v>
      </c>
      <c r="F1138" s="29" t="s">
        <v>508</v>
      </c>
      <c r="G1138" s="29" t="s">
        <v>504</v>
      </c>
      <c r="H1138" s="6">
        <f t="shared" si="69"/>
        <v>-12000</v>
      </c>
      <c r="I1138" s="24">
        <f t="shared" si="70"/>
        <v>4.040404040404041</v>
      </c>
      <c r="K1138" t="s">
        <v>325</v>
      </c>
      <c r="L1138">
        <v>18</v>
      </c>
      <c r="M1138" s="2">
        <v>495</v>
      </c>
    </row>
    <row r="1139" spans="1:13" s="60" customFormat="1" ht="12.75">
      <c r="A1139" s="13"/>
      <c r="B1139" s="419">
        <f>SUM(B1133:B1138)</f>
        <v>12000</v>
      </c>
      <c r="C1139" s="13" t="s">
        <v>21</v>
      </c>
      <c r="D1139" s="13"/>
      <c r="E1139" s="13"/>
      <c r="F1139" s="20"/>
      <c r="G1139" s="20"/>
      <c r="H1139" s="57">
        <v>0</v>
      </c>
      <c r="I1139" s="59">
        <f t="shared" si="70"/>
        <v>24.242424242424242</v>
      </c>
      <c r="M1139" s="2">
        <v>495</v>
      </c>
    </row>
    <row r="1140" spans="2:13" ht="12.75">
      <c r="B1140" s="418"/>
      <c r="H1140" s="6">
        <f aca="true" t="shared" si="71" ref="H1140:H1145">H1139-B1140</f>
        <v>0</v>
      </c>
      <c r="I1140" s="24">
        <f t="shared" si="70"/>
        <v>0</v>
      </c>
      <c r="M1140" s="2">
        <v>495</v>
      </c>
    </row>
    <row r="1141" spans="2:13" ht="12.75">
      <c r="B1141" s="418"/>
      <c r="H1141" s="6">
        <f t="shared" si="71"/>
        <v>0</v>
      </c>
      <c r="I1141" s="24">
        <f t="shared" si="70"/>
        <v>0</v>
      </c>
      <c r="M1141" s="2">
        <v>495</v>
      </c>
    </row>
    <row r="1142" spans="2:13" ht="12.75">
      <c r="B1142" s="418">
        <v>1000</v>
      </c>
      <c r="C1142" s="1" t="s">
        <v>263</v>
      </c>
      <c r="D1142" s="14" t="s">
        <v>10</v>
      </c>
      <c r="E1142" s="1" t="s">
        <v>264</v>
      </c>
      <c r="F1142" s="29" t="s">
        <v>508</v>
      </c>
      <c r="G1142" s="29" t="s">
        <v>495</v>
      </c>
      <c r="H1142" s="6">
        <f t="shared" si="71"/>
        <v>-1000</v>
      </c>
      <c r="I1142" s="24">
        <f t="shared" si="70"/>
        <v>2.0202020202020203</v>
      </c>
      <c r="K1142" t="s">
        <v>325</v>
      </c>
      <c r="L1142">
        <v>18</v>
      </c>
      <c r="M1142" s="2">
        <v>495</v>
      </c>
    </row>
    <row r="1143" spans="2:13" ht="12.75">
      <c r="B1143" s="418">
        <v>1000</v>
      </c>
      <c r="C1143" s="1" t="s">
        <v>263</v>
      </c>
      <c r="D1143" s="14" t="s">
        <v>10</v>
      </c>
      <c r="E1143" s="1" t="s">
        <v>264</v>
      </c>
      <c r="F1143" s="29" t="s">
        <v>508</v>
      </c>
      <c r="G1143" s="29" t="s">
        <v>497</v>
      </c>
      <c r="H1143" s="6">
        <f t="shared" si="71"/>
        <v>-2000</v>
      </c>
      <c r="I1143" s="24">
        <f t="shared" si="70"/>
        <v>2.0202020202020203</v>
      </c>
      <c r="K1143" t="s">
        <v>325</v>
      </c>
      <c r="L1143">
        <v>18</v>
      </c>
      <c r="M1143" s="2">
        <v>495</v>
      </c>
    </row>
    <row r="1144" spans="1:13" ht="12.75">
      <c r="A1144" s="14"/>
      <c r="B1144" s="418">
        <v>1000</v>
      </c>
      <c r="C1144" s="1" t="s">
        <v>263</v>
      </c>
      <c r="D1144" s="14" t="s">
        <v>10</v>
      </c>
      <c r="E1144" s="1" t="s">
        <v>264</v>
      </c>
      <c r="F1144" s="29" t="s">
        <v>508</v>
      </c>
      <c r="G1144" s="29" t="s">
        <v>409</v>
      </c>
      <c r="H1144" s="6">
        <f t="shared" si="71"/>
        <v>-3000</v>
      </c>
      <c r="I1144" s="24">
        <f t="shared" si="70"/>
        <v>2.0202020202020203</v>
      </c>
      <c r="K1144" t="s">
        <v>325</v>
      </c>
      <c r="L1144">
        <v>18</v>
      </c>
      <c r="M1144" s="2">
        <v>495</v>
      </c>
    </row>
    <row r="1145" spans="2:13" ht="12.75">
      <c r="B1145" s="418">
        <v>1000</v>
      </c>
      <c r="C1145" s="1" t="s">
        <v>263</v>
      </c>
      <c r="D1145" s="14" t="s">
        <v>10</v>
      </c>
      <c r="E1145" s="1" t="s">
        <v>264</v>
      </c>
      <c r="F1145" s="29" t="s">
        <v>508</v>
      </c>
      <c r="G1145" s="29" t="s">
        <v>502</v>
      </c>
      <c r="H1145" s="6">
        <f t="shared" si="71"/>
        <v>-4000</v>
      </c>
      <c r="I1145" s="24">
        <f t="shared" si="70"/>
        <v>2.0202020202020203</v>
      </c>
      <c r="K1145" t="s">
        <v>325</v>
      </c>
      <c r="L1145">
        <v>18</v>
      </c>
      <c r="M1145" s="2">
        <v>495</v>
      </c>
    </row>
    <row r="1146" spans="1:13" s="60" customFormat="1" ht="12.75">
      <c r="A1146" s="13"/>
      <c r="B1146" s="419">
        <f>SUM(B1142:B1145)</f>
        <v>4000</v>
      </c>
      <c r="C1146" s="13"/>
      <c r="D1146" s="13"/>
      <c r="E1146" s="13" t="s">
        <v>264</v>
      </c>
      <c r="F1146" s="20"/>
      <c r="G1146" s="20"/>
      <c r="H1146" s="57">
        <v>0</v>
      </c>
      <c r="I1146" s="59">
        <f t="shared" si="70"/>
        <v>8.080808080808081</v>
      </c>
      <c r="M1146" s="2">
        <v>495</v>
      </c>
    </row>
    <row r="1147" spans="2:13" ht="12.75">
      <c r="B1147" s="418"/>
      <c r="H1147" s="6">
        <f>H1146-B1147</f>
        <v>0</v>
      </c>
      <c r="I1147" s="24">
        <f t="shared" si="70"/>
        <v>0</v>
      </c>
      <c r="M1147" s="2">
        <v>495</v>
      </c>
    </row>
    <row r="1148" spans="2:13" ht="12.75">
      <c r="B1148" s="418"/>
      <c r="H1148" s="6">
        <f>H1147-B1148</f>
        <v>0</v>
      </c>
      <c r="I1148" s="24">
        <f t="shared" si="70"/>
        <v>0</v>
      </c>
      <c r="M1148" s="2">
        <v>495</v>
      </c>
    </row>
    <row r="1149" spans="2:13" ht="12.75">
      <c r="B1149" s="418"/>
      <c r="H1149" s="6">
        <f>H1148-B1149</f>
        <v>0</v>
      </c>
      <c r="I1149" s="24">
        <f t="shared" si="70"/>
        <v>0</v>
      </c>
      <c r="M1149" s="2">
        <v>495</v>
      </c>
    </row>
    <row r="1150" spans="2:13" ht="12.75">
      <c r="B1150" s="418"/>
      <c r="H1150" s="6">
        <f>H1149-B1150</f>
        <v>0</v>
      </c>
      <c r="I1150" s="24">
        <f t="shared" si="70"/>
        <v>0</v>
      </c>
      <c r="M1150" s="2">
        <v>495</v>
      </c>
    </row>
    <row r="1151" spans="1:13" s="56" customFormat="1" ht="12.75">
      <c r="A1151" s="52"/>
      <c r="B1151" s="366">
        <f>+B1155+B1164+B1169+B1174+B1178</f>
        <v>25900</v>
      </c>
      <c r="C1151" s="52" t="s">
        <v>68</v>
      </c>
      <c r="D1151" s="52" t="s">
        <v>104</v>
      </c>
      <c r="E1151" s="52" t="s">
        <v>69</v>
      </c>
      <c r="F1151" s="54" t="s">
        <v>70</v>
      </c>
      <c r="G1151" s="54" t="s">
        <v>45</v>
      </c>
      <c r="H1151" s="53"/>
      <c r="I1151" s="55">
        <f t="shared" si="70"/>
        <v>52.323232323232325</v>
      </c>
      <c r="M1151" s="2">
        <v>495</v>
      </c>
    </row>
    <row r="1152" spans="2:13" ht="12.75">
      <c r="B1152" s="418"/>
      <c r="H1152" s="6">
        <f>H1151-B1152</f>
        <v>0</v>
      </c>
      <c r="I1152" s="24">
        <f t="shared" si="70"/>
        <v>0</v>
      </c>
      <c r="M1152" s="2">
        <v>495</v>
      </c>
    </row>
    <row r="1153" spans="2:13" ht="12.75">
      <c r="B1153" s="418">
        <v>2500</v>
      </c>
      <c r="C1153" s="1" t="s">
        <v>14</v>
      </c>
      <c r="D1153" s="1" t="s">
        <v>10</v>
      </c>
      <c r="E1153" s="1" t="s">
        <v>256</v>
      </c>
      <c r="F1153" s="426" t="s">
        <v>516</v>
      </c>
      <c r="G1153" s="29" t="s">
        <v>495</v>
      </c>
      <c r="H1153" s="6">
        <f>H1152-B1153</f>
        <v>-2500</v>
      </c>
      <c r="I1153" s="24">
        <f t="shared" si="70"/>
        <v>5.05050505050505</v>
      </c>
      <c r="K1153" t="s">
        <v>14</v>
      </c>
      <c r="L1153">
        <v>19</v>
      </c>
      <c r="M1153" s="2">
        <v>495</v>
      </c>
    </row>
    <row r="1154" spans="2:13" ht="12.75">
      <c r="B1154" s="418">
        <v>2500</v>
      </c>
      <c r="C1154" s="1" t="s">
        <v>14</v>
      </c>
      <c r="D1154" s="1" t="s">
        <v>10</v>
      </c>
      <c r="E1154" s="1" t="s">
        <v>256</v>
      </c>
      <c r="F1154" s="426" t="s">
        <v>517</v>
      </c>
      <c r="G1154" s="29" t="s">
        <v>497</v>
      </c>
      <c r="H1154" s="6">
        <f>H1153-B1154</f>
        <v>-5000</v>
      </c>
      <c r="I1154" s="24">
        <f t="shared" si="70"/>
        <v>5.05050505050505</v>
      </c>
      <c r="K1154" t="s">
        <v>14</v>
      </c>
      <c r="L1154">
        <v>19</v>
      </c>
      <c r="M1154" s="2">
        <v>495</v>
      </c>
    </row>
    <row r="1155" spans="1:13" s="60" customFormat="1" ht="12.75">
      <c r="A1155" s="13"/>
      <c r="B1155" s="419">
        <f>SUM(B1153:B1154)</f>
        <v>5000</v>
      </c>
      <c r="C1155" s="13" t="s">
        <v>14</v>
      </c>
      <c r="D1155" s="13"/>
      <c r="E1155" s="13"/>
      <c r="F1155" s="20"/>
      <c r="G1155" s="20"/>
      <c r="H1155" s="57">
        <v>0</v>
      </c>
      <c r="I1155" s="59">
        <f t="shared" si="70"/>
        <v>10.1010101010101</v>
      </c>
      <c r="M1155" s="2">
        <v>495</v>
      </c>
    </row>
    <row r="1156" spans="2:13" ht="12.75">
      <c r="B1156" s="418"/>
      <c r="H1156" s="6">
        <f aca="true" t="shared" si="72" ref="H1156:H1163">H1155-B1156</f>
        <v>0</v>
      </c>
      <c r="I1156" s="24">
        <f t="shared" si="70"/>
        <v>0</v>
      </c>
      <c r="M1156" s="2">
        <v>495</v>
      </c>
    </row>
    <row r="1157" spans="2:13" ht="12.75">
      <c r="B1157" s="418"/>
      <c r="H1157" s="6">
        <f t="shared" si="72"/>
        <v>0</v>
      </c>
      <c r="I1157" s="24">
        <f t="shared" si="70"/>
        <v>0</v>
      </c>
      <c r="M1157" s="2">
        <v>495</v>
      </c>
    </row>
    <row r="1158" spans="2:13" ht="12.75">
      <c r="B1158" s="418">
        <v>600</v>
      </c>
      <c r="C1158" s="1" t="s">
        <v>518</v>
      </c>
      <c r="D1158" s="14" t="s">
        <v>10</v>
      </c>
      <c r="E1158" s="67" t="s">
        <v>254</v>
      </c>
      <c r="F1158" s="29" t="s">
        <v>519</v>
      </c>
      <c r="G1158" s="29" t="s">
        <v>495</v>
      </c>
      <c r="H1158" s="6">
        <f t="shared" si="72"/>
        <v>-600</v>
      </c>
      <c r="I1158" s="24">
        <f t="shared" si="70"/>
        <v>1.2121212121212122</v>
      </c>
      <c r="K1158" t="s">
        <v>256</v>
      </c>
      <c r="L1158">
        <v>19</v>
      </c>
      <c r="M1158" s="2">
        <v>495</v>
      </c>
    </row>
    <row r="1159" spans="2:13" ht="12.75">
      <c r="B1159" s="418">
        <v>4000</v>
      </c>
      <c r="C1159" s="1" t="s">
        <v>520</v>
      </c>
      <c r="D1159" s="14" t="s">
        <v>10</v>
      </c>
      <c r="E1159" s="67" t="s">
        <v>254</v>
      </c>
      <c r="F1159" s="29" t="s">
        <v>519</v>
      </c>
      <c r="G1159" s="29" t="s">
        <v>495</v>
      </c>
      <c r="H1159" s="6">
        <f t="shared" si="72"/>
        <v>-4600</v>
      </c>
      <c r="I1159" s="24">
        <f t="shared" si="70"/>
        <v>8.080808080808081</v>
      </c>
      <c r="K1159" t="s">
        <v>256</v>
      </c>
      <c r="L1159">
        <v>19</v>
      </c>
      <c r="M1159" s="2">
        <v>495</v>
      </c>
    </row>
    <row r="1160" spans="2:13" ht="12.75">
      <c r="B1160" s="418">
        <v>2000</v>
      </c>
      <c r="C1160" s="1" t="s">
        <v>521</v>
      </c>
      <c r="D1160" s="14" t="s">
        <v>10</v>
      </c>
      <c r="E1160" s="67" t="s">
        <v>254</v>
      </c>
      <c r="F1160" s="29" t="s">
        <v>519</v>
      </c>
      <c r="G1160" s="29" t="s">
        <v>497</v>
      </c>
      <c r="H1160" s="6">
        <f t="shared" si="72"/>
        <v>-6600</v>
      </c>
      <c r="I1160" s="24">
        <f t="shared" si="70"/>
        <v>4.040404040404041</v>
      </c>
      <c r="K1160" t="s">
        <v>256</v>
      </c>
      <c r="L1160">
        <v>19</v>
      </c>
      <c r="M1160" s="2">
        <v>495</v>
      </c>
    </row>
    <row r="1161" spans="2:13" ht="12.75">
      <c r="B1161" s="418">
        <v>2000</v>
      </c>
      <c r="C1161" s="1" t="s">
        <v>522</v>
      </c>
      <c r="D1161" s="14" t="s">
        <v>10</v>
      </c>
      <c r="E1161" s="67" t="s">
        <v>254</v>
      </c>
      <c r="F1161" s="29" t="s">
        <v>519</v>
      </c>
      <c r="G1161" s="29" t="s">
        <v>497</v>
      </c>
      <c r="H1161" s="6">
        <f t="shared" si="72"/>
        <v>-8600</v>
      </c>
      <c r="I1161" s="24">
        <f t="shared" si="70"/>
        <v>4.040404040404041</v>
      </c>
      <c r="K1161" t="s">
        <v>256</v>
      </c>
      <c r="L1161">
        <v>19</v>
      </c>
      <c r="M1161" s="2">
        <v>495</v>
      </c>
    </row>
    <row r="1162" spans="2:13" ht="12.75">
      <c r="B1162" s="418">
        <v>4000</v>
      </c>
      <c r="C1162" s="1" t="s">
        <v>523</v>
      </c>
      <c r="D1162" s="14" t="s">
        <v>10</v>
      </c>
      <c r="E1162" s="67" t="s">
        <v>254</v>
      </c>
      <c r="F1162" s="29" t="s">
        <v>519</v>
      </c>
      <c r="G1162" s="29" t="s">
        <v>497</v>
      </c>
      <c r="H1162" s="6">
        <f t="shared" si="72"/>
        <v>-12600</v>
      </c>
      <c r="I1162" s="24">
        <f t="shared" si="70"/>
        <v>8.080808080808081</v>
      </c>
      <c r="K1162" t="s">
        <v>256</v>
      </c>
      <c r="L1162">
        <v>19</v>
      </c>
      <c r="M1162" s="2">
        <v>495</v>
      </c>
    </row>
    <row r="1163" spans="2:13" ht="12.75">
      <c r="B1163" s="418">
        <v>600</v>
      </c>
      <c r="C1163" s="1" t="s">
        <v>524</v>
      </c>
      <c r="D1163" s="14" t="s">
        <v>10</v>
      </c>
      <c r="E1163" s="67" t="s">
        <v>254</v>
      </c>
      <c r="F1163" s="29" t="s">
        <v>519</v>
      </c>
      <c r="G1163" s="29" t="s">
        <v>497</v>
      </c>
      <c r="H1163" s="6">
        <f t="shared" si="72"/>
        <v>-13200</v>
      </c>
      <c r="I1163" s="24">
        <f t="shared" si="70"/>
        <v>1.2121212121212122</v>
      </c>
      <c r="K1163" t="s">
        <v>256</v>
      </c>
      <c r="L1163">
        <v>19</v>
      </c>
      <c r="M1163" s="2">
        <v>495</v>
      </c>
    </row>
    <row r="1164" spans="1:13" s="60" customFormat="1" ht="12.75">
      <c r="A1164" s="13"/>
      <c r="B1164" s="419">
        <f>SUM(B1158:B1163)</f>
        <v>13200</v>
      </c>
      <c r="C1164" s="13" t="s">
        <v>151</v>
      </c>
      <c r="D1164" s="13"/>
      <c r="E1164" s="13"/>
      <c r="F1164" s="20"/>
      <c r="G1164" s="20"/>
      <c r="H1164" s="57">
        <v>0</v>
      </c>
      <c r="I1164" s="59">
        <f t="shared" si="70"/>
        <v>26.666666666666668</v>
      </c>
      <c r="M1164" s="2">
        <v>495</v>
      </c>
    </row>
    <row r="1165" spans="2:13" ht="12.75">
      <c r="B1165" s="418"/>
      <c r="D1165" s="14"/>
      <c r="H1165" s="6">
        <f>H1164-B1165</f>
        <v>0</v>
      </c>
      <c r="I1165" s="24">
        <f t="shared" si="70"/>
        <v>0</v>
      </c>
      <c r="M1165" s="2">
        <v>495</v>
      </c>
    </row>
    <row r="1166" spans="2:13" ht="12.75">
      <c r="B1166" s="418"/>
      <c r="D1166" s="14"/>
      <c r="H1166" s="6">
        <f>H1165-B1166</f>
        <v>0</v>
      </c>
      <c r="I1166" s="24">
        <f aca="true" t="shared" si="73" ref="I1166:I1187">+B1166/M1166</f>
        <v>0</v>
      </c>
      <c r="M1166" s="2">
        <v>495</v>
      </c>
    </row>
    <row r="1167" spans="2:13" ht="12.75">
      <c r="B1167" s="418">
        <v>1500</v>
      </c>
      <c r="C1167" s="35" t="s">
        <v>19</v>
      </c>
      <c r="D1167" s="14" t="s">
        <v>10</v>
      </c>
      <c r="E1167" s="35" t="s">
        <v>15</v>
      </c>
      <c r="F1167" s="29" t="s">
        <v>519</v>
      </c>
      <c r="G1167" s="29" t="s">
        <v>495</v>
      </c>
      <c r="H1167" s="6">
        <f>H1166-B1167</f>
        <v>-1500</v>
      </c>
      <c r="I1167" s="24">
        <f t="shared" si="73"/>
        <v>3.0303030303030303</v>
      </c>
      <c r="K1167" t="s">
        <v>256</v>
      </c>
      <c r="L1167">
        <v>19</v>
      </c>
      <c r="M1167" s="2">
        <v>495</v>
      </c>
    </row>
    <row r="1168" spans="1:13" ht="12.75">
      <c r="A1168" s="14"/>
      <c r="B1168" s="418">
        <v>1000</v>
      </c>
      <c r="C1168" s="35" t="s">
        <v>19</v>
      </c>
      <c r="D1168" s="14" t="s">
        <v>10</v>
      </c>
      <c r="E1168" s="35" t="s">
        <v>15</v>
      </c>
      <c r="F1168" s="29" t="s">
        <v>519</v>
      </c>
      <c r="G1168" s="29" t="s">
        <v>497</v>
      </c>
      <c r="H1168" s="6">
        <f>H1167-B1168</f>
        <v>-2500</v>
      </c>
      <c r="I1168" s="24">
        <f t="shared" si="73"/>
        <v>2.0202020202020203</v>
      </c>
      <c r="K1168" t="s">
        <v>256</v>
      </c>
      <c r="L1168">
        <v>19</v>
      </c>
      <c r="M1168" s="2">
        <v>495</v>
      </c>
    </row>
    <row r="1169" spans="1:13" s="60" customFormat="1" ht="12.75">
      <c r="A1169" s="13"/>
      <c r="B1169" s="419">
        <f>SUM(B1167:B1168)</f>
        <v>2500</v>
      </c>
      <c r="C1169" s="13"/>
      <c r="D1169" s="13"/>
      <c r="E1169" s="13" t="s">
        <v>15</v>
      </c>
      <c r="F1169" s="20"/>
      <c r="G1169" s="20"/>
      <c r="H1169" s="57">
        <v>0</v>
      </c>
      <c r="I1169" s="59">
        <f t="shared" si="73"/>
        <v>5.05050505050505</v>
      </c>
      <c r="M1169" s="2">
        <v>495</v>
      </c>
    </row>
    <row r="1170" spans="2:13" ht="12.75">
      <c r="B1170" s="418"/>
      <c r="D1170" s="14"/>
      <c r="H1170" s="6">
        <v>0</v>
      </c>
      <c r="I1170" s="24">
        <f t="shared" si="73"/>
        <v>0</v>
      </c>
      <c r="M1170" s="2">
        <v>495</v>
      </c>
    </row>
    <row r="1171" spans="2:13" ht="12.75">
      <c r="B1171" s="418"/>
      <c r="D1171" s="14"/>
      <c r="H1171" s="6">
        <f>H1170-B1171</f>
        <v>0</v>
      </c>
      <c r="I1171" s="24">
        <f t="shared" si="73"/>
        <v>0</v>
      </c>
      <c r="M1171" s="2">
        <v>495</v>
      </c>
    </row>
    <row r="1172" spans="2:13" ht="12.75">
      <c r="B1172" s="418">
        <v>2000</v>
      </c>
      <c r="C1172" s="1" t="s">
        <v>21</v>
      </c>
      <c r="D1172" s="14" t="s">
        <v>10</v>
      </c>
      <c r="E1172" s="67" t="s">
        <v>254</v>
      </c>
      <c r="F1172" s="29" t="s">
        <v>519</v>
      </c>
      <c r="G1172" s="29" t="s">
        <v>495</v>
      </c>
      <c r="H1172" s="6">
        <f>H1171-B1172</f>
        <v>-2000</v>
      </c>
      <c r="I1172" s="24">
        <f t="shared" si="73"/>
        <v>4.040404040404041</v>
      </c>
      <c r="K1172" t="s">
        <v>256</v>
      </c>
      <c r="L1172">
        <v>19</v>
      </c>
      <c r="M1172" s="2">
        <v>495</v>
      </c>
    </row>
    <row r="1173" spans="1:13" s="40" customFormat="1" ht="12.75">
      <c r="A1173" s="433"/>
      <c r="B1173" s="418">
        <v>2000</v>
      </c>
      <c r="C1173" s="1" t="s">
        <v>21</v>
      </c>
      <c r="D1173" s="14" t="s">
        <v>10</v>
      </c>
      <c r="E1173" s="67" t="s">
        <v>254</v>
      </c>
      <c r="F1173" s="29" t="s">
        <v>519</v>
      </c>
      <c r="G1173" s="29" t="s">
        <v>497</v>
      </c>
      <c r="H1173" s="6">
        <f>H1172-B1173</f>
        <v>-4000</v>
      </c>
      <c r="I1173" s="24">
        <f t="shared" si="73"/>
        <v>4.040404040404041</v>
      </c>
      <c r="K1173" t="s">
        <v>256</v>
      </c>
      <c r="L1173">
        <v>19</v>
      </c>
      <c r="M1173" s="2">
        <v>495</v>
      </c>
    </row>
    <row r="1174" spans="1:13" s="60" customFormat="1" ht="12.75">
      <c r="A1174" s="13"/>
      <c r="B1174" s="419">
        <f>SUM(B1172:B1173)</f>
        <v>4000</v>
      </c>
      <c r="C1174" s="13" t="s">
        <v>21</v>
      </c>
      <c r="D1174" s="13"/>
      <c r="E1174" s="13"/>
      <c r="F1174" s="20"/>
      <c r="G1174" s="20"/>
      <c r="H1174" s="57">
        <v>0</v>
      </c>
      <c r="I1174" s="59">
        <f t="shared" si="73"/>
        <v>8.080808080808081</v>
      </c>
      <c r="M1174" s="2">
        <v>495</v>
      </c>
    </row>
    <row r="1175" spans="2:13" ht="12.75">
      <c r="B1175" s="418"/>
      <c r="D1175" s="14"/>
      <c r="H1175" s="6">
        <f>H1174-B1175</f>
        <v>0</v>
      </c>
      <c r="I1175" s="24">
        <f t="shared" si="73"/>
        <v>0</v>
      </c>
      <c r="M1175" s="2">
        <v>495</v>
      </c>
    </row>
    <row r="1176" spans="2:13" ht="12.75">
      <c r="B1176" s="418"/>
      <c r="D1176" s="14"/>
      <c r="H1176" s="6">
        <f>H1175-B1176</f>
        <v>0</v>
      </c>
      <c r="I1176" s="24">
        <f t="shared" si="73"/>
        <v>0</v>
      </c>
      <c r="M1176" s="2">
        <v>495</v>
      </c>
    </row>
    <row r="1177" spans="2:13" ht="12.75">
      <c r="B1177" s="418">
        <v>1200</v>
      </c>
      <c r="C1177" s="1" t="s">
        <v>263</v>
      </c>
      <c r="D1177" s="14" t="s">
        <v>10</v>
      </c>
      <c r="E1177" s="1" t="s">
        <v>264</v>
      </c>
      <c r="F1177" s="29" t="s">
        <v>519</v>
      </c>
      <c r="G1177" s="29" t="s">
        <v>497</v>
      </c>
      <c r="H1177" s="6">
        <f>H1176-B1177</f>
        <v>-1200</v>
      </c>
      <c r="I1177" s="24">
        <f t="shared" si="73"/>
        <v>2.4242424242424243</v>
      </c>
      <c r="K1177" t="s">
        <v>256</v>
      </c>
      <c r="L1177">
        <v>19</v>
      </c>
      <c r="M1177" s="2">
        <v>495</v>
      </c>
    </row>
    <row r="1178" spans="1:13" s="60" customFormat="1" ht="12.75">
      <c r="A1178" s="13"/>
      <c r="B1178" s="419">
        <f>SUM(B1177)</f>
        <v>1200</v>
      </c>
      <c r="C1178" s="13"/>
      <c r="D1178" s="13"/>
      <c r="E1178" s="13" t="s">
        <v>264</v>
      </c>
      <c r="F1178" s="20"/>
      <c r="G1178" s="20"/>
      <c r="H1178" s="57">
        <v>0</v>
      </c>
      <c r="I1178" s="59">
        <f t="shared" si="73"/>
        <v>2.4242424242424243</v>
      </c>
      <c r="M1178" s="2">
        <v>495</v>
      </c>
    </row>
    <row r="1179" spans="2:13" ht="12.75">
      <c r="B1179" s="418"/>
      <c r="C1179" s="35"/>
      <c r="D1179" s="14"/>
      <c r="H1179" s="6">
        <f>H1178-B1179</f>
        <v>0</v>
      </c>
      <c r="I1179" s="24">
        <f t="shared" si="73"/>
        <v>0</v>
      </c>
      <c r="M1179" s="2">
        <v>495</v>
      </c>
    </row>
    <row r="1180" spans="2:13" ht="12.75">
      <c r="B1180" s="418"/>
      <c r="C1180" s="35"/>
      <c r="D1180" s="14"/>
      <c r="H1180" s="6">
        <f>H1179-B1180</f>
        <v>0</v>
      </c>
      <c r="I1180" s="24">
        <f t="shared" si="73"/>
        <v>0</v>
      </c>
      <c r="M1180" s="2">
        <v>495</v>
      </c>
    </row>
    <row r="1181" spans="2:13" ht="12.75">
      <c r="B1181" s="418"/>
      <c r="C1181" s="35"/>
      <c r="D1181" s="14"/>
      <c r="H1181" s="6">
        <f>H1180-B1181</f>
        <v>0</v>
      </c>
      <c r="I1181" s="24">
        <f t="shared" si="73"/>
        <v>0</v>
      </c>
      <c r="M1181" s="2">
        <v>495</v>
      </c>
    </row>
    <row r="1182" spans="2:13" ht="12.75">
      <c r="B1182" s="418"/>
      <c r="C1182" s="35"/>
      <c r="D1182" s="14"/>
      <c r="H1182" s="6">
        <f>H1181-B1182</f>
        <v>0</v>
      </c>
      <c r="I1182" s="24">
        <f t="shared" si="73"/>
        <v>0</v>
      </c>
      <c r="M1182" s="2">
        <v>495</v>
      </c>
    </row>
    <row r="1183" spans="1:13" s="56" customFormat="1" ht="12.75">
      <c r="A1183" s="52"/>
      <c r="B1183" s="366">
        <f>+B1191+B1204+B1214+B1221+B1238+B1246</f>
        <v>149500</v>
      </c>
      <c r="C1183" s="52" t="s">
        <v>71</v>
      </c>
      <c r="D1183" s="52" t="s">
        <v>166</v>
      </c>
      <c r="E1183" s="52" t="s">
        <v>72</v>
      </c>
      <c r="F1183" s="54" t="s">
        <v>77</v>
      </c>
      <c r="G1183" s="62" t="s">
        <v>176</v>
      </c>
      <c r="H1183" s="53"/>
      <c r="I1183" s="55">
        <f t="shared" si="73"/>
        <v>302.020202020202</v>
      </c>
      <c r="M1183" s="2">
        <v>495</v>
      </c>
    </row>
    <row r="1184" spans="2:13" ht="12.75">
      <c r="B1184" s="418"/>
      <c r="D1184" s="14"/>
      <c r="H1184" s="6">
        <f aca="true" t="shared" si="74" ref="H1184:H1190">H1183-B1184</f>
        <v>0</v>
      </c>
      <c r="I1184" s="24">
        <f t="shared" si="73"/>
        <v>0</v>
      </c>
      <c r="M1184" s="2">
        <v>495</v>
      </c>
    </row>
    <row r="1185" spans="2:13" ht="12.75">
      <c r="B1185" s="418">
        <v>2500</v>
      </c>
      <c r="C1185" s="1" t="s">
        <v>14</v>
      </c>
      <c r="D1185" s="1" t="s">
        <v>10</v>
      </c>
      <c r="E1185" s="1" t="s">
        <v>285</v>
      </c>
      <c r="F1185" s="426" t="s">
        <v>525</v>
      </c>
      <c r="G1185" s="29" t="s">
        <v>495</v>
      </c>
      <c r="H1185" s="6">
        <f t="shared" si="74"/>
        <v>-2500</v>
      </c>
      <c r="I1185" s="24">
        <f t="shared" si="73"/>
        <v>5.05050505050505</v>
      </c>
      <c r="K1185" t="s">
        <v>14</v>
      </c>
      <c r="L1185">
        <v>20</v>
      </c>
      <c r="M1185" s="2">
        <v>495</v>
      </c>
    </row>
    <row r="1186" spans="2:13" ht="12.75">
      <c r="B1186" s="418">
        <v>2500</v>
      </c>
      <c r="C1186" s="1" t="s">
        <v>14</v>
      </c>
      <c r="D1186" s="1" t="s">
        <v>10</v>
      </c>
      <c r="E1186" s="1" t="s">
        <v>285</v>
      </c>
      <c r="F1186" s="426" t="s">
        <v>526</v>
      </c>
      <c r="G1186" s="29" t="s">
        <v>497</v>
      </c>
      <c r="H1186" s="6">
        <f t="shared" si="74"/>
        <v>-5000</v>
      </c>
      <c r="I1186" s="24">
        <f t="shared" si="73"/>
        <v>5.05050505050505</v>
      </c>
      <c r="K1186" t="s">
        <v>14</v>
      </c>
      <c r="L1186">
        <v>20</v>
      </c>
      <c r="M1186" s="2">
        <v>495</v>
      </c>
    </row>
    <row r="1187" spans="2:13" ht="12.75">
      <c r="B1187" s="418">
        <v>2500</v>
      </c>
      <c r="C1187" s="1" t="s">
        <v>14</v>
      </c>
      <c r="D1187" s="1" t="s">
        <v>10</v>
      </c>
      <c r="E1187" s="1" t="s">
        <v>285</v>
      </c>
      <c r="F1187" s="29" t="s">
        <v>527</v>
      </c>
      <c r="G1187" s="29" t="s">
        <v>409</v>
      </c>
      <c r="H1187" s="6">
        <f t="shared" si="74"/>
        <v>-7500</v>
      </c>
      <c r="I1187" s="24">
        <f t="shared" si="73"/>
        <v>5.05050505050505</v>
      </c>
      <c r="K1187" t="s">
        <v>14</v>
      </c>
      <c r="L1187">
        <v>20</v>
      </c>
      <c r="M1187" s="2">
        <v>495</v>
      </c>
    </row>
    <row r="1188" spans="2:13" ht="12.75">
      <c r="B1188" s="418">
        <v>2500</v>
      </c>
      <c r="C1188" s="1" t="s">
        <v>14</v>
      </c>
      <c r="D1188" s="1" t="s">
        <v>10</v>
      </c>
      <c r="E1188" s="1" t="s">
        <v>285</v>
      </c>
      <c r="F1188" s="29" t="s">
        <v>528</v>
      </c>
      <c r="G1188" s="29" t="s">
        <v>500</v>
      </c>
      <c r="H1188" s="6">
        <f t="shared" si="74"/>
        <v>-10000</v>
      </c>
      <c r="I1188" s="24">
        <v>5</v>
      </c>
      <c r="K1188" t="s">
        <v>14</v>
      </c>
      <c r="L1188">
        <v>20</v>
      </c>
      <c r="M1188" s="2">
        <v>495</v>
      </c>
    </row>
    <row r="1189" spans="2:13" ht="12.75">
      <c r="B1189" s="418">
        <v>2500</v>
      </c>
      <c r="C1189" s="1" t="s">
        <v>14</v>
      </c>
      <c r="D1189" s="1" t="s">
        <v>10</v>
      </c>
      <c r="E1189" s="1" t="s">
        <v>285</v>
      </c>
      <c r="F1189" s="29" t="s">
        <v>529</v>
      </c>
      <c r="G1189" s="29" t="s">
        <v>502</v>
      </c>
      <c r="H1189" s="6">
        <f t="shared" si="74"/>
        <v>-12500</v>
      </c>
      <c r="I1189" s="24">
        <v>5</v>
      </c>
      <c r="K1189" t="s">
        <v>14</v>
      </c>
      <c r="L1189">
        <v>20</v>
      </c>
      <c r="M1189" s="2">
        <v>495</v>
      </c>
    </row>
    <row r="1190" spans="2:13" ht="12.75">
      <c r="B1190" s="418">
        <v>2500</v>
      </c>
      <c r="C1190" s="1" t="s">
        <v>14</v>
      </c>
      <c r="D1190" s="1" t="s">
        <v>10</v>
      </c>
      <c r="E1190" s="1" t="s">
        <v>285</v>
      </c>
      <c r="F1190" s="29" t="s">
        <v>530</v>
      </c>
      <c r="G1190" s="29" t="s">
        <v>411</v>
      </c>
      <c r="H1190" s="6">
        <f t="shared" si="74"/>
        <v>-15000</v>
      </c>
      <c r="I1190" s="24">
        <v>5</v>
      </c>
      <c r="K1190" t="s">
        <v>14</v>
      </c>
      <c r="L1190">
        <v>20</v>
      </c>
      <c r="M1190" s="2">
        <v>495</v>
      </c>
    </row>
    <row r="1191" spans="1:13" s="60" customFormat="1" ht="12.75">
      <c r="A1191" s="13"/>
      <c r="B1191" s="419">
        <f>SUM(B1185:B1190)</f>
        <v>15000</v>
      </c>
      <c r="C1191" s="13" t="s">
        <v>14</v>
      </c>
      <c r="D1191" s="13"/>
      <c r="E1191" s="13"/>
      <c r="F1191" s="20"/>
      <c r="G1191" s="20"/>
      <c r="H1191" s="57">
        <v>0</v>
      </c>
      <c r="I1191" s="59">
        <f aca="true" t="shared" si="75" ref="I1191:I1222">+B1191/M1191</f>
        <v>30.303030303030305</v>
      </c>
      <c r="M1191" s="2">
        <v>495</v>
      </c>
    </row>
    <row r="1192" spans="2:13" ht="12.75">
      <c r="B1192" s="418"/>
      <c r="D1192" s="14"/>
      <c r="H1192" s="6">
        <f aca="true" t="shared" si="76" ref="H1192:H1203">H1191-B1192</f>
        <v>0</v>
      </c>
      <c r="I1192" s="24">
        <f t="shared" si="75"/>
        <v>0</v>
      </c>
      <c r="M1192" s="2">
        <v>495</v>
      </c>
    </row>
    <row r="1193" spans="2:13" ht="12.75">
      <c r="B1193" s="418"/>
      <c r="D1193" s="14"/>
      <c r="H1193" s="6">
        <f t="shared" si="76"/>
        <v>0</v>
      </c>
      <c r="I1193" s="24">
        <f t="shared" si="75"/>
        <v>0</v>
      </c>
      <c r="M1193" s="2">
        <v>495</v>
      </c>
    </row>
    <row r="1194" spans="2:13" ht="12.75">
      <c r="B1194" s="418">
        <v>25000</v>
      </c>
      <c r="C1194" s="1" t="s">
        <v>531</v>
      </c>
      <c r="D1194" s="1" t="s">
        <v>10</v>
      </c>
      <c r="E1194" s="67" t="s">
        <v>254</v>
      </c>
      <c r="F1194" s="29" t="s">
        <v>532</v>
      </c>
      <c r="G1194" s="29" t="s">
        <v>495</v>
      </c>
      <c r="H1194" s="6">
        <f t="shared" si="76"/>
        <v>-25000</v>
      </c>
      <c r="I1194" s="24">
        <f t="shared" si="75"/>
        <v>50.505050505050505</v>
      </c>
      <c r="K1194" t="s">
        <v>285</v>
      </c>
      <c r="L1194">
        <v>20</v>
      </c>
      <c r="M1194" s="2">
        <v>495</v>
      </c>
    </row>
    <row r="1195" spans="2:13" ht="12.75">
      <c r="B1195" s="418">
        <v>5000</v>
      </c>
      <c r="C1195" s="1" t="s">
        <v>533</v>
      </c>
      <c r="D1195" s="1" t="s">
        <v>10</v>
      </c>
      <c r="E1195" s="67" t="s">
        <v>254</v>
      </c>
      <c r="F1195" s="29" t="s">
        <v>534</v>
      </c>
      <c r="G1195" s="29" t="s">
        <v>497</v>
      </c>
      <c r="H1195" s="6">
        <f t="shared" si="76"/>
        <v>-30000</v>
      </c>
      <c r="I1195" s="24">
        <f t="shared" si="75"/>
        <v>10.1010101010101</v>
      </c>
      <c r="K1195" t="s">
        <v>285</v>
      </c>
      <c r="L1195">
        <v>20</v>
      </c>
      <c r="M1195" s="2">
        <v>495</v>
      </c>
    </row>
    <row r="1196" spans="2:13" ht="12.75">
      <c r="B1196" s="418">
        <v>3000</v>
      </c>
      <c r="C1196" s="1" t="s">
        <v>535</v>
      </c>
      <c r="D1196" s="1" t="s">
        <v>10</v>
      </c>
      <c r="E1196" s="67" t="s">
        <v>254</v>
      </c>
      <c r="F1196" s="29" t="s">
        <v>536</v>
      </c>
      <c r="G1196" s="29" t="s">
        <v>409</v>
      </c>
      <c r="H1196" s="6">
        <f t="shared" si="76"/>
        <v>-33000</v>
      </c>
      <c r="I1196" s="24">
        <f t="shared" si="75"/>
        <v>6.0606060606060606</v>
      </c>
      <c r="K1196" t="s">
        <v>285</v>
      </c>
      <c r="L1196">
        <v>20</v>
      </c>
      <c r="M1196" s="2">
        <v>495</v>
      </c>
    </row>
    <row r="1197" spans="2:13" ht="12.75">
      <c r="B1197" s="418">
        <v>3000</v>
      </c>
      <c r="C1197" s="1" t="s">
        <v>537</v>
      </c>
      <c r="D1197" s="1" t="s">
        <v>10</v>
      </c>
      <c r="E1197" s="67" t="s">
        <v>254</v>
      </c>
      <c r="F1197" s="29" t="s">
        <v>536</v>
      </c>
      <c r="G1197" s="29" t="s">
        <v>409</v>
      </c>
      <c r="H1197" s="6">
        <f t="shared" si="76"/>
        <v>-36000</v>
      </c>
      <c r="I1197" s="24">
        <f t="shared" si="75"/>
        <v>6.0606060606060606</v>
      </c>
      <c r="K1197" t="s">
        <v>285</v>
      </c>
      <c r="L1197">
        <v>20</v>
      </c>
      <c r="M1197" s="2">
        <v>495</v>
      </c>
    </row>
    <row r="1198" spans="2:13" ht="12.75">
      <c r="B1198" s="418">
        <v>5000</v>
      </c>
      <c r="C1198" s="1" t="s">
        <v>538</v>
      </c>
      <c r="D1198" s="1" t="s">
        <v>10</v>
      </c>
      <c r="E1198" s="67" t="s">
        <v>254</v>
      </c>
      <c r="F1198" s="29" t="s">
        <v>536</v>
      </c>
      <c r="G1198" s="29" t="s">
        <v>500</v>
      </c>
      <c r="H1198" s="6">
        <f t="shared" si="76"/>
        <v>-41000</v>
      </c>
      <c r="I1198" s="24">
        <f t="shared" si="75"/>
        <v>10.1010101010101</v>
      </c>
      <c r="K1198" t="s">
        <v>285</v>
      </c>
      <c r="L1198">
        <v>20</v>
      </c>
      <c r="M1198" s="2">
        <v>495</v>
      </c>
    </row>
    <row r="1199" spans="2:13" ht="12.75">
      <c r="B1199" s="418">
        <v>5000</v>
      </c>
      <c r="C1199" s="1" t="s">
        <v>539</v>
      </c>
      <c r="D1199" s="1" t="s">
        <v>10</v>
      </c>
      <c r="E1199" s="67" t="s">
        <v>254</v>
      </c>
      <c r="F1199" s="29" t="s">
        <v>536</v>
      </c>
      <c r="G1199" s="29" t="s">
        <v>500</v>
      </c>
      <c r="H1199" s="6">
        <f t="shared" si="76"/>
        <v>-46000</v>
      </c>
      <c r="I1199" s="24">
        <f t="shared" si="75"/>
        <v>10.1010101010101</v>
      </c>
      <c r="K1199" t="s">
        <v>285</v>
      </c>
      <c r="L1199">
        <v>20</v>
      </c>
      <c r="M1199" s="2">
        <v>495</v>
      </c>
    </row>
    <row r="1200" spans="2:13" ht="12.75">
      <c r="B1200" s="418">
        <v>1500</v>
      </c>
      <c r="C1200" s="1" t="s">
        <v>540</v>
      </c>
      <c r="D1200" s="1" t="s">
        <v>10</v>
      </c>
      <c r="E1200" s="67" t="s">
        <v>254</v>
      </c>
      <c r="F1200" s="29" t="s">
        <v>536</v>
      </c>
      <c r="G1200" s="29" t="s">
        <v>502</v>
      </c>
      <c r="H1200" s="6">
        <f t="shared" si="76"/>
        <v>-47500</v>
      </c>
      <c r="I1200" s="24">
        <f t="shared" si="75"/>
        <v>3.0303030303030303</v>
      </c>
      <c r="K1200" t="s">
        <v>285</v>
      </c>
      <c r="L1200">
        <v>20</v>
      </c>
      <c r="M1200" s="2">
        <v>495</v>
      </c>
    </row>
    <row r="1201" spans="2:13" ht="12.75">
      <c r="B1201" s="418">
        <v>1500</v>
      </c>
      <c r="C1201" s="1" t="s">
        <v>541</v>
      </c>
      <c r="D1201" s="1" t="s">
        <v>10</v>
      </c>
      <c r="E1201" s="67" t="s">
        <v>254</v>
      </c>
      <c r="F1201" s="29" t="s">
        <v>536</v>
      </c>
      <c r="G1201" s="29" t="s">
        <v>502</v>
      </c>
      <c r="H1201" s="6">
        <f t="shared" si="76"/>
        <v>-49000</v>
      </c>
      <c r="I1201" s="24">
        <f t="shared" si="75"/>
        <v>3.0303030303030303</v>
      </c>
      <c r="K1201" t="s">
        <v>285</v>
      </c>
      <c r="L1201">
        <v>20</v>
      </c>
      <c r="M1201" s="2">
        <v>495</v>
      </c>
    </row>
    <row r="1202" spans="2:13" ht="12.75">
      <c r="B1202" s="418">
        <v>5000</v>
      </c>
      <c r="C1202" s="1" t="s">
        <v>542</v>
      </c>
      <c r="D1202" s="1" t="s">
        <v>10</v>
      </c>
      <c r="E1202" s="67" t="s">
        <v>254</v>
      </c>
      <c r="F1202" s="29" t="s">
        <v>543</v>
      </c>
      <c r="G1202" s="29" t="s">
        <v>504</v>
      </c>
      <c r="H1202" s="6">
        <f t="shared" si="76"/>
        <v>-54000</v>
      </c>
      <c r="I1202" s="24">
        <f t="shared" si="75"/>
        <v>10.1010101010101</v>
      </c>
      <c r="K1202" t="s">
        <v>285</v>
      </c>
      <c r="L1202">
        <v>20</v>
      </c>
      <c r="M1202" s="2">
        <v>495</v>
      </c>
    </row>
    <row r="1203" spans="2:13" ht="12.75">
      <c r="B1203" s="418">
        <v>25000</v>
      </c>
      <c r="C1203" s="1" t="s">
        <v>544</v>
      </c>
      <c r="D1203" s="1" t="s">
        <v>10</v>
      </c>
      <c r="E1203" s="67" t="s">
        <v>254</v>
      </c>
      <c r="F1203" s="29" t="s">
        <v>545</v>
      </c>
      <c r="G1203" s="29" t="s">
        <v>504</v>
      </c>
      <c r="H1203" s="6">
        <f t="shared" si="76"/>
        <v>-79000</v>
      </c>
      <c r="I1203" s="24">
        <f t="shared" si="75"/>
        <v>50.505050505050505</v>
      </c>
      <c r="K1203" t="s">
        <v>285</v>
      </c>
      <c r="L1203">
        <v>20</v>
      </c>
      <c r="M1203" s="2">
        <v>495</v>
      </c>
    </row>
    <row r="1204" spans="1:13" s="60" customFormat="1" ht="12.75">
      <c r="A1204" s="13"/>
      <c r="B1204" s="419">
        <f>SUM(B1194:B1203)</f>
        <v>79000</v>
      </c>
      <c r="C1204" s="13" t="s">
        <v>151</v>
      </c>
      <c r="D1204" s="13"/>
      <c r="E1204" s="13"/>
      <c r="F1204" s="20"/>
      <c r="G1204" s="20"/>
      <c r="H1204" s="57">
        <v>0</v>
      </c>
      <c r="I1204" s="59">
        <f t="shared" si="75"/>
        <v>159.59595959595958</v>
      </c>
      <c r="M1204" s="2">
        <v>495</v>
      </c>
    </row>
    <row r="1205" spans="2:13" ht="12.75">
      <c r="B1205" s="449"/>
      <c r="H1205" s="6">
        <f aca="true" t="shared" si="77" ref="H1205:H1213">H1204-B1205</f>
        <v>0</v>
      </c>
      <c r="I1205" s="24">
        <f t="shared" si="75"/>
        <v>0</v>
      </c>
      <c r="M1205" s="2">
        <v>495</v>
      </c>
    </row>
    <row r="1206" spans="2:13" ht="12.75">
      <c r="B1206" s="418"/>
      <c r="C1206" s="3"/>
      <c r="H1206" s="6">
        <f t="shared" si="77"/>
        <v>0</v>
      </c>
      <c r="I1206" s="24">
        <f t="shared" si="75"/>
        <v>0</v>
      </c>
      <c r="M1206" s="2">
        <v>495</v>
      </c>
    </row>
    <row r="1207" spans="2:13" ht="12.75">
      <c r="B1207" s="418">
        <v>1300</v>
      </c>
      <c r="C1207" s="1" t="s">
        <v>19</v>
      </c>
      <c r="D1207" s="14" t="s">
        <v>10</v>
      </c>
      <c r="E1207" s="1" t="s">
        <v>15</v>
      </c>
      <c r="F1207" s="29" t="s">
        <v>536</v>
      </c>
      <c r="G1207" s="29" t="s">
        <v>495</v>
      </c>
      <c r="H1207" s="6">
        <f t="shared" si="77"/>
        <v>-1300</v>
      </c>
      <c r="I1207" s="24">
        <f t="shared" si="75"/>
        <v>2.6262626262626263</v>
      </c>
      <c r="K1207" t="s">
        <v>285</v>
      </c>
      <c r="L1207">
        <v>20</v>
      </c>
      <c r="M1207" s="2">
        <v>495</v>
      </c>
    </row>
    <row r="1208" spans="1:13" ht="12.75">
      <c r="A1208" s="14"/>
      <c r="B1208" s="429">
        <v>1000</v>
      </c>
      <c r="C1208" s="1" t="s">
        <v>19</v>
      </c>
      <c r="D1208" s="14" t="s">
        <v>10</v>
      </c>
      <c r="E1208" s="1" t="s">
        <v>15</v>
      </c>
      <c r="F1208" s="29" t="s">
        <v>536</v>
      </c>
      <c r="G1208" s="29" t="s">
        <v>497</v>
      </c>
      <c r="H1208" s="6">
        <f t="shared" si="77"/>
        <v>-2300</v>
      </c>
      <c r="I1208" s="24">
        <f t="shared" si="75"/>
        <v>2.0202020202020203</v>
      </c>
      <c r="K1208" t="s">
        <v>285</v>
      </c>
      <c r="L1208">
        <v>20</v>
      </c>
      <c r="M1208" s="2">
        <v>495</v>
      </c>
    </row>
    <row r="1209" spans="1:13" ht="12.75">
      <c r="A1209" s="14"/>
      <c r="B1209" s="418">
        <v>1500</v>
      </c>
      <c r="C1209" s="1" t="s">
        <v>19</v>
      </c>
      <c r="D1209" s="14" t="s">
        <v>10</v>
      </c>
      <c r="E1209" s="1" t="s">
        <v>15</v>
      </c>
      <c r="F1209" s="29" t="s">
        <v>536</v>
      </c>
      <c r="G1209" s="29" t="s">
        <v>409</v>
      </c>
      <c r="H1209" s="6">
        <f t="shared" si="77"/>
        <v>-3800</v>
      </c>
      <c r="I1209" s="24">
        <f t="shared" si="75"/>
        <v>3.0303030303030303</v>
      </c>
      <c r="K1209" t="s">
        <v>285</v>
      </c>
      <c r="L1209">
        <v>20</v>
      </c>
      <c r="M1209" s="2">
        <v>495</v>
      </c>
    </row>
    <row r="1210" spans="1:13" ht="12.75">
      <c r="A1210" s="14"/>
      <c r="B1210" s="418">
        <v>1500</v>
      </c>
      <c r="C1210" s="1" t="s">
        <v>19</v>
      </c>
      <c r="D1210" s="14" t="s">
        <v>10</v>
      </c>
      <c r="E1210" s="1" t="s">
        <v>15</v>
      </c>
      <c r="F1210" s="29" t="s">
        <v>536</v>
      </c>
      <c r="G1210" s="29" t="s">
        <v>500</v>
      </c>
      <c r="H1210" s="6">
        <f t="shared" si="77"/>
        <v>-5300</v>
      </c>
      <c r="I1210" s="24">
        <f t="shared" si="75"/>
        <v>3.0303030303030303</v>
      </c>
      <c r="K1210" t="s">
        <v>285</v>
      </c>
      <c r="L1210">
        <v>20</v>
      </c>
      <c r="M1210" s="2">
        <v>495</v>
      </c>
    </row>
    <row r="1211" spans="1:13" ht="12.75">
      <c r="A1211" s="14"/>
      <c r="B1211" s="418">
        <v>1200</v>
      </c>
      <c r="C1211" s="1" t="s">
        <v>19</v>
      </c>
      <c r="D1211" s="14" t="s">
        <v>10</v>
      </c>
      <c r="E1211" s="1" t="s">
        <v>15</v>
      </c>
      <c r="F1211" s="29" t="s">
        <v>536</v>
      </c>
      <c r="G1211" s="29" t="s">
        <v>502</v>
      </c>
      <c r="H1211" s="6">
        <f t="shared" si="77"/>
        <v>-6500</v>
      </c>
      <c r="I1211" s="24">
        <f t="shared" si="75"/>
        <v>2.4242424242424243</v>
      </c>
      <c r="K1211" t="s">
        <v>285</v>
      </c>
      <c r="L1211">
        <v>20</v>
      </c>
      <c r="M1211" s="2">
        <v>495</v>
      </c>
    </row>
    <row r="1212" spans="1:13" ht="12.75">
      <c r="A1212" s="14"/>
      <c r="B1212" s="418">
        <v>1500</v>
      </c>
      <c r="C1212" s="1" t="s">
        <v>19</v>
      </c>
      <c r="D1212" s="14" t="s">
        <v>10</v>
      </c>
      <c r="E1212" s="1" t="s">
        <v>15</v>
      </c>
      <c r="F1212" s="29" t="s">
        <v>536</v>
      </c>
      <c r="G1212" s="29" t="s">
        <v>504</v>
      </c>
      <c r="H1212" s="6">
        <f t="shared" si="77"/>
        <v>-8000</v>
      </c>
      <c r="I1212" s="24">
        <f t="shared" si="75"/>
        <v>3.0303030303030303</v>
      </c>
      <c r="K1212" t="s">
        <v>285</v>
      </c>
      <c r="L1212">
        <v>20</v>
      </c>
      <c r="M1212" s="2">
        <v>495</v>
      </c>
    </row>
    <row r="1213" spans="1:13" ht="12.75">
      <c r="A1213" s="14"/>
      <c r="B1213" s="418">
        <v>1000</v>
      </c>
      <c r="C1213" s="1" t="s">
        <v>19</v>
      </c>
      <c r="D1213" s="14" t="s">
        <v>10</v>
      </c>
      <c r="E1213" s="1" t="s">
        <v>15</v>
      </c>
      <c r="F1213" s="29" t="s">
        <v>536</v>
      </c>
      <c r="G1213" s="29" t="s">
        <v>411</v>
      </c>
      <c r="H1213" s="6">
        <f t="shared" si="77"/>
        <v>-9000</v>
      </c>
      <c r="I1213" s="24">
        <f t="shared" si="75"/>
        <v>2.0202020202020203</v>
      </c>
      <c r="K1213" t="s">
        <v>285</v>
      </c>
      <c r="L1213">
        <v>20</v>
      </c>
      <c r="M1213" s="2">
        <v>495</v>
      </c>
    </row>
    <row r="1214" spans="1:13" s="60" customFormat="1" ht="12.75">
      <c r="A1214" s="13"/>
      <c r="B1214" s="419">
        <f>SUM(B1207:B1213)</f>
        <v>9000</v>
      </c>
      <c r="C1214" s="13"/>
      <c r="D1214" s="13"/>
      <c r="E1214" s="13" t="s">
        <v>15</v>
      </c>
      <c r="F1214" s="20"/>
      <c r="G1214" s="20"/>
      <c r="H1214" s="57">
        <v>0</v>
      </c>
      <c r="I1214" s="59">
        <f t="shared" si="75"/>
        <v>18.181818181818183</v>
      </c>
      <c r="M1214" s="2">
        <v>495</v>
      </c>
    </row>
    <row r="1215" spans="2:13" ht="12.75">
      <c r="B1215" s="418"/>
      <c r="H1215" s="6">
        <f aca="true" t="shared" si="78" ref="H1215:H1220">H1214-B1215</f>
        <v>0</v>
      </c>
      <c r="I1215" s="24">
        <f t="shared" si="75"/>
        <v>0</v>
      </c>
      <c r="M1215" s="2">
        <v>495</v>
      </c>
    </row>
    <row r="1216" spans="2:13" ht="12.75">
      <c r="B1216" s="418"/>
      <c r="H1216" s="6">
        <f t="shared" si="78"/>
        <v>0</v>
      </c>
      <c r="I1216" s="24">
        <f t="shared" si="75"/>
        <v>0</v>
      </c>
      <c r="M1216" s="2">
        <v>495</v>
      </c>
    </row>
    <row r="1217" spans="1:13" ht="12.75">
      <c r="A1217" s="14"/>
      <c r="B1217" s="418">
        <v>6000</v>
      </c>
      <c r="C1217" s="1" t="s">
        <v>20</v>
      </c>
      <c r="D1217" s="14" t="s">
        <v>10</v>
      </c>
      <c r="E1217" s="67" t="s">
        <v>254</v>
      </c>
      <c r="F1217" s="29" t="s">
        <v>546</v>
      </c>
      <c r="G1217" s="29" t="s">
        <v>497</v>
      </c>
      <c r="H1217" s="6">
        <f t="shared" si="78"/>
        <v>-6000</v>
      </c>
      <c r="I1217" s="24">
        <f t="shared" si="75"/>
        <v>12.121212121212121</v>
      </c>
      <c r="K1217" t="s">
        <v>285</v>
      </c>
      <c r="L1217">
        <v>20</v>
      </c>
      <c r="M1217" s="2">
        <v>495</v>
      </c>
    </row>
    <row r="1218" spans="2:13" ht="12.75">
      <c r="B1218" s="418">
        <v>6000</v>
      </c>
      <c r="C1218" s="1" t="s">
        <v>20</v>
      </c>
      <c r="D1218" s="14" t="s">
        <v>10</v>
      </c>
      <c r="E1218" s="67" t="s">
        <v>254</v>
      </c>
      <c r="F1218" s="29" t="s">
        <v>546</v>
      </c>
      <c r="G1218" s="29" t="s">
        <v>409</v>
      </c>
      <c r="H1218" s="6">
        <f t="shared" si="78"/>
        <v>-12000</v>
      </c>
      <c r="I1218" s="24">
        <f t="shared" si="75"/>
        <v>12.121212121212121</v>
      </c>
      <c r="K1218" t="s">
        <v>285</v>
      </c>
      <c r="L1218">
        <v>20</v>
      </c>
      <c r="M1218" s="2">
        <v>495</v>
      </c>
    </row>
    <row r="1219" spans="2:13" ht="12.75">
      <c r="B1219" s="418">
        <v>6000</v>
      </c>
      <c r="C1219" s="1" t="s">
        <v>20</v>
      </c>
      <c r="D1219" s="14" t="s">
        <v>10</v>
      </c>
      <c r="E1219" s="67" t="s">
        <v>254</v>
      </c>
      <c r="F1219" s="29" t="s">
        <v>546</v>
      </c>
      <c r="G1219" s="29" t="s">
        <v>500</v>
      </c>
      <c r="H1219" s="6">
        <f t="shared" si="78"/>
        <v>-18000</v>
      </c>
      <c r="I1219" s="24">
        <f t="shared" si="75"/>
        <v>12.121212121212121</v>
      </c>
      <c r="K1219" t="s">
        <v>285</v>
      </c>
      <c r="L1219">
        <v>20</v>
      </c>
      <c r="M1219" s="2">
        <v>495</v>
      </c>
    </row>
    <row r="1220" spans="2:13" ht="12.75">
      <c r="B1220" s="418">
        <v>6000</v>
      </c>
      <c r="C1220" s="1" t="s">
        <v>20</v>
      </c>
      <c r="D1220" s="14" t="s">
        <v>10</v>
      </c>
      <c r="E1220" s="67" t="s">
        <v>254</v>
      </c>
      <c r="F1220" s="29" t="s">
        <v>546</v>
      </c>
      <c r="G1220" s="29" t="s">
        <v>502</v>
      </c>
      <c r="H1220" s="6">
        <f t="shared" si="78"/>
        <v>-24000</v>
      </c>
      <c r="I1220" s="24">
        <f t="shared" si="75"/>
        <v>12.121212121212121</v>
      </c>
      <c r="K1220" t="s">
        <v>285</v>
      </c>
      <c r="L1220">
        <v>20</v>
      </c>
      <c r="M1220" s="2">
        <v>495</v>
      </c>
    </row>
    <row r="1221" spans="1:13" s="60" customFormat="1" ht="12.75">
      <c r="A1221" s="13"/>
      <c r="B1221" s="419">
        <f>SUM(B1217:B1220)</f>
        <v>24000</v>
      </c>
      <c r="C1221" s="13" t="s">
        <v>20</v>
      </c>
      <c r="D1221" s="13"/>
      <c r="E1221" s="13"/>
      <c r="F1221" s="20"/>
      <c r="G1221" s="20"/>
      <c r="H1221" s="57">
        <v>0</v>
      </c>
      <c r="I1221" s="59">
        <f t="shared" si="75"/>
        <v>48.484848484848484</v>
      </c>
      <c r="M1221" s="2">
        <v>495</v>
      </c>
    </row>
    <row r="1222" spans="2:13" ht="12.75">
      <c r="B1222" s="418"/>
      <c r="H1222" s="6">
        <f aca="true" t="shared" si="79" ref="H1222:H1237">H1221-B1222</f>
        <v>0</v>
      </c>
      <c r="I1222" s="24">
        <f t="shared" si="75"/>
        <v>0</v>
      </c>
      <c r="M1222" s="2">
        <v>495</v>
      </c>
    </row>
    <row r="1223" spans="2:13" ht="12.75">
      <c r="B1223" s="418"/>
      <c r="H1223" s="6">
        <f t="shared" si="79"/>
        <v>0</v>
      </c>
      <c r="I1223" s="24">
        <f aca="true" t="shared" si="80" ref="I1223:I1255">+B1223/M1223</f>
        <v>0</v>
      </c>
      <c r="M1223" s="2">
        <v>495</v>
      </c>
    </row>
    <row r="1224" spans="2:13" ht="12.75">
      <c r="B1224" s="418">
        <v>2000</v>
      </c>
      <c r="C1224" s="1" t="s">
        <v>21</v>
      </c>
      <c r="D1224" s="14" t="s">
        <v>10</v>
      </c>
      <c r="E1224" s="67" t="s">
        <v>254</v>
      </c>
      <c r="F1224" s="29" t="s">
        <v>536</v>
      </c>
      <c r="G1224" s="29" t="s">
        <v>495</v>
      </c>
      <c r="H1224" s="6">
        <f t="shared" si="79"/>
        <v>-2000</v>
      </c>
      <c r="I1224" s="24">
        <f t="shared" si="80"/>
        <v>4.040404040404041</v>
      </c>
      <c r="K1224" t="s">
        <v>285</v>
      </c>
      <c r="L1224">
        <v>20</v>
      </c>
      <c r="M1224" s="2">
        <v>495</v>
      </c>
    </row>
    <row r="1225" spans="2:13" ht="12.75">
      <c r="B1225" s="418">
        <v>500</v>
      </c>
      <c r="C1225" s="1" t="s">
        <v>21</v>
      </c>
      <c r="D1225" s="14" t="s">
        <v>10</v>
      </c>
      <c r="E1225" s="67" t="s">
        <v>254</v>
      </c>
      <c r="F1225" s="29" t="s">
        <v>536</v>
      </c>
      <c r="G1225" s="29" t="s">
        <v>495</v>
      </c>
      <c r="H1225" s="6">
        <f t="shared" si="79"/>
        <v>-2500</v>
      </c>
      <c r="I1225" s="24">
        <f t="shared" si="80"/>
        <v>1.0101010101010102</v>
      </c>
      <c r="K1225" t="s">
        <v>285</v>
      </c>
      <c r="L1225">
        <v>20</v>
      </c>
      <c r="M1225" s="2">
        <v>495</v>
      </c>
    </row>
    <row r="1226" spans="2:13" ht="12.75">
      <c r="B1226" s="418">
        <v>2000</v>
      </c>
      <c r="C1226" s="1" t="s">
        <v>21</v>
      </c>
      <c r="D1226" s="14" t="s">
        <v>10</v>
      </c>
      <c r="E1226" s="67" t="s">
        <v>254</v>
      </c>
      <c r="F1226" s="29" t="s">
        <v>536</v>
      </c>
      <c r="G1226" s="29" t="s">
        <v>497</v>
      </c>
      <c r="H1226" s="6">
        <f t="shared" si="79"/>
        <v>-4500</v>
      </c>
      <c r="I1226" s="24">
        <f t="shared" si="80"/>
        <v>4.040404040404041</v>
      </c>
      <c r="K1226" t="s">
        <v>285</v>
      </c>
      <c r="L1226">
        <v>20</v>
      </c>
      <c r="M1226" s="2">
        <v>495</v>
      </c>
    </row>
    <row r="1227" spans="2:13" ht="12.75">
      <c r="B1227" s="418">
        <v>500</v>
      </c>
      <c r="C1227" s="1" t="s">
        <v>21</v>
      </c>
      <c r="D1227" s="14" t="s">
        <v>10</v>
      </c>
      <c r="E1227" s="67" t="s">
        <v>254</v>
      </c>
      <c r="F1227" s="29" t="s">
        <v>536</v>
      </c>
      <c r="G1227" s="29" t="s">
        <v>497</v>
      </c>
      <c r="H1227" s="6">
        <f t="shared" si="79"/>
        <v>-5000</v>
      </c>
      <c r="I1227" s="24">
        <f t="shared" si="80"/>
        <v>1.0101010101010102</v>
      </c>
      <c r="K1227" t="s">
        <v>285</v>
      </c>
      <c r="L1227">
        <v>20</v>
      </c>
      <c r="M1227" s="2">
        <v>495</v>
      </c>
    </row>
    <row r="1228" spans="2:13" ht="12.75">
      <c r="B1228" s="418">
        <v>2000</v>
      </c>
      <c r="C1228" s="1" t="s">
        <v>21</v>
      </c>
      <c r="D1228" s="14" t="s">
        <v>10</v>
      </c>
      <c r="E1228" s="67" t="s">
        <v>254</v>
      </c>
      <c r="F1228" s="29" t="s">
        <v>536</v>
      </c>
      <c r="G1228" s="29" t="s">
        <v>409</v>
      </c>
      <c r="H1228" s="6">
        <f t="shared" si="79"/>
        <v>-7000</v>
      </c>
      <c r="I1228" s="24">
        <f t="shared" si="80"/>
        <v>4.040404040404041</v>
      </c>
      <c r="K1228" t="s">
        <v>285</v>
      </c>
      <c r="L1228">
        <v>20</v>
      </c>
      <c r="M1228" s="2">
        <v>495</v>
      </c>
    </row>
    <row r="1229" spans="2:13" ht="12.75">
      <c r="B1229" s="418">
        <v>500</v>
      </c>
      <c r="C1229" s="1" t="s">
        <v>21</v>
      </c>
      <c r="D1229" s="14" t="s">
        <v>10</v>
      </c>
      <c r="E1229" s="67" t="s">
        <v>254</v>
      </c>
      <c r="F1229" s="29" t="s">
        <v>536</v>
      </c>
      <c r="G1229" s="29" t="s">
        <v>409</v>
      </c>
      <c r="H1229" s="6">
        <f t="shared" si="79"/>
        <v>-7500</v>
      </c>
      <c r="I1229" s="24">
        <f t="shared" si="80"/>
        <v>1.0101010101010102</v>
      </c>
      <c r="K1229" t="s">
        <v>285</v>
      </c>
      <c r="L1229">
        <v>20</v>
      </c>
      <c r="M1229" s="2">
        <v>495</v>
      </c>
    </row>
    <row r="1230" spans="2:13" ht="12.75">
      <c r="B1230" s="418">
        <v>2000</v>
      </c>
      <c r="C1230" s="1" t="s">
        <v>21</v>
      </c>
      <c r="D1230" s="14" t="s">
        <v>10</v>
      </c>
      <c r="E1230" s="67" t="s">
        <v>254</v>
      </c>
      <c r="F1230" s="29" t="s">
        <v>536</v>
      </c>
      <c r="G1230" s="29" t="s">
        <v>500</v>
      </c>
      <c r="H1230" s="6">
        <f t="shared" si="79"/>
        <v>-9500</v>
      </c>
      <c r="I1230" s="24">
        <f t="shared" si="80"/>
        <v>4.040404040404041</v>
      </c>
      <c r="K1230" t="s">
        <v>285</v>
      </c>
      <c r="L1230">
        <v>20</v>
      </c>
      <c r="M1230" s="2">
        <v>495</v>
      </c>
    </row>
    <row r="1231" spans="2:13" ht="12.75">
      <c r="B1231" s="418">
        <v>500</v>
      </c>
      <c r="C1231" s="1" t="s">
        <v>21</v>
      </c>
      <c r="D1231" s="14" t="s">
        <v>10</v>
      </c>
      <c r="E1231" s="67" t="s">
        <v>254</v>
      </c>
      <c r="F1231" s="29" t="s">
        <v>536</v>
      </c>
      <c r="G1231" s="29" t="s">
        <v>500</v>
      </c>
      <c r="H1231" s="6">
        <f t="shared" si="79"/>
        <v>-10000</v>
      </c>
      <c r="I1231" s="24">
        <f t="shared" si="80"/>
        <v>1.0101010101010102</v>
      </c>
      <c r="K1231" t="s">
        <v>285</v>
      </c>
      <c r="L1231">
        <v>20</v>
      </c>
      <c r="M1231" s="2">
        <v>495</v>
      </c>
    </row>
    <row r="1232" spans="2:13" ht="12.75">
      <c r="B1232" s="418">
        <v>2000</v>
      </c>
      <c r="C1232" s="1" t="s">
        <v>21</v>
      </c>
      <c r="D1232" s="14" t="s">
        <v>10</v>
      </c>
      <c r="E1232" s="67" t="s">
        <v>254</v>
      </c>
      <c r="F1232" s="29" t="s">
        <v>536</v>
      </c>
      <c r="G1232" s="29" t="s">
        <v>502</v>
      </c>
      <c r="H1232" s="6">
        <f t="shared" si="79"/>
        <v>-12000</v>
      </c>
      <c r="I1232" s="24">
        <f t="shared" si="80"/>
        <v>4.040404040404041</v>
      </c>
      <c r="K1232" t="s">
        <v>285</v>
      </c>
      <c r="L1232">
        <v>20</v>
      </c>
      <c r="M1232" s="2">
        <v>495</v>
      </c>
    </row>
    <row r="1233" spans="2:13" ht="12.75">
      <c r="B1233" s="418">
        <v>500</v>
      </c>
      <c r="C1233" s="1" t="s">
        <v>21</v>
      </c>
      <c r="D1233" s="14" t="s">
        <v>10</v>
      </c>
      <c r="E1233" s="67" t="s">
        <v>254</v>
      </c>
      <c r="F1233" s="29" t="s">
        <v>536</v>
      </c>
      <c r="G1233" s="29" t="s">
        <v>502</v>
      </c>
      <c r="H1233" s="6">
        <f t="shared" si="79"/>
        <v>-12500</v>
      </c>
      <c r="I1233" s="24">
        <f t="shared" si="80"/>
        <v>1.0101010101010102</v>
      </c>
      <c r="K1233" t="s">
        <v>285</v>
      </c>
      <c r="L1233">
        <v>20</v>
      </c>
      <c r="M1233" s="2">
        <v>495</v>
      </c>
    </row>
    <row r="1234" spans="2:13" ht="12.75">
      <c r="B1234" s="418">
        <v>2000</v>
      </c>
      <c r="C1234" s="1" t="s">
        <v>21</v>
      </c>
      <c r="D1234" s="14" t="s">
        <v>10</v>
      </c>
      <c r="E1234" s="67" t="s">
        <v>254</v>
      </c>
      <c r="F1234" s="29" t="s">
        <v>536</v>
      </c>
      <c r="G1234" s="29" t="s">
        <v>504</v>
      </c>
      <c r="H1234" s="6">
        <f t="shared" si="79"/>
        <v>-14500</v>
      </c>
      <c r="I1234" s="24">
        <f t="shared" si="80"/>
        <v>4.040404040404041</v>
      </c>
      <c r="K1234" t="s">
        <v>285</v>
      </c>
      <c r="L1234">
        <v>20</v>
      </c>
      <c r="M1234" s="2">
        <v>495</v>
      </c>
    </row>
    <row r="1235" spans="2:13" ht="12.75">
      <c r="B1235" s="418">
        <v>500</v>
      </c>
      <c r="C1235" s="1" t="s">
        <v>21</v>
      </c>
      <c r="D1235" s="14" t="s">
        <v>10</v>
      </c>
      <c r="E1235" s="67" t="s">
        <v>254</v>
      </c>
      <c r="F1235" s="29" t="s">
        <v>536</v>
      </c>
      <c r="G1235" s="29" t="s">
        <v>504</v>
      </c>
      <c r="H1235" s="6">
        <f t="shared" si="79"/>
        <v>-15000</v>
      </c>
      <c r="I1235" s="24">
        <f t="shared" si="80"/>
        <v>1.0101010101010102</v>
      </c>
      <c r="K1235" t="s">
        <v>285</v>
      </c>
      <c r="L1235">
        <v>20</v>
      </c>
      <c r="M1235" s="2">
        <v>495</v>
      </c>
    </row>
    <row r="1236" spans="2:13" ht="12.75">
      <c r="B1236" s="418">
        <v>2000</v>
      </c>
      <c r="C1236" s="1" t="s">
        <v>21</v>
      </c>
      <c r="D1236" s="14" t="s">
        <v>10</v>
      </c>
      <c r="E1236" s="67" t="s">
        <v>254</v>
      </c>
      <c r="F1236" s="29" t="s">
        <v>536</v>
      </c>
      <c r="G1236" s="29" t="s">
        <v>411</v>
      </c>
      <c r="H1236" s="6">
        <f t="shared" si="79"/>
        <v>-17000</v>
      </c>
      <c r="I1236" s="24">
        <f t="shared" si="80"/>
        <v>4.040404040404041</v>
      </c>
      <c r="K1236" t="s">
        <v>285</v>
      </c>
      <c r="L1236">
        <v>20</v>
      </c>
      <c r="M1236" s="2">
        <v>495</v>
      </c>
    </row>
    <row r="1237" spans="2:13" ht="12.75">
      <c r="B1237" s="418">
        <v>500</v>
      </c>
      <c r="C1237" s="1" t="s">
        <v>21</v>
      </c>
      <c r="D1237" s="14" t="s">
        <v>10</v>
      </c>
      <c r="E1237" s="67" t="s">
        <v>254</v>
      </c>
      <c r="F1237" s="29" t="s">
        <v>536</v>
      </c>
      <c r="G1237" s="29" t="s">
        <v>411</v>
      </c>
      <c r="H1237" s="6">
        <f t="shared" si="79"/>
        <v>-17500</v>
      </c>
      <c r="I1237" s="24">
        <f t="shared" si="80"/>
        <v>1.0101010101010102</v>
      </c>
      <c r="K1237" t="s">
        <v>285</v>
      </c>
      <c r="L1237">
        <v>20</v>
      </c>
      <c r="M1237" s="2">
        <v>495</v>
      </c>
    </row>
    <row r="1238" spans="1:13" s="60" customFormat="1" ht="12.75">
      <c r="A1238" s="13"/>
      <c r="B1238" s="419">
        <f>SUM(B1224:B1237)</f>
        <v>17500</v>
      </c>
      <c r="C1238" s="13" t="s">
        <v>21</v>
      </c>
      <c r="D1238" s="13"/>
      <c r="E1238" s="13"/>
      <c r="F1238" s="20"/>
      <c r="G1238" s="20"/>
      <c r="H1238" s="57">
        <v>0</v>
      </c>
      <c r="I1238" s="59">
        <f t="shared" si="80"/>
        <v>35.35353535353536</v>
      </c>
      <c r="M1238" s="2">
        <v>495</v>
      </c>
    </row>
    <row r="1239" spans="2:13" ht="12.75">
      <c r="B1239" s="418"/>
      <c r="H1239" s="6">
        <f aca="true" t="shared" si="81" ref="H1239:H1245">H1238-B1239</f>
        <v>0</v>
      </c>
      <c r="I1239" s="24">
        <f t="shared" si="80"/>
        <v>0</v>
      </c>
      <c r="M1239" s="2">
        <v>495</v>
      </c>
    </row>
    <row r="1240" spans="2:13" ht="12.75">
      <c r="B1240" s="418"/>
      <c r="H1240" s="6">
        <f t="shared" si="81"/>
        <v>0</v>
      </c>
      <c r="I1240" s="24">
        <f t="shared" si="80"/>
        <v>0</v>
      </c>
      <c r="M1240" s="2">
        <v>495</v>
      </c>
    </row>
    <row r="1241" spans="2:13" ht="12.75">
      <c r="B1241" s="418">
        <v>1000</v>
      </c>
      <c r="C1241" s="1" t="s">
        <v>263</v>
      </c>
      <c r="D1241" s="14" t="s">
        <v>10</v>
      </c>
      <c r="E1241" s="1" t="s">
        <v>264</v>
      </c>
      <c r="F1241" s="29" t="s">
        <v>536</v>
      </c>
      <c r="G1241" s="29" t="s">
        <v>497</v>
      </c>
      <c r="H1241" s="6">
        <f t="shared" si="81"/>
        <v>-1000</v>
      </c>
      <c r="I1241" s="24">
        <f t="shared" si="80"/>
        <v>2.0202020202020203</v>
      </c>
      <c r="K1241" t="s">
        <v>285</v>
      </c>
      <c r="L1241">
        <v>20</v>
      </c>
      <c r="M1241" s="2">
        <v>495</v>
      </c>
    </row>
    <row r="1242" spans="2:13" ht="12.75">
      <c r="B1242" s="418">
        <v>1000</v>
      </c>
      <c r="C1242" s="1" t="s">
        <v>263</v>
      </c>
      <c r="D1242" s="14" t="s">
        <v>10</v>
      </c>
      <c r="E1242" s="1" t="s">
        <v>264</v>
      </c>
      <c r="F1242" s="29" t="s">
        <v>536</v>
      </c>
      <c r="G1242" s="29" t="s">
        <v>409</v>
      </c>
      <c r="H1242" s="6">
        <f t="shared" si="81"/>
        <v>-2000</v>
      </c>
      <c r="I1242" s="24">
        <f t="shared" si="80"/>
        <v>2.0202020202020203</v>
      </c>
      <c r="K1242" t="s">
        <v>285</v>
      </c>
      <c r="L1242">
        <v>20</v>
      </c>
      <c r="M1242" s="2">
        <v>495</v>
      </c>
    </row>
    <row r="1243" spans="2:13" ht="12.75">
      <c r="B1243" s="418">
        <v>1000</v>
      </c>
      <c r="C1243" s="1" t="s">
        <v>263</v>
      </c>
      <c r="D1243" s="14" t="s">
        <v>10</v>
      </c>
      <c r="E1243" s="1" t="s">
        <v>264</v>
      </c>
      <c r="F1243" s="29" t="s">
        <v>536</v>
      </c>
      <c r="G1243" s="29" t="s">
        <v>500</v>
      </c>
      <c r="H1243" s="6">
        <f t="shared" si="81"/>
        <v>-3000</v>
      </c>
      <c r="I1243" s="24">
        <f t="shared" si="80"/>
        <v>2.0202020202020203</v>
      </c>
      <c r="K1243" t="s">
        <v>285</v>
      </c>
      <c r="L1243">
        <v>20</v>
      </c>
      <c r="M1243" s="2">
        <v>495</v>
      </c>
    </row>
    <row r="1244" spans="2:13" ht="12.75">
      <c r="B1244" s="418">
        <v>1000</v>
      </c>
      <c r="C1244" s="1" t="s">
        <v>263</v>
      </c>
      <c r="D1244" s="14" t="s">
        <v>10</v>
      </c>
      <c r="E1244" s="1" t="s">
        <v>264</v>
      </c>
      <c r="F1244" s="29" t="s">
        <v>536</v>
      </c>
      <c r="G1244" s="29" t="s">
        <v>502</v>
      </c>
      <c r="H1244" s="6">
        <f t="shared" si="81"/>
        <v>-4000</v>
      </c>
      <c r="I1244" s="24">
        <f t="shared" si="80"/>
        <v>2.0202020202020203</v>
      </c>
      <c r="K1244" t="s">
        <v>285</v>
      </c>
      <c r="L1244">
        <v>20</v>
      </c>
      <c r="M1244" s="2">
        <v>495</v>
      </c>
    </row>
    <row r="1245" spans="2:13" ht="12.75">
      <c r="B1245" s="418">
        <v>1000</v>
      </c>
      <c r="C1245" s="1" t="s">
        <v>263</v>
      </c>
      <c r="D1245" s="14" t="s">
        <v>10</v>
      </c>
      <c r="E1245" s="1" t="s">
        <v>264</v>
      </c>
      <c r="F1245" s="29" t="s">
        <v>536</v>
      </c>
      <c r="G1245" s="29" t="s">
        <v>504</v>
      </c>
      <c r="H1245" s="6">
        <f t="shared" si="81"/>
        <v>-5000</v>
      </c>
      <c r="I1245" s="24">
        <f t="shared" si="80"/>
        <v>2.0202020202020203</v>
      </c>
      <c r="K1245" t="s">
        <v>285</v>
      </c>
      <c r="L1245">
        <v>20</v>
      </c>
      <c r="M1245" s="2">
        <v>495</v>
      </c>
    </row>
    <row r="1246" spans="1:13" s="60" customFormat="1" ht="12.75">
      <c r="A1246" s="13"/>
      <c r="B1246" s="419">
        <f>SUM(B1241:B1245)</f>
        <v>5000</v>
      </c>
      <c r="C1246" s="13"/>
      <c r="D1246" s="13"/>
      <c r="E1246" s="13" t="s">
        <v>264</v>
      </c>
      <c r="F1246" s="20"/>
      <c r="G1246" s="20"/>
      <c r="H1246" s="57">
        <v>0</v>
      </c>
      <c r="I1246" s="59">
        <f t="shared" si="80"/>
        <v>10.1010101010101</v>
      </c>
      <c r="M1246" s="2">
        <v>495</v>
      </c>
    </row>
    <row r="1247" spans="2:13" ht="12.75">
      <c r="B1247" s="418"/>
      <c r="H1247" s="6">
        <f>H1246-B1247</f>
        <v>0</v>
      </c>
      <c r="I1247" s="24">
        <f t="shared" si="80"/>
        <v>0</v>
      </c>
      <c r="M1247" s="2">
        <v>495</v>
      </c>
    </row>
    <row r="1248" spans="2:13" ht="12.75">
      <c r="B1248" s="418"/>
      <c r="H1248" s="6">
        <f>H1247-B1248</f>
        <v>0</v>
      </c>
      <c r="I1248" s="24">
        <f t="shared" si="80"/>
        <v>0</v>
      </c>
      <c r="M1248" s="2">
        <v>495</v>
      </c>
    </row>
    <row r="1249" spans="2:13" ht="12.75">
      <c r="B1249" s="418"/>
      <c r="H1249" s="6">
        <f>H1248-B1249</f>
        <v>0</v>
      </c>
      <c r="I1249" s="24">
        <f t="shared" si="80"/>
        <v>0</v>
      </c>
      <c r="M1249" s="2">
        <v>495</v>
      </c>
    </row>
    <row r="1250" spans="2:13" ht="12.75">
      <c r="B1250" s="418"/>
      <c r="H1250" s="6">
        <f>H1249-B1250</f>
        <v>0</v>
      </c>
      <c r="I1250" s="24">
        <f t="shared" si="80"/>
        <v>0</v>
      </c>
      <c r="M1250" s="2">
        <v>495</v>
      </c>
    </row>
    <row r="1251" spans="1:13" s="56" customFormat="1" ht="12.75">
      <c r="A1251" s="52"/>
      <c r="B1251" s="366">
        <f>+B1263+B1274+B1285+B1292+B1309+B1317</f>
        <v>156500</v>
      </c>
      <c r="C1251" s="52" t="s">
        <v>73</v>
      </c>
      <c r="D1251" s="52" t="s">
        <v>111</v>
      </c>
      <c r="E1251" s="52" t="s">
        <v>72</v>
      </c>
      <c r="F1251" s="62" t="s">
        <v>74</v>
      </c>
      <c r="G1251" s="54"/>
      <c r="H1251" s="53" t="s">
        <v>109</v>
      </c>
      <c r="I1251" s="55">
        <f t="shared" si="80"/>
        <v>316.16161616161617</v>
      </c>
      <c r="M1251" s="2">
        <v>495</v>
      </c>
    </row>
    <row r="1252" spans="2:13" ht="12.75">
      <c r="B1252" s="418"/>
      <c r="H1252" s="6">
        <v>0</v>
      </c>
      <c r="I1252" s="24">
        <f t="shared" si="80"/>
        <v>0</v>
      </c>
      <c r="M1252" s="2">
        <v>495</v>
      </c>
    </row>
    <row r="1253" spans="2:13" ht="12.75">
      <c r="B1253" s="418">
        <v>2000</v>
      </c>
      <c r="C1253" s="1" t="s">
        <v>14</v>
      </c>
      <c r="D1253" s="1" t="s">
        <v>10</v>
      </c>
      <c r="E1253" s="1" t="s">
        <v>301</v>
      </c>
      <c r="F1253" s="426" t="s">
        <v>547</v>
      </c>
      <c r="G1253" s="29" t="s">
        <v>407</v>
      </c>
      <c r="H1253" s="6">
        <f aca="true" t="shared" si="82" ref="H1253:H1262">H1252-B1253</f>
        <v>-2000</v>
      </c>
      <c r="I1253" s="24">
        <f t="shared" si="80"/>
        <v>4.040404040404041</v>
      </c>
      <c r="K1253" t="s">
        <v>14</v>
      </c>
      <c r="L1253">
        <v>21</v>
      </c>
      <c r="M1253" s="2">
        <v>495</v>
      </c>
    </row>
    <row r="1254" spans="2:13" ht="12.75">
      <c r="B1254" s="418">
        <v>2500</v>
      </c>
      <c r="C1254" s="1" t="s">
        <v>14</v>
      </c>
      <c r="D1254" s="1" t="s">
        <v>10</v>
      </c>
      <c r="E1254" s="1" t="s">
        <v>305</v>
      </c>
      <c r="F1254" s="426" t="s">
        <v>548</v>
      </c>
      <c r="G1254" s="29" t="s">
        <v>495</v>
      </c>
      <c r="H1254" s="6">
        <f t="shared" si="82"/>
        <v>-4500</v>
      </c>
      <c r="I1254" s="24">
        <f t="shared" si="80"/>
        <v>5.05050505050505</v>
      </c>
      <c r="K1254" t="s">
        <v>14</v>
      </c>
      <c r="L1254">
        <v>21</v>
      </c>
      <c r="M1254" s="2">
        <v>495</v>
      </c>
    </row>
    <row r="1255" spans="2:13" ht="12.75">
      <c r="B1255" s="418">
        <v>2000</v>
      </c>
      <c r="C1255" s="1" t="s">
        <v>14</v>
      </c>
      <c r="D1255" s="1" t="s">
        <v>10</v>
      </c>
      <c r="E1255" s="1" t="s">
        <v>301</v>
      </c>
      <c r="F1255" s="426" t="s">
        <v>549</v>
      </c>
      <c r="G1255" s="29" t="s">
        <v>495</v>
      </c>
      <c r="H1255" s="6">
        <f t="shared" si="82"/>
        <v>-6500</v>
      </c>
      <c r="I1255" s="24">
        <f t="shared" si="80"/>
        <v>4.040404040404041</v>
      </c>
      <c r="K1255" t="s">
        <v>14</v>
      </c>
      <c r="L1255">
        <v>21</v>
      </c>
      <c r="M1255" s="2">
        <v>495</v>
      </c>
    </row>
    <row r="1256" spans="2:13" ht="12.75">
      <c r="B1256" s="418">
        <v>2500</v>
      </c>
      <c r="C1256" s="1" t="s">
        <v>14</v>
      </c>
      <c r="D1256" s="1" t="s">
        <v>10</v>
      </c>
      <c r="E1256" s="1" t="s">
        <v>305</v>
      </c>
      <c r="F1256" s="426" t="s">
        <v>550</v>
      </c>
      <c r="G1256" s="29" t="s">
        <v>497</v>
      </c>
      <c r="H1256" s="6">
        <f t="shared" si="82"/>
        <v>-9000</v>
      </c>
      <c r="I1256" s="24">
        <v>5</v>
      </c>
      <c r="K1256" t="s">
        <v>14</v>
      </c>
      <c r="L1256">
        <v>21</v>
      </c>
      <c r="M1256" s="2">
        <v>495</v>
      </c>
    </row>
    <row r="1257" spans="2:13" ht="12.75">
      <c r="B1257" s="418">
        <v>2500</v>
      </c>
      <c r="C1257" s="1" t="s">
        <v>14</v>
      </c>
      <c r="D1257" s="1" t="s">
        <v>10</v>
      </c>
      <c r="E1257" s="1" t="s">
        <v>305</v>
      </c>
      <c r="F1257" s="29" t="s">
        <v>551</v>
      </c>
      <c r="G1257" s="29" t="s">
        <v>409</v>
      </c>
      <c r="H1257" s="6">
        <f t="shared" si="82"/>
        <v>-11500</v>
      </c>
      <c r="I1257" s="24">
        <v>5</v>
      </c>
      <c r="K1257" t="s">
        <v>14</v>
      </c>
      <c r="L1257">
        <v>21</v>
      </c>
      <c r="M1257" s="2">
        <v>495</v>
      </c>
    </row>
    <row r="1258" spans="2:13" ht="12.75">
      <c r="B1258" s="418">
        <v>2500</v>
      </c>
      <c r="C1258" s="1" t="s">
        <v>14</v>
      </c>
      <c r="D1258" s="1" t="s">
        <v>10</v>
      </c>
      <c r="E1258" s="1" t="s">
        <v>305</v>
      </c>
      <c r="F1258" s="29" t="s">
        <v>552</v>
      </c>
      <c r="G1258" s="29" t="s">
        <v>500</v>
      </c>
      <c r="H1258" s="6">
        <f t="shared" si="82"/>
        <v>-14000</v>
      </c>
      <c r="I1258" s="24">
        <v>5</v>
      </c>
      <c r="K1258" t="s">
        <v>14</v>
      </c>
      <c r="L1258">
        <v>21</v>
      </c>
      <c r="M1258" s="2">
        <v>495</v>
      </c>
    </row>
    <row r="1259" spans="2:13" ht="12.75">
      <c r="B1259" s="418">
        <v>2000</v>
      </c>
      <c r="C1259" s="1" t="s">
        <v>14</v>
      </c>
      <c r="D1259" s="1" t="s">
        <v>10</v>
      </c>
      <c r="E1259" s="1" t="s">
        <v>301</v>
      </c>
      <c r="F1259" s="29" t="s">
        <v>553</v>
      </c>
      <c r="G1259" s="29" t="s">
        <v>500</v>
      </c>
      <c r="H1259" s="6">
        <f t="shared" si="82"/>
        <v>-16000</v>
      </c>
      <c r="I1259" s="24">
        <v>4</v>
      </c>
      <c r="K1259" t="s">
        <v>14</v>
      </c>
      <c r="L1259">
        <v>21</v>
      </c>
      <c r="M1259" s="2">
        <v>495</v>
      </c>
    </row>
    <row r="1260" spans="2:13" ht="12.75">
      <c r="B1260" s="418">
        <v>2500</v>
      </c>
      <c r="C1260" s="1" t="s">
        <v>14</v>
      </c>
      <c r="D1260" s="1" t="s">
        <v>10</v>
      </c>
      <c r="E1260" s="1" t="s">
        <v>305</v>
      </c>
      <c r="F1260" s="29" t="s">
        <v>554</v>
      </c>
      <c r="G1260" s="29" t="s">
        <v>502</v>
      </c>
      <c r="H1260" s="6">
        <f t="shared" si="82"/>
        <v>-18500</v>
      </c>
      <c r="I1260" s="24">
        <v>5</v>
      </c>
      <c r="K1260" t="s">
        <v>14</v>
      </c>
      <c r="L1260">
        <v>21</v>
      </c>
      <c r="M1260" s="2">
        <v>495</v>
      </c>
    </row>
    <row r="1261" spans="2:13" ht="12.75">
      <c r="B1261" s="418">
        <v>2500</v>
      </c>
      <c r="C1261" s="1" t="s">
        <v>14</v>
      </c>
      <c r="D1261" s="1" t="s">
        <v>10</v>
      </c>
      <c r="E1261" s="1" t="s">
        <v>305</v>
      </c>
      <c r="F1261" s="29" t="s">
        <v>555</v>
      </c>
      <c r="G1261" s="29" t="s">
        <v>411</v>
      </c>
      <c r="H1261" s="6">
        <f t="shared" si="82"/>
        <v>-21000</v>
      </c>
      <c r="I1261" s="24">
        <v>5</v>
      </c>
      <c r="K1261" t="s">
        <v>14</v>
      </c>
      <c r="L1261">
        <v>21</v>
      </c>
      <c r="M1261" s="2">
        <v>495</v>
      </c>
    </row>
    <row r="1262" spans="2:13" ht="12.75">
      <c r="B1262" s="418">
        <v>2500</v>
      </c>
      <c r="C1262" s="1" t="s">
        <v>14</v>
      </c>
      <c r="D1262" s="1" t="s">
        <v>10</v>
      </c>
      <c r="E1262" s="1" t="s">
        <v>305</v>
      </c>
      <c r="F1262" s="29" t="s">
        <v>556</v>
      </c>
      <c r="G1262" s="29" t="s">
        <v>557</v>
      </c>
      <c r="H1262" s="6">
        <f t="shared" si="82"/>
        <v>-23500</v>
      </c>
      <c r="I1262" s="24">
        <v>5</v>
      </c>
      <c r="K1262" t="s">
        <v>14</v>
      </c>
      <c r="L1262">
        <v>21</v>
      </c>
      <c r="M1262" s="2">
        <v>495</v>
      </c>
    </row>
    <row r="1263" spans="1:13" s="60" customFormat="1" ht="12.75">
      <c r="A1263" s="13"/>
      <c r="B1263" s="450">
        <f>SUM(B1253:B1262)</f>
        <v>23500</v>
      </c>
      <c r="C1263" s="13" t="s">
        <v>14</v>
      </c>
      <c r="D1263" s="13"/>
      <c r="E1263" s="13"/>
      <c r="F1263" s="20"/>
      <c r="G1263" s="20"/>
      <c r="H1263" s="57">
        <v>0</v>
      </c>
      <c r="I1263" s="59">
        <f aca="true" t="shared" si="83" ref="I1263:I1294">+B1263/M1263</f>
        <v>47.474747474747474</v>
      </c>
      <c r="M1263" s="2">
        <v>495</v>
      </c>
    </row>
    <row r="1264" spans="2:13" ht="12.75">
      <c r="B1264" s="418"/>
      <c r="H1264" s="6">
        <f aca="true" t="shared" si="84" ref="H1264:H1273">H1263-B1264</f>
        <v>0</v>
      </c>
      <c r="I1264" s="24">
        <f t="shared" si="83"/>
        <v>0</v>
      </c>
      <c r="M1264" s="2">
        <v>495</v>
      </c>
    </row>
    <row r="1265" spans="2:13" ht="12.75">
      <c r="B1265" s="418"/>
      <c r="H1265" s="6">
        <f t="shared" si="84"/>
        <v>0</v>
      </c>
      <c r="I1265" s="24">
        <f t="shared" si="83"/>
        <v>0</v>
      </c>
      <c r="M1265" s="2">
        <v>495</v>
      </c>
    </row>
    <row r="1266" spans="2:13" ht="12.75">
      <c r="B1266" s="418">
        <v>25000</v>
      </c>
      <c r="C1266" s="67" t="s">
        <v>558</v>
      </c>
      <c r="D1266" s="67" t="s">
        <v>10</v>
      </c>
      <c r="E1266" s="67" t="s">
        <v>254</v>
      </c>
      <c r="F1266" s="424" t="s">
        <v>559</v>
      </c>
      <c r="G1266" s="424" t="s">
        <v>495</v>
      </c>
      <c r="H1266" s="6">
        <f t="shared" si="84"/>
        <v>-25000</v>
      </c>
      <c r="I1266" s="24">
        <f t="shared" si="83"/>
        <v>50.505050505050505</v>
      </c>
      <c r="K1266" s="66" t="s">
        <v>305</v>
      </c>
      <c r="L1266">
        <v>21</v>
      </c>
      <c r="M1266" s="2">
        <v>495</v>
      </c>
    </row>
    <row r="1267" spans="2:13" ht="12.75">
      <c r="B1267" s="418">
        <v>5000</v>
      </c>
      <c r="C1267" s="67" t="s">
        <v>560</v>
      </c>
      <c r="D1267" s="67" t="s">
        <v>10</v>
      </c>
      <c r="E1267" s="67" t="s">
        <v>254</v>
      </c>
      <c r="F1267" s="424" t="s">
        <v>561</v>
      </c>
      <c r="G1267" s="424" t="s">
        <v>497</v>
      </c>
      <c r="H1267" s="6">
        <f t="shared" si="84"/>
        <v>-30000</v>
      </c>
      <c r="I1267" s="24">
        <f t="shared" si="83"/>
        <v>10.1010101010101</v>
      </c>
      <c r="K1267" s="66" t="s">
        <v>305</v>
      </c>
      <c r="L1267">
        <v>21</v>
      </c>
      <c r="M1267" s="2">
        <v>495</v>
      </c>
    </row>
    <row r="1268" spans="2:13" ht="12.75">
      <c r="B1268" s="418">
        <v>3000</v>
      </c>
      <c r="C1268" s="67" t="s">
        <v>535</v>
      </c>
      <c r="D1268" s="67" t="s">
        <v>10</v>
      </c>
      <c r="E1268" s="67" t="s">
        <v>254</v>
      </c>
      <c r="F1268" s="424" t="s">
        <v>562</v>
      </c>
      <c r="G1268" s="424" t="s">
        <v>409</v>
      </c>
      <c r="H1268" s="6">
        <f t="shared" si="84"/>
        <v>-33000</v>
      </c>
      <c r="I1268" s="24">
        <f t="shared" si="83"/>
        <v>6.0606060606060606</v>
      </c>
      <c r="K1268" s="66" t="s">
        <v>305</v>
      </c>
      <c r="L1268">
        <v>21</v>
      </c>
      <c r="M1268" s="2">
        <v>495</v>
      </c>
    </row>
    <row r="1269" spans="2:13" ht="12.75">
      <c r="B1269" s="418">
        <v>3000</v>
      </c>
      <c r="C1269" s="67" t="s">
        <v>537</v>
      </c>
      <c r="D1269" s="67" t="s">
        <v>10</v>
      </c>
      <c r="E1269" s="67" t="s">
        <v>254</v>
      </c>
      <c r="F1269" s="424" t="s">
        <v>562</v>
      </c>
      <c r="G1269" s="424" t="s">
        <v>409</v>
      </c>
      <c r="H1269" s="6">
        <f t="shared" si="84"/>
        <v>-36000</v>
      </c>
      <c r="I1269" s="24">
        <f t="shared" si="83"/>
        <v>6.0606060606060606</v>
      </c>
      <c r="K1269" s="66" t="s">
        <v>305</v>
      </c>
      <c r="L1269">
        <v>21</v>
      </c>
      <c r="M1269" s="2">
        <v>495</v>
      </c>
    </row>
    <row r="1270" spans="2:13" ht="12.75">
      <c r="B1270" s="418">
        <v>5000</v>
      </c>
      <c r="C1270" s="67" t="s">
        <v>563</v>
      </c>
      <c r="D1270" s="67" t="s">
        <v>10</v>
      </c>
      <c r="E1270" s="67" t="s">
        <v>254</v>
      </c>
      <c r="F1270" s="424" t="s">
        <v>562</v>
      </c>
      <c r="G1270" s="424" t="s">
        <v>500</v>
      </c>
      <c r="H1270" s="6">
        <f t="shared" si="84"/>
        <v>-41000</v>
      </c>
      <c r="I1270" s="24">
        <f t="shared" si="83"/>
        <v>10.1010101010101</v>
      </c>
      <c r="K1270" s="66" t="s">
        <v>305</v>
      </c>
      <c r="L1270">
        <v>21</v>
      </c>
      <c r="M1270" s="2">
        <v>495</v>
      </c>
    </row>
    <row r="1271" spans="2:13" ht="12.75">
      <c r="B1271" s="418">
        <v>5000</v>
      </c>
      <c r="C1271" s="67" t="s">
        <v>539</v>
      </c>
      <c r="D1271" s="67" t="s">
        <v>10</v>
      </c>
      <c r="E1271" s="67" t="s">
        <v>254</v>
      </c>
      <c r="F1271" s="424" t="s">
        <v>562</v>
      </c>
      <c r="G1271" s="424" t="s">
        <v>500</v>
      </c>
      <c r="H1271" s="6">
        <f t="shared" si="84"/>
        <v>-46000</v>
      </c>
      <c r="I1271" s="24">
        <f t="shared" si="83"/>
        <v>10.1010101010101</v>
      </c>
      <c r="K1271" s="66" t="s">
        <v>305</v>
      </c>
      <c r="L1271">
        <v>21</v>
      </c>
      <c r="M1271" s="2">
        <v>495</v>
      </c>
    </row>
    <row r="1272" spans="2:13" ht="12.75">
      <c r="B1272" s="418">
        <v>5000</v>
      </c>
      <c r="C1272" s="67" t="s">
        <v>564</v>
      </c>
      <c r="D1272" s="67" t="s">
        <v>10</v>
      </c>
      <c r="E1272" s="67" t="s">
        <v>254</v>
      </c>
      <c r="F1272" s="424" t="s">
        <v>565</v>
      </c>
      <c r="G1272" s="424" t="s">
        <v>504</v>
      </c>
      <c r="H1272" s="6">
        <f t="shared" si="84"/>
        <v>-51000</v>
      </c>
      <c r="I1272" s="24">
        <f t="shared" si="83"/>
        <v>10.1010101010101</v>
      </c>
      <c r="K1272" s="66" t="s">
        <v>305</v>
      </c>
      <c r="L1272">
        <v>21</v>
      </c>
      <c r="M1272" s="2">
        <v>495</v>
      </c>
    </row>
    <row r="1273" spans="2:13" ht="12.75">
      <c r="B1273" s="418">
        <v>25000</v>
      </c>
      <c r="C1273" s="67" t="s">
        <v>566</v>
      </c>
      <c r="D1273" s="67" t="s">
        <v>10</v>
      </c>
      <c r="E1273" s="67" t="s">
        <v>254</v>
      </c>
      <c r="F1273" s="424" t="s">
        <v>567</v>
      </c>
      <c r="G1273" s="424" t="s">
        <v>504</v>
      </c>
      <c r="H1273" s="6">
        <f t="shared" si="84"/>
        <v>-76000</v>
      </c>
      <c r="I1273" s="24">
        <f t="shared" si="83"/>
        <v>50.505050505050505</v>
      </c>
      <c r="K1273" s="66" t="s">
        <v>305</v>
      </c>
      <c r="L1273">
        <v>21</v>
      </c>
      <c r="M1273" s="2">
        <v>495</v>
      </c>
    </row>
    <row r="1274" spans="1:13" s="60" customFormat="1" ht="12.75">
      <c r="A1274" s="13"/>
      <c r="B1274" s="419">
        <f>SUM(B1266:B1273)</f>
        <v>76000</v>
      </c>
      <c r="C1274" s="13" t="s">
        <v>151</v>
      </c>
      <c r="D1274" s="13"/>
      <c r="E1274" s="13"/>
      <c r="F1274" s="20"/>
      <c r="G1274" s="20"/>
      <c r="H1274" s="57">
        <v>0</v>
      </c>
      <c r="I1274" s="59">
        <f t="shared" si="83"/>
        <v>153.53535353535352</v>
      </c>
      <c r="M1274" s="2">
        <v>495</v>
      </c>
    </row>
    <row r="1275" spans="2:13" ht="12.75">
      <c r="B1275" s="418"/>
      <c r="H1275" s="6">
        <f aca="true" t="shared" si="85" ref="H1275:H1284">H1274-B1275</f>
        <v>0</v>
      </c>
      <c r="I1275" s="24">
        <f t="shared" si="83"/>
        <v>0</v>
      </c>
      <c r="M1275" s="2">
        <v>495</v>
      </c>
    </row>
    <row r="1276" spans="2:13" ht="12.75">
      <c r="B1276" s="418"/>
      <c r="H1276" s="6">
        <f t="shared" si="85"/>
        <v>0</v>
      </c>
      <c r="I1276" s="24">
        <f t="shared" si="83"/>
        <v>0</v>
      </c>
      <c r="M1276" s="2">
        <v>495</v>
      </c>
    </row>
    <row r="1277" spans="2:13" ht="12.75">
      <c r="B1277" s="418">
        <v>1400</v>
      </c>
      <c r="C1277" s="67" t="s">
        <v>19</v>
      </c>
      <c r="D1277" s="67" t="s">
        <v>10</v>
      </c>
      <c r="E1277" s="67" t="s">
        <v>15</v>
      </c>
      <c r="F1277" s="424" t="s">
        <v>562</v>
      </c>
      <c r="G1277" s="424" t="s">
        <v>407</v>
      </c>
      <c r="H1277" s="6">
        <f t="shared" si="85"/>
        <v>-1400</v>
      </c>
      <c r="I1277" s="24">
        <f t="shared" si="83"/>
        <v>2.8282828282828283</v>
      </c>
      <c r="K1277" s="66" t="s">
        <v>305</v>
      </c>
      <c r="L1277">
        <v>21</v>
      </c>
      <c r="M1277" s="2">
        <v>495</v>
      </c>
    </row>
    <row r="1278" spans="2:13" ht="12.75">
      <c r="B1278" s="418">
        <v>1500</v>
      </c>
      <c r="C1278" s="67" t="s">
        <v>19</v>
      </c>
      <c r="D1278" s="67" t="s">
        <v>10</v>
      </c>
      <c r="E1278" s="67" t="s">
        <v>15</v>
      </c>
      <c r="F1278" s="424" t="s">
        <v>562</v>
      </c>
      <c r="G1278" s="424" t="s">
        <v>495</v>
      </c>
      <c r="H1278" s="6">
        <f t="shared" si="85"/>
        <v>-2900</v>
      </c>
      <c r="I1278" s="24">
        <f t="shared" si="83"/>
        <v>3.0303030303030303</v>
      </c>
      <c r="K1278" s="66" t="s">
        <v>305</v>
      </c>
      <c r="L1278">
        <v>21</v>
      </c>
      <c r="M1278" s="2">
        <v>495</v>
      </c>
    </row>
    <row r="1279" spans="2:13" ht="12.75">
      <c r="B1279" s="418">
        <v>1300</v>
      </c>
      <c r="C1279" s="67" t="s">
        <v>19</v>
      </c>
      <c r="D1279" s="67" t="s">
        <v>10</v>
      </c>
      <c r="E1279" s="67" t="s">
        <v>15</v>
      </c>
      <c r="F1279" s="424" t="s">
        <v>562</v>
      </c>
      <c r="G1279" s="424" t="s">
        <v>497</v>
      </c>
      <c r="H1279" s="6">
        <f t="shared" si="85"/>
        <v>-4200</v>
      </c>
      <c r="I1279" s="24">
        <f t="shared" si="83"/>
        <v>2.6262626262626263</v>
      </c>
      <c r="K1279" s="66" t="s">
        <v>305</v>
      </c>
      <c r="L1279">
        <v>21</v>
      </c>
      <c r="M1279" s="2">
        <v>495</v>
      </c>
    </row>
    <row r="1280" spans="2:13" ht="12.75">
      <c r="B1280" s="418">
        <v>1000</v>
      </c>
      <c r="C1280" s="67" t="s">
        <v>19</v>
      </c>
      <c r="D1280" s="67" t="s">
        <v>10</v>
      </c>
      <c r="E1280" s="67" t="s">
        <v>15</v>
      </c>
      <c r="F1280" s="424" t="s">
        <v>562</v>
      </c>
      <c r="G1280" s="424" t="s">
        <v>409</v>
      </c>
      <c r="H1280" s="6">
        <f t="shared" si="85"/>
        <v>-5200</v>
      </c>
      <c r="I1280" s="24">
        <f t="shared" si="83"/>
        <v>2.0202020202020203</v>
      </c>
      <c r="K1280" s="66" t="s">
        <v>305</v>
      </c>
      <c r="L1280">
        <v>21</v>
      </c>
      <c r="M1280" s="2">
        <v>495</v>
      </c>
    </row>
    <row r="1281" spans="2:13" ht="12.75">
      <c r="B1281" s="418">
        <v>1000</v>
      </c>
      <c r="C1281" s="67" t="s">
        <v>19</v>
      </c>
      <c r="D1281" s="67" t="s">
        <v>10</v>
      </c>
      <c r="E1281" s="67" t="s">
        <v>15</v>
      </c>
      <c r="F1281" s="424" t="s">
        <v>562</v>
      </c>
      <c r="G1281" s="424" t="s">
        <v>500</v>
      </c>
      <c r="H1281" s="6">
        <f t="shared" si="85"/>
        <v>-6200</v>
      </c>
      <c r="I1281" s="24">
        <f t="shared" si="83"/>
        <v>2.0202020202020203</v>
      </c>
      <c r="K1281" s="66" t="s">
        <v>305</v>
      </c>
      <c r="L1281">
        <v>21</v>
      </c>
      <c r="M1281" s="2">
        <v>495</v>
      </c>
    </row>
    <row r="1282" spans="2:13" ht="12.75">
      <c r="B1282" s="418">
        <v>1400</v>
      </c>
      <c r="C1282" s="67" t="s">
        <v>19</v>
      </c>
      <c r="D1282" s="67" t="s">
        <v>10</v>
      </c>
      <c r="E1282" s="67" t="s">
        <v>15</v>
      </c>
      <c r="F1282" s="424" t="s">
        <v>562</v>
      </c>
      <c r="G1282" s="424" t="s">
        <v>502</v>
      </c>
      <c r="H1282" s="6">
        <f t="shared" si="85"/>
        <v>-7600</v>
      </c>
      <c r="I1282" s="24">
        <f t="shared" si="83"/>
        <v>2.8282828282828283</v>
      </c>
      <c r="K1282" s="66" t="s">
        <v>305</v>
      </c>
      <c r="L1282">
        <v>21</v>
      </c>
      <c r="M1282" s="2">
        <v>495</v>
      </c>
    </row>
    <row r="1283" spans="2:13" ht="12.75">
      <c r="B1283" s="418">
        <v>1500</v>
      </c>
      <c r="C1283" s="67" t="s">
        <v>19</v>
      </c>
      <c r="D1283" s="67" t="s">
        <v>10</v>
      </c>
      <c r="E1283" s="67" t="s">
        <v>15</v>
      </c>
      <c r="F1283" s="424" t="s">
        <v>562</v>
      </c>
      <c r="G1283" s="424" t="s">
        <v>504</v>
      </c>
      <c r="H1283" s="6">
        <f t="shared" si="85"/>
        <v>-9100</v>
      </c>
      <c r="I1283" s="24">
        <f t="shared" si="83"/>
        <v>3.0303030303030303</v>
      </c>
      <c r="K1283" s="66" t="s">
        <v>305</v>
      </c>
      <c r="L1283">
        <v>21</v>
      </c>
      <c r="M1283" s="2">
        <v>495</v>
      </c>
    </row>
    <row r="1284" spans="2:13" ht="12.75">
      <c r="B1284" s="418">
        <v>1400</v>
      </c>
      <c r="C1284" s="67" t="s">
        <v>19</v>
      </c>
      <c r="D1284" s="67" t="s">
        <v>10</v>
      </c>
      <c r="E1284" s="67" t="s">
        <v>15</v>
      </c>
      <c r="F1284" s="424" t="s">
        <v>562</v>
      </c>
      <c r="G1284" s="424" t="s">
        <v>411</v>
      </c>
      <c r="H1284" s="6">
        <f t="shared" si="85"/>
        <v>-10500</v>
      </c>
      <c r="I1284" s="24">
        <f t="shared" si="83"/>
        <v>2.8282828282828283</v>
      </c>
      <c r="K1284" s="66" t="s">
        <v>305</v>
      </c>
      <c r="L1284">
        <v>21</v>
      </c>
      <c r="M1284" s="2">
        <v>495</v>
      </c>
    </row>
    <row r="1285" spans="1:13" s="60" customFormat="1" ht="12.75">
      <c r="A1285" s="13"/>
      <c r="B1285" s="419">
        <f>SUM(B1277:B1284)</f>
        <v>10500</v>
      </c>
      <c r="C1285" s="13"/>
      <c r="D1285" s="13"/>
      <c r="E1285" s="13" t="s">
        <v>15</v>
      </c>
      <c r="F1285" s="20"/>
      <c r="G1285" s="20"/>
      <c r="H1285" s="57">
        <v>0</v>
      </c>
      <c r="I1285" s="59">
        <f t="shared" si="83"/>
        <v>21.21212121212121</v>
      </c>
      <c r="K1285" s="72"/>
      <c r="M1285" s="2">
        <v>495</v>
      </c>
    </row>
    <row r="1286" spans="2:13" ht="12.75">
      <c r="B1286" s="418"/>
      <c r="H1286" s="6">
        <f aca="true" t="shared" si="86" ref="H1286:H1291">H1285-B1286</f>
        <v>0</v>
      </c>
      <c r="I1286" s="24">
        <f t="shared" si="83"/>
        <v>0</v>
      </c>
      <c r="M1286" s="2">
        <v>495</v>
      </c>
    </row>
    <row r="1287" spans="2:13" ht="12.75">
      <c r="B1287" s="418"/>
      <c r="H1287" s="6">
        <f t="shared" si="86"/>
        <v>0</v>
      </c>
      <c r="I1287" s="24">
        <f t="shared" si="83"/>
        <v>0</v>
      </c>
      <c r="M1287" s="2">
        <v>495</v>
      </c>
    </row>
    <row r="1288" spans="1:13" ht="12.75">
      <c r="A1288" s="14"/>
      <c r="B1288" s="418">
        <v>6000</v>
      </c>
      <c r="C1288" s="67" t="s">
        <v>20</v>
      </c>
      <c r="D1288" s="67" t="s">
        <v>10</v>
      </c>
      <c r="E1288" s="67" t="s">
        <v>254</v>
      </c>
      <c r="F1288" s="424" t="s">
        <v>568</v>
      </c>
      <c r="G1288" s="424" t="s">
        <v>497</v>
      </c>
      <c r="H1288" s="6">
        <f t="shared" si="86"/>
        <v>-6000</v>
      </c>
      <c r="I1288" s="24">
        <f t="shared" si="83"/>
        <v>12.121212121212121</v>
      </c>
      <c r="K1288" s="66" t="s">
        <v>305</v>
      </c>
      <c r="L1288">
        <v>21</v>
      </c>
      <c r="M1288" s="2">
        <v>495</v>
      </c>
    </row>
    <row r="1289" spans="2:13" ht="12.75">
      <c r="B1289" s="418">
        <v>6000</v>
      </c>
      <c r="C1289" s="67" t="s">
        <v>20</v>
      </c>
      <c r="D1289" s="67" t="s">
        <v>10</v>
      </c>
      <c r="E1289" s="67" t="s">
        <v>254</v>
      </c>
      <c r="F1289" s="424" t="s">
        <v>568</v>
      </c>
      <c r="G1289" s="424" t="s">
        <v>409</v>
      </c>
      <c r="H1289" s="6">
        <f t="shared" si="86"/>
        <v>-12000</v>
      </c>
      <c r="I1289" s="24">
        <f t="shared" si="83"/>
        <v>12.121212121212121</v>
      </c>
      <c r="K1289" s="66" t="s">
        <v>305</v>
      </c>
      <c r="L1289">
        <v>21</v>
      </c>
      <c r="M1289" s="2">
        <v>495</v>
      </c>
    </row>
    <row r="1290" spans="2:13" ht="12.75">
      <c r="B1290" s="418">
        <v>6000</v>
      </c>
      <c r="C1290" s="67" t="s">
        <v>20</v>
      </c>
      <c r="D1290" s="67" t="s">
        <v>10</v>
      </c>
      <c r="E1290" s="67" t="s">
        <v>254</v>
      </c>
      <c r="F1290" s="424" t="s">
        <v>568</v>
      </c>
      <c r="G1290" s="424" t="s">
        <v>500</v>
      </c>
      <c r="H1290" s="6">
        <f t="shared" si="86"/>
        <v>-18000</v>
      </c>
      <c r="I1290" s="24">
        <f t="shared" si="83"/>
        <v>12.121212121212121</v>
      </c>
      <c r="K1290" s="66" t="s">
        <v>305</v>
      </c>
      <c r="L1290">
        <v>21</v>
      </c>
      <c r="M1290" s="2">
        <v>495</v>
      </c>
    </row>
    <row r="1291" spans="2:13" ht="12.75">
      <c r="B1291" s="418">
        <v>6000</v>
      </c>
      <c r="C1291" s="67" t="s">
        <v>20</v>
      </c>
      <c r="D1291" s="67" t="s">
        <v>10</v>
      </c>
      <c r="E1291" s="67" t="s">
        <v>254</v>
      </c>
      <c r="F1291" s="424" t="s">
        <v>568</v>
      </c>
      <c r="G1291" s="424" t="s">
        <v>502</v>
      </c>
      <c r="H1291" s="6">
        <f t="shared" si="86"/>
        <v>-24000</v>
      </c>
      <c r="I1291" s="24">
        <f t="shared" si="83"/>
        <v>12.121212121212121</v>
      </c>
      <c r="K1291" s="66" t="s">
        <v>305</v>
      </c>
      <c r="L1291">
        <v>21</v>
      </c>
      <c r="M1291" s="2">
        <v>495</v>
      </c>
    </row>
    <row r="1292" spans="1:13" s="60" customFormat="1" ht="12.75">
      <c r="A1292" s="13"/>
      <c r="B1292" s="419">
        <f>SUM(B1288:B1291)</f>
        <v>24000</v>
      </c>
      <c r="C1292" s="13" t="s">
        <v>20</v>
      </c>
      <c r="D1292" s="13"/>
      <c r="E1292" s="13"/>
      <c r="F1292" s="20"/>
      <c r="G1292" s="20"/>
      <c r="H1292" s="57">
        <v>0</v>
      </c>
      <c r="I1292" s="59">
        <f t="shared" si="83"/>
        <v>48.484848484848484</v>
      </c>
      <c r="M1292" s="2">
        <v>495</v>
      </c>
    </row>
    <row r="1293" spans="2:13" ht="12.75">
      <c r="B1293" s="418"/>
      <c r="H1293" s="6">
        <f aca="true" t="shared" si="87" ref="H1293:H1308">H1292-B1293</f>
        <v>0</v>
      </c>
      <c r="I1293" s="24">
        <f t="shared" si="83"/>
        <v>0</v>
      </c>
      <c r="M1293" s="2">
        <v>495</v>
      </c>
    </row>
    <row r="1294" spans="2:13" ht="12.75">
      <c r="B1294" s="418"/>
      <c r="H1294" s="6">
        <f t="shared" si="87"/>
        <v>0</v>
      </c>
      <c r="I1294" s="24">
        <f t="shared" si="83"/>
        <v>0</v>
      </c>
      <c r="M1294" s="2">
        <v>495</v>
      </c>
    </row>
    <row r="1295" spans="2:13" ht="12.75">
      <c r="B1295" s="418">
        <v>2000</v>
      </c>
      <c r="C1295" s="1" t="s">
        <v>21</v>
      </c>
      <c r="D1295" s="14" t="s">
        <v>10</v>
      </c>
      <c r="E1295" s="67" t="s">
        <v>254</v>
      </c>
      <c r="F1295" s="424" t="s">
        <v>562</v>
      </c>
      <c r="G1295" s="29" t="s">
        <v>495</v>
      </c>
      <c r="H1295" s="6">
        <f t="shared" si="87"/>
        <v>-2000</v>
      </c>
      <c r="I1295" s="24">
        <f aca="true" t="shared" si="88" ref="I1295:I1326">+B1295/M1295</f>
        <v>4.040404040404041</v>
      </c>
      <c r="K1295" s="66" t="s">
        <v>305</v>
      </c>
      <c r="L1295">
        <v>21</v>
      </c>
      <c r="M1295" s="2">
        <v>495</v>
      </c>
    </row>
    <row r="1296" spans="2:13" ht="12.75">
      <c r="B1296" s="418">
        <v>500</v>
      </c>
      <c r="C1296" s="1" t="s">
        <v>21</v>
      </c>
      <c r="D1296" s="14" t="s">
        <v>10</v>
      </c>
      <c r="E1296" s="67" t="s">
        <v>254</v>
      </c>
      <c r="F1296" s="424" t="s">
        <v>562</v>
      </c>
      <c r="G1296" s="29" t="s">
        <v>495</v>
      </c>
      <c r="H1296" s="6">
        <f t="shared" si="87"/>
        <v>-2500</v>
      </c>
      <c r="I1296" s="24">
        <f t="shared" si="88"/>
        <v>1.0101010101010102</v>
      </c>
      <c r="K1296" s="66" t="s">
        <v>305</v>
      </c>
      <c r="L1296">
        <v>21</v>
      </c>
      <c r="M1296" s="2">
        <v>495</v>
      </c>
    </row>
    <row r="1297" spans="2:13" ht="12.75">
      <c r="B1297" s="418">
        <v>2000</v>
      </c>
      <c r="C1297" s="1" t="s">
        <v>21</v>
      </c>
      <c r="D1297" s="14" t="s">
        <v>10</v>
      </c>
      <c r="E1297" s="67" t="s">
        <v>254</v>
      </c>
      <c r="F1297" s="424" t="s">
        <v>562</v>
      </c>
      <c r="G1297" s="29" t="s">
        <v>497</v>
      </c>
      <c r="H1297" s="6">
        <f t="shared" si="87"/>
        <v>-4500</v>
      </c>
      <c r="I1297" s="24">
        <f t="shared" si="88"/>
        <v>4.040404040404041</v>
      </c>
      <c r="K1297" s="66" t="s">
        <v>305</v>
      </c>
      <c r="L1297">
        <v>21</v>
      </c>
      <c r="M1297" s="2">
        <v>495</v>
      </c>
    </row>
    <row r="1298" spans="2:13" ht="12.75">
      <c r="B1298" s="418">
        <v>500</v>
      </c>
      <c r="C1298" s="1" t="s">
        <v>21</v>
      </c>
      <c r="D1298" s="14" t="s">
        <v>10</v>
      </c>
      <c r="E1298" s="67" t="s">
        <v>254</v>
      </c>
      <c r="F1298" s="424" t="s">
        <v>562</v>
      </c>
      <c r="G1298" s="29" t="s">
        <v>497</v>
      </c>
      <c r="H1298" s="6">
        <f t="shared" si="87"/>
        <v>-5000</v>
      </c>
      <c r="I1298" s="24">
        <f t="shared" si="88"/>
        <v>1.0101010101010102</v>
      </c>
      <c r="K1298" s="66" t="s">
        <v>305</v>
      </c>
      <c r="L1298">
        <v>21</v>
      </c>
      <c r="M1298" s="2">
        <v>495</v>
      </c>
    </row>
    <row r="1299" spans="2:13" ht="12.75">
      <c r="B1299" s="418">
        <v>2000</v>
      </c>
      <c r="C1299" s="1" t="s">
        <v>21</v>
      </c>
      <c r="D1299" s="14" t="s">
        <v>10</v>
      </c>
      <c r="E1299" s="67" t="s">
        <v>254</v>
      </c>
      <c r="F1299" s="424" t="s">
        <v>562</v>
      </c>
      <c r="G1299" s="29" t="s">
        <v>409</v>
      </c>
      <c r="H1299" s="6">
        <f t="shared" si="87"/>
        <v>-7000</v>
      </c>
      <c r="I1299" s="24">
        <f t="shared" si="88"/>
        <v>4.040404040404041</v>
      </c>
      <c r="K1299" s="66" t="s">
        <v>305</v>
      </c>
      <c r="L1299">
        <v>21</v>
      </c>
      <c r="M1299" s="2">
        <v>495</v>
      </c>
    </row>
    <row r="1300" spans="2:13" ht="12.75">
      <c r="B1300" s="418">
        <v>500</v>
      </c>
      <c r="C1300" s="1" t="s">
        <v>21</v>
      </c>
      <c r="D1300" s="14" t="s">
        <v>10</v>
      </c>
      <c r="E1300" s="67" t="s">
        <v>254</v>
      </c>
      <c r="F1300" s="424" t="s">
        <v>562</v>
      </c>
      <c r="G1300" s="29" t="s">
        <v>409</v>
      </c>
      <c r="H1300" s="6">
        <f t="shared" si="87"/>
        <v>-7500</v>
      </c>
      <c r="I1300" s="24">
        <f t="shared" si="88"/>
        <v>1.0101010101010102</v>
      </c>
      <c r="K1300" s="66" t="s">
        <v>305</v>
      </c>
      <c r="L1300">
        <v>21</v>
      </c>
      <c r="M1300" s="2">
        <v>495</v>
      </c>
    </row>
    <row r="1301" spans="2:13" ht="12.75">
      <c r="B1301" s="418">
        <v>2000</v>
      </c>
      <c r="C1301" s="1" t="s">
        <v>21</v>
      </c>
      <c r="D1301" s="14" t="s">
        <v>10</v>
      </c>
      <c r="E1301" s="67" t="s">
        <v>254</v>
      </c>
      <c r="F1301" s="424" t="s">
        <v>562</v>
      </c>
      <c r="G1301" s="29" t="s">
        <v>500</v>
      </c>
      <c r="H1301" s="6">
        <f t="shared" si="87"/>
        <v>-9500</v>
      </c>
      <c r="I1301" s="24">
        <f t="shared" si="88"/>
        <v>4.040404040404041</v>
      </c>
      <c r="K1301" s="66" t="s">
        <v>305</v>
      </c>
      <c r="L1301">
        <v>21</v>
      </c>
      <c r="M1301" s="2">
        <v>495</v>
      </c>
    </row>
    <row r="1302" spans="2:13" ht="12.75">
      <c r="B1302" s="418">
        <v>500</v>
      </c>
      <c r="C1302" s="1" t="s">
        <v>21</v>
      </c>
      <c r="D1302" s="14" t="s">
        <v>10</v>
      </c>
      <c r="E1302" s="67" t="s">
        <v>254</v>
      </c>
      <c r="F1302" s="424" t="s">
        <v>562</v>
      </c>
      <c r="G1302" s="29" t="s">
        <v>500</v>
      </c>
      <c r="H1302" s="6">
        <f t="shared" si="87"/>
        <v>-10000</v>
      </c>
      <c r="I1302" s="24">
        <f t="shared" si="88"/>
        <v>1.0101010101010102</v>
      </c>
      <c r="K1302" s="66" t="s">
        <v>305</v>
      </c>
      <c r="L1302">
        <v>21</v>
      </c>
      <c r="M1302" s="2">
        <v>495</v>
      </c>
    </row>
    <row r="1303" spans="2:13" ht="12.75">
      <c r="B1303" s="418">
        <v>2000</v>
      </c>
      <c r="C1303" s="1" t="s">
        <v>21</v>
      </c>
      <c r="D1303" s="14" t="s">
        <v>10</v>
      </c>
      <c r="E1303" s="67" t="s">
        <v>254</v>
      </c>
      <c r="F1303" s="424" t="s">
        <v>562</v>
      </c>
      <c r="G1303" s="29" t="s">
        <v>502</v>
      </c>
      <c r="H1303" s="6">
        <f t="shared" si="87"/>
        <v>-12000</v>
      </c>
      <c r="I1303" s="24">
        <f t="shared" si="88"/>
        <v>4.040404040404041</v>
      </c>
      <c r="K1303" s="66" t="s">
        <v>305</v>
      </c>
      <c r="L1303">
        <v>21</v>
      </c>
      <c r="M1303" s="2">
        <v>495</v>
      </c>
    </row>
    <row r="1304" spans="2:13" ht="12.75">
      <c r="B1304" s="418">
        <v>500</v>
      </c>
      <c r="C1304" s="1" t="s">
        <v>21</v>
      </c>
      <c r="D1304" s="14" t="s">
        <v>10</v>
      </c>
      <c r="E1304" s="67" t="s">
        <v>254</v>
      </c>
      <c r="F1304" s="424" t="s">
        <v>562</v>
      </c>
      <c r="G1304" s="29" t="s">
        <v>502</v>
      </c>
      <c r="H1304" s="6">
        <f t="shared" si="87"/>
        <v>-12500</v>
      </c>
      <c r="I1304" s="24">
        <f t="shared" si="88"/>
        <v>1.0101010101010102</v>
      </c>
      <c r="K1304" s="66" t="s">
        <v>305</v>
      </c>
      <c r="L1304">
        <v>21</v>
      </c>
      <c r="M1304" s="2">
        <v>495</v>
      </c>
    </row>
    <row r="1305" spans="2:13" ht="12.75">
      <c r="B1305" s="418">
        <v>2000</v>
      </c>
      <c r="C1305" s="1" t="s">
        <v>21</v>
      </c>
      <c r="D1305" s="14" t="s">
        <v>10</v>
      </c>
      <c r="E1305" s="67" t="s">
        <v>254</v>
      </c>
      <c r="F1305" s="424" t="s">
        <v>562</v>
      </c>
      <c r="G1305" s="29" t="s">
        <v>504</v>
      </c>
      <c r="H1305" s="6">
        <f t="shared" si="87"/>
        <v>-14500</v>
      </c>
      <c r="I1305" s="24">
        <f t="shared" si="88"/>
        <v>4.040404040404041</v>
      </c>
      <c r="K1305" s="66" t="s">
        <v>305</v>
      </c>
      <c r="L1305">
        <v>21</v>
      </c>
      <c r="M1305" s="2">
        <v>495</v>
      </c>
    </row>
    <row r="1306" spans="2:13" ht="12.75">
      <c r="B1306" s="418">
        <v>500</v>
      </c>
      <c r="C1306" s="1" t="s">
        <v>21</v>
      </c>
      <c r="D1306" s="14" t="s">
        <v>10</v>
      </c>
      <c r="E1306" s="67" t="s">
        <v>254</v>
      </c>
      <c r="F1306" s="424" t="s">
        <v>562</v>
      </c>
      <c r="G1306" s="29" t="s">
        <v>504</v>
      </c>
      <c r="H1306" s="6">
        <f t="shared" si="87"/>
        <v>-15000</v>
      </c>
      <c r="I1306" s="24">
        <f t="shared" si="88"/>
        <v>1.0101010101010102</v>
      </c>
      <c r="K1306" s="66" t="s">
        <v>305</v>
      </c>
      <c r="L1306">
        <v>21</v>
      </c>
      <c r="M1306" s="2">
        <v>495</v>
      </c>
    </row>
    <row r="1307" spans="2:13" ht="12.75">
      <c r="B1307" s="418">
        <v>2000</v>
      </c>
      <c r="C1307" s="1" t="s">
        <v>21</v>
      </c>
      <c r="D1307" s="14" t="s">
        <v>10</v>
      </c>
      <c r="E1307" s="67" t="s">
        <v>254</v>
      </c>
      <c r="F1307" s="424" t="s">
        <v>562</v>
      </c>
      <c r="G1307" s="29" t="s">
        <v>411</v>
      </c>
      <c r="H1307" s="6">
        <f t="shared" si="87"/>
        <v>-17000</v>
      </c>
      <c r="I1307" s="24">
        <f t="shared" si="88"/>
        <v>4.040404040404041</v>
      </c>
      <c r="K1307" s="66" t="s">
        <v>305</v>
      </c>
      <c r="L1307">
        <v>21</v>
      </c>
      <c r="M1307" s="2">
        <v>495</v>
      </c>
    </row>
    <row r="1308" spans="2:13" ht="12.75">
      <c r="B1308" s="418">
        <v>500</v>
      </c>
      <c r="C1308" s="1" t="s">
        <v>21</v>
      </c>
      <c r="D1308" s="14" t="s">
        <v>10</v>
      </c>
      <c r="E1308" s="67" t="s">
        <v>254</v>
      </c>
      <c r="F1308" s="424" t="s">
        <v>562</v>
      </c>
      <c r="G1308" s="29" t="s">
        <v>411</v>
      </c>
      <c r="H1308" s="6">
        <f t="shared" si="87"/>
        <v>-17500</v>
      </c>
      <c r="I1308" s="24">
        <f t="shared" si="88"/>
        <v>1.0101010101010102</v>
      </c>
      <c r="K1308" s="66" t="s">
        <v>305</v>
      </c>
      <c r="L1308">
        <v>21</v>
      </c>
      <c r="M1308" s="2">
        <v>495</v>
      </c>
    </row>
    <row r="1309" spans="1:13" s="60" customFormat="1" ht="12.75">
      <c r="A1309" s="13"/>
      <c r="B1309" s="419">
        <f>SUM(B1295:B1308)</f>
        <v>17500</v>
      </c>
      <c r="C1309" s="13" t="s">
        <v>21</v>
      </c>
      <c r="D1309" s="13"/>
      <c r="E1309" s="13"/>
      <c r="F1309" s="73"/>
      <c r="G1309" s="20"/>
      <c r="H1309" s="57">
        <v>0</v>
      </c>
      <c r="I1309" s="59">
        <f t="shared" si="88"/>
        <v>35.35353535353536</v>
      </c>
      <c r="K1309" s="72"/>
      <c r="M1309" s="2">
        <v>495</v>
      </c>
    </row>
    <row r="1310" spans="2:13" ht="12.75">
      <c r="B1310" s="418"/>
      <c r="F1310" s="424"/>
      <c r="H1310" s="6">
        <f aca="true" t="shared" si="89" ref="H1310:H1316">H1309-B1310</f>
        <v>0</v>
      </c>
      <c r="I1310" s="24">
        <f t="shared" si="88"/>
        <v>0</v>
      </c>
      <c r="K1310" s="66"/>
      <c r="M1310" s="2">
        <v>495</v>
      </c>
    </row>
    <row r="1311" spans="2:13" ht="12.75">
      <c r="B1311" s="418"/>
      <c r="F1311" s="424"/>
      <c r="H1311" s="6">
        <f t="shared" si="89"/>
        <v>0</v>
      </c>
      <c r="I1311" s="24">
        <f t="shared" si="88"/>
        <v>0</v>
      </c>
      <c r="M1311" s="2">
        <v>495</v>
      </c>
    </row>
    <row r="1312" spans="2:13" ht="12.75">
      <c r="B1312" s="418">
        <v>1000</v>
      </c>
      <c r="C1312" s="67" t="s">
        <v>284</v>
      </c>
      <c r="D1312" s="67" t="s">
        <v>10</v>
      </c>
      <c r="E1312" s="67" t="s">
        <v>264</v>
      </c>
      <c r="F1312" s="424" t="s">
        <v>562</v>
      </c>
      <c r="G1312" s="424" t="s">
        <v>495</v>
      </c>
      <c r="H1312" s="6">
        <f t="shared" si="89"/>
        <v>-1000</v>
      </c>
      <c r="I1312" s="24">
        <f t="shared" si="88"/>
        <v>2.0202020202020203</v>
      </c>
      <c r="K1312" s="66" t="s">
        <v>305</v>
      </c>
      <c r="L1312">
        <v>21</v>
      </c>
      <c r="M1312" s="2">
        <v>495</v>
      </c>
    </row>
    <row r="1313" spans="2:13" ht="12.75">
      <c r="B1313" s="418">
        <v>1000</v>
      </c>
      <c r="C1313" s="67" t="s">
        <v>284</v>
      </c>
      <c r="D1313" s="67" t="s">
        <v>10</v>
      </c>
      <c r="E1313" s="67" t="s">
        <v>264</v>
      </c>
      <c r="F1313" s="424" t="s">
        <v>562</v>
      </c>
      <c r="G1313" s="424" t="s">
        <v>497</v>
      </c>
      <c r="H1313" s="6">
        <f t="shared" si="89"/>
        <v>-2000</v>
      </c>
      <c r="I1313" s="24">
        <f t="shared" si="88"/>
        <v>2.0202020202020203</v>
      </c>
      <c r="K1313" s="66" t="s">
        <v>305</v>
      </c>
      <c r="L1313">
        <v>21</v>
      </c>
      <c r="M1313" s="2">
        <v>495</v>
      </c>
    </row>
    <row r="1314" spans="2:13" ht="12.75">
      <c r="B1314" s="418">
        <v>1000</v>
      </c>
      <c r="C1314" s="67" t="s">
        <v>284</v>
      </c>
      <c r="D1314" s="67" t="s">
        <v>10</v>
      </c>
      <c r="E1314" s="67" t="s">
        <v>264</v>
      </c>
      <c r="F1314" s="424" t="s">
        <v>562</v>
      </c>
      <c r="G1314" s="424" t="s">
        <v>409</v>
      </c>
      <c r="H1314" s="6">
        <f t="shared" si="89"/>
        <v>-3000</v>
      </c>
      <c r="I1314" s="24">
        <f t="shared" si="88"/>
        <v>2.0202020202020203</v>
      </c>
      <c r="K1314" s="66" t="s">
        <v>305</v>
      </c>
      <c r="L1314">
        <v>21</v>
      </c>
      <c r="M1314" s="2">
        <v>495</v>
      </c>
    </row>
    <row r="1315" spans="2:13" ht="12.75">
      <c r="B1315" s="418">
        <v>1000</v>
      </c>
      <c r="C1315" s="67" t="s">
        <v>284</v>
      </c>
      <c r="D1315" s="67" t="s">
        <v>10</v>
      </c>
      <c r="E1315" s="67" t="s">
        <v>264</v>
      </c>
      <c r="F1315" s="424" t="s">
        <v>562</v>
      </c>
      <c r="G1315" s="424" t="s">
        <v>500</v>
      </c>
      <c r="H1315" s="6">
        <f t="shared" si="89"/>
        <v>-4000</v>
      </c>
      <c r="I1315" s="24">
        <f t="shared" si="88"/>
        <v>2.0202020202020203</v>
      </c>
      <c r="K1315" s="66" t="s">
        <v>305</v>
      </c>
      <c r="L1315">
        <v>21</v>
      </c>
      <c r="M1315" s="2">
        <v>495</v>
      </c>
    </row>
    <row r="1316" spans="2:13" ht="12.75">
      <c r="B1316" s="418">
        <v>1000</v>
      </c>
      <c r="C1316" s="67" t="s">
        <v>284</v>
      </c>
      <c r="D1316" s="67" t="s">
        <v>10</v>
      </c>
      <c r="E1316" s="67" t="s">
        <v>264</v>
      </c>
      <c r="F1316" s="424" t="s">
        <v>562</v>
      </c>
      <c r="G1316" s="424" t="s">
        <v>502</v>
      </c>
      <c r="H1316" s="6">
        <f t="shared" si="89"/>
        <v>-5000</v>
      </c>
      <c r="I1316" s="24">
        <f t="shared" si="88"/>
        <v>2.0202020202020203</v>
      </c>
      <c r="K1316" s="66" t="s">
        <v>305</v>
      </c>
      <c r="L1316">
        <v>21</v>
      </c>
      <c r="M1316" s="2">
        <v>495</v>
      </c>
    </row>
    <row r="1317" spans="1:13" s="60" customFormat="1" ht="12.75">
      <c r="A1317" s="13"/>
      <c r="B1317" s="419">
        <f>SUM(B1312:B1316)</f>
        <v>5000</v>
      </c>
      <c r="C1317" s="13"/>
      <c r="D1317" s="58"/>
      <c r="E1317" s="58" t="s">
        <v>264</v>
      </c>
      <c r="F1317" s="73"/>
      <c r="G1317" s="73"/>
      <c r="H1317" s="57">
        <v>0</v>
      </c>
      <c r="I1317" s="59">
        <f t="shared" si="88"/>
        <v>10.1010101010101</v>
      </c>
      <c r="M1317" s="2">
        <v>495</v>
      </c>
    </row>
    <row r="1318" spans="2:13" ht="12.75">
      <c r="B1318" s="418"/>
      <c r="H1318" s="6">
        <f>H1317-B1318</f>
        <v>0</v>
      </c>
      <c r="I1318" s="24">
        <f t="shared" si="88"/>
        <v>0</v>
      </c>
      <c r="M1318" s="2">
        <v>495</v>
      </c>
    </row>
    <row r="1319" spans="2:13" ht="12.75">
      <c r="B1319" s="418"/>
      <c r="H1319" s="6">
        <f>H1318-B1319</f>
        <v>0</v>
      </c>
      <c r="I1319" s="24">
        <f t="shared" si="88"/>
        <v>0</v>
      </c>
      <c r="M1319" s="2">
        <v>495</v>
      </c>
    </row>
    <row r="1320" spans="2:13" ht="12.75">
      <c r="B1320" s="418"/>
      <c r="H1320" s="6">
        <f>H1319-B1320</f>
        <v>0</v>
      </c>
      <c r="I1320" s="24">
        <f t="shared" si="88"/>
        <v>0</v>
      </c>
      <c r="M1320" s="2">
        <v>495</v>
      </c>
    </row>
    <row r="1321" spans="2:13" ht="12.75">
      <c r="B1321" s="418"/>
      <c r="H1321" s="6">
        <f>H1320-B1321</f>
        <v>0</v>
      </c>
      <c r="I1321" s="24">
        <f t="shared" si="88"/>
        <v>0</v>
      </c>
      <c r="M1321" s="2">
        <v>495</v>
      </c>
    </row>
    <row r="1322" spans="1:13" s="56" customFormat="1" ht="12.75">
      <c r="A1322" s="52"/>
      <c r="B1322" s="366">
        <f>+B1332+B1343+B1353+B1360+B1377+B1385</f>
        <v>155600</v>
      </c>
      <c r="C1322" s="52" t="s">
        <v>75</v>
      </c>
      <c r="D1322" s="52" t="s">
        <v>76</v>
      </c>
      <c r="E1322" s="52" t="s">
        <v>72</v>
      </c>
      <c r="F1322" s="54" t="s">
        <v>77</v>
      </c>
      <c r="G1322" s="62" t="s">
        <v>78</v>
      </c>
      <c r="H1322" s="53"/>
      <c r="I1322" s="55">
        <f t="shared" si="88"/>
        <v>314.34343434343435</v>
      </c>
      <c r="M1322" s="2">
        <v>495</v>
      </c>
    </row>
    <row r="1323" spans="2:13" ht="12.75">
      <c r="B1323" s="418"/>
      <c r="H1323" s="6">
        <f aca="true" t="shared" si="90" ref="H1323:H1331">H1322-B1323</f>
        <v>0</v>
      </c>
      <c r="I1323" s="24">
        <f t="shared" si="88"/>
        <v>0</v>
      </c>
      <c r="M1323" s="2">
        <v>495</v>
      </c>
    </row>
    <row r="1324" spans="2:13" ht="12.75">
      <c r="B1324" s="418">
        <v>5000</v>
      </c>
      <c r="C1324" s="1" t="s">
        <v>14</v>
      </c>
      <c r="D1324" s="1" t="s">
        <v>10</v>
      </c>
      <c r="E1324" s="1" t="s">
        <v>360</v>
      </c>
      <c r="F1324" s="426" t="s">
        <v>569</v>
      </c>
      <c r="G1324" s="29" t="s">
        <v>495</v>
      </c>
      <c r="H1324" s="6">
        <f t="shared" si="90"/>
        <v>-5000</v>
      </c>
      <c r="I1324" s="24">
        <f t="shared" si="88"/>
        <v>10.1010101010101</v>
      </c>
      <c r="K1324" t="s">
        <v>14</v>
      </c>
      <c r="L1324">
        <v>22</v>
      </c>
      <c r="M1324" s="2">
        <v>495</v>
      </c>
    </row>
    <row r="1325" spans="2:13" ht="12.75">
      <c r="B1325" s="418">
        <v>5000</v>
      </c>
      <c r="C1325" s="1" t="s">
        <v>14</v>
      </c>
      <c r="D1325" s="1" t="s">
        <v>10</v>
      </c>
      <c r="E1325" s="1" t="s">
        <v>360</v>
      </c>
      <c r="F1325" s="426" t="s">
        <v>570</v>
      </c>
      <c r="G1325" s="29" t="s">
        <v>497</v>
      </c>
      <c r="H1325" s="6">
        <f t="shared" si="90"/>
        <v>-10000</v>
      </c>
      <c r="I1325" s="24">
        <f t="shared" si="88"/>
        <v>10.1010101010101</v>
      </c>
      <c r="K1325" t="s">
        <v>14</v>
      </c>
      <c r="L1325">
        <v>22</v>
      </c>
      <c r="M1325" s="2">
        <v>495</v>
      </c>
    </row>
    <row r="1326" spans="2:13" ht="12.75">
      <c r="B1326" s="418">
        <v>5000</v>
      </c>
      <c r="C1326" s="1" t="s">
        <v>14</v>
      </c>
      <c r="D1326" s="1" t="s">
        <v>10</v>
      </c>
      <c r="E1326" s="1" t="s">
        <v>360</v>
      </c>
      <c r="F1326" s="29" t="s">
        <v>571</v>
      </c>
      <c r="G1326" s="29" t="s">
        <v>409</v>
      </c>
      <c r="H1326" s="6">
        <f t="shared" si="90"/>
        <v>-15000</v>
      </c>
      <c r="I1326" s="24">
        <f t="shared" si="88"/>
        <v>10.1010101010101</v>
      </c>
      <c r="K1326" t="s">
        <v>14</v>
      </c>
      <c r="L1326">
        <v>22</v>
      </c>
      <c r="M1326" s="2">
        <v>495</v>
      </c>
    </row>
    <row r="1327" spans="2:13" ht="12.75">
      <c r="B1327" s="418">
        <v>5000</v>
      </c>
      <c r="C1327" s="1" t="s">
        <v>14</v>
      </c>
      <c r="D1327" s="1" t="s">
        <v>10</v>
      </c>
      <c r="E1327" s="1" t="s">
        <v>360</v>
      </c>
      <c r="F1327" s="29" t="s">
        <v>572</v>
      </c>
      <c r="G1327" s="29" t="s">
        <v>500</v>
      </c>
      <c r="H1327" s="6">
        <f t="shared" si="90"/>
        <v>-20000</v>
      </c>
      <c r="I1327" s="24">
        <v>10</v>
      </c>
      <c r="K1327" t="s">
        <v>14</v>
      </c>
      <c r="L1327">
        <v>22</v>
      </c>
      <c r="M1327" s="2">
        <v>495</v>
      </c>
    </row>
    <row r="1328" spans="2:13" ht="12.75">
      <c r="B1328" s="418">
        <v>2500</v>
      </c>
      <c r="C1328" s="1" t="s">
        <v>14</v>
      </c>
      <c r="D1328" s="1" t="s">
        <v>10</v>
      </c>
      <c r="E1328" s="1" t="s">
        <v>360</v>
      </c>
      <c r="F1328" s="29" t="s">
        <v>573</v>
      </c>
      <c r="G1328" s="29" t="s">
        <v>502</v>
      </c>
      <c r="H1328" s="6">
        <f t="shared" si="90"/>
        <v>-22500</v>
      </c>
      <c r="I1328" s="24">
        <v>5</v>
      </c>
      <c r="K1328" t="s">
        <v>14</v>
      </c>
      <c r="L1328">
        <v>22</v>
      </c>
      <c r="M1328" s="2">
        <v>495</v>
      </c>
    </row>
    <row r="1329" spans="2:13" ht="12.75">
      <c r="B1329" s="418">
        <v>5000</v>
      </c>
      <c r="C1329" s="1" t="s">
        <v>14</v>
      </c>
      <c r="D1329" s="1" t="s">
        <v>10</v>
      </c>
      <c r="E1329" s="1" t="s">
        <v>360</v>
      </c>
      <c r="F1329" s="29" t="s">
        <v>574</v>
      </c>
      <c r="G1329" s="29" t="s">
        <v>411</v>
      </c>
      <c r="H1329" s="6">
        <f t="shared" si="90"/>
        <v>-27500</v>
      </c>
      <c r="I1329" s="24">
        <v>10</v>
      </c>
      <c r="K1329" t="s">
        <v>14</v>
      </c>
      <c r="L1329">
        <v>22</v>
      </c>
      <c r="M1329" s="2">
        <v>495</v>
      </c>
    </row>
    <row r="1330" spans="2:13" ht="12.75">
      <c r="B1330" s="418">
        <v>2500</v>
      </c>
      <c r="C1330" s="1" t="s">
        <v>14</v>
      </c>
      <c r="D1330" s="1" t="s">
        <v>10</v>
      </c>
      <c r="E1330" s="1" t="s">
        <v>360</v>
      </c>
      <c r="F1330" s="29" t="s">
        <v>575</v>
      </c>
      <c r="G1330" s="29" t="s">
        <v>411</v>
      </c>
      <c r="H1330" s="6">
        <f t="shared" si="90"/>
        <v>-30000</v>
      </c>
      <c r="I1330" s="24">
        <v>5</v>
      </c>
      <c r="K1330" t="s">
        <v>14</v>
      </c>
      <c r="L1330">
        <v>22</v>
      </c>
      <c r="M1330" s="2">
        <v>495</v>
      </c>
    </row>
    <row r="1331" spans="2:13" ht="12.75">
      <c r="B1331" s="418">
        <v>2500</v>
      </c>
      <c r="C1331" s="35" t="s">
        <v>14</v>
      </c>
      <c r="D1331" s="67" t="s">
        <v>10</v>
      </c>
      <c r="E1331" s="67" t="s">
        <v>360</v>
      </c>
      <c r="F1331" s="424" t="s">
        <v>576</v>
      </c>
      <c r="G1331" s="424" t="s">
        <v>504</v>
      </c>
      <c r="H1331" s="6">
        <f t="shared" si="90"/>
        <v>-32500</v>
      </c>
      <c r="I1331" s="24">
        <f aca="true" t="shared" si="91" ref="I1331:I1362">+B1331/M1331</f>
        <v>5.05050505050505</v>
      </c>
      <c r="K1331" s="66" t="s">
        <v>360</v>
      </c>
      <c r="L1331">
        <v>22</v>
      </c>
      <c r="M1331" s="2">
        <v>495</v>
      </c>
    </row>
    <row r="1332" spans="1:13" s="60" customFormat="1" ht="12.75">
      <c r="A1332" s="13"/>
      <c r="B1332" s="419">
        <f>SUM(B1324:B1331)</f>
        <v>32500</v>
      </c>
      <c r="C1332" s="58" t="s">
        <v>14</v>
      </c>
      <c r="D1332" s="13"/>
      <c r="E1332" s="431"/>
      <c r="F1332" s="20"/>
      <c r="G1332" s="71"/>
      <c r="H1332" s="57">
        <v>0</v>
      </c>
      <c r="I1332" s="59">
        <f t="shared" si="91"/>
        <v>65.65656565656566</v>
      </c>
      <c r="M1332" s="2">
        <v>495</v>
      </c>
    </row>
    <row r="1333" spans="2:13" ht="12.75">
      <c r="B1333" s="417"/>
      <c r="C1333" s="35"/>
      <c r="D1333" s="14"/>
      <c r="E1333" s="14"/>
      <c r="G1333" s="32"/>
      <c r="H1333" s="6">
        <f aca="true" t="shared" si="92" ref="H1333:H1342">H1332-B1333</f>
        <v>0</v>
      </c>
      <c r="I1333" s="24">
        <f t="shared" si="91"/>
        <v>0</v>
      </c>
      <c r="M1333" s="2">
        <v>495</v>
      </c>
    </row>
    <row r="1334" spans="1:13" s="17" customFormat="1" ht="12.75">
      <c r="A1334" s="14"/>
      <c r="B1334" s="417"/>
      <c r="C1334" s="35"/>
      <c r="D1334" s="14"/>
      <c r="E1334" s="14"/>
      <c r="F1334" s="29"/>
      <c r="G1334" s="32"/>
      <c r="H1334" s="6">
        <f t="shared" si="92"/>
        <v>0</v>
      </c>
      <c r="I1334" s="24">
        <f t="shared" si="91"/>
        <v>0</v>
      </c>
      <c r="K1334"/>
      <c r="M1334" s="2">
        <v>495</v>
      </c>
    </row>
    <row r="1335" spans="2:13" ht="12.75">
      <c r="B1335" s="418">
        <v>25000</v>
      </c>
      <c r="C1335" s="67" t="s">
        <v>577</v>
      </c>
      <c r="D1335" s="67" t="s">
        <v>10</v>
      </c>
      <c r="E1335" s="67" t="s">
        <v>254</v>
      </c>
      <c r="F1335" s="424" t="s">
        <v>578</v>
      </c>
      <c r="G1335" s="424" t="s">
        <v>495</v>
      </c>
      <c r="H1335" s="6">
        <f t="shared" si="92"/>
        <v>-25000</v>
      </c>
      <c r="I1335" s="24">
        <f t="shared" si="91"/>
        <v>50.505050505050505</v>
      </c>
      <c r="K1335" s="66" t="s">
        <v>360</v>
      </c>
      <c r="L1335">
        <v>22</v>
      </c>
      <c r="M1335" s="2">
        <v>495</v>
      </c>
    </row>
    <row r="1336" spans="2:13" ht="12.75">
      <c r="B1336" s="418">
        <v>5000</v>
      </c>
      <c r="C1336" s="67" t="s">
        <v>579</v>
      </c>
      <c r="D1336" s="67" t="s">
        <v>10</v>
      </c>
      <c r="E1336" s="67" t="s">
        <v>254</v>
      </c>
      <c r="F1336" s="424" t="s">
        <v>580</v>
      </c>
      <c r="G1336" s="424" t="s">
        <v>497</v>
      </c>
      <c r="H1336" s="6">
        <f t="shared" si="92"/>
        <v>-30000</v>
      </c>
      <c r="I1336" s="24">
        <f t="shared" si="91"/>
        <v>10.1010101010101</v>
      </c>
      <c r="K1336" s="66" t="s">
        <v>360</v>
      </c>
      <c r="L1336">
        <v>22</v>
      </c>
      <c r="M1336" s="2">
        <v>495</v>
      </c>
    </row>
    <row r="1337" spans="2:13" ht="12.75">
      <c r="B1337" s="418">
        <v>1500</v>
      </c>
      <c r="C1337" s="67" t="s">
        <v>581</v>
      </c>
      <c r="D1337" s="67" t="s">
        <v>10</v>
      </c>
      <c r="E1337" s="67" t="s">
        <v>254</v>
      </c>
      <c r="F1337" s="424" t="s">
        <v>576</v>
      </c>
      <c r="G1337" s="424" t="s">
        <v>500</v>
      </c>
      <c r="H1337" s="6">
        <f t="shared" si="92"/>
        <v>-31500</v>
      </c>
      <c r="I1337" s="24">
        <f t="shared" si="91"/>
        <v>3.0303030303030303</v>
      </c>
      <c r="K1337" s="66" t="s">
        <v>360</v>
      </c>
      <c r="L1337">
        <v>22</v>
      </c>
      <c r="M1337" s="2">
        <v>495</v>
      </c>
    </row>
    <row r="1338" spans="2:13" ht="12.75">
      <c r="B1338" s="418">
        <v>1500</v>
      </c>
      <c r="C1338" s="67" t="s">
        <v>582</v>
      </c>
      <c r="D1338" s="67" t="s">
        <v>10</v>
      </c>
      <c r="E1338" s="67" t="s">
        <v>254</v>
      </c>
      <c r="F1338" s="424" t="s">
        <v>576</v>
      </c>
      <c r="G1338" s="424" t="s">
        <v>500</v>
      </c>
      <c r="H1338" s="6">
        <f t="shared" si="92"/>
        <v>-33000</v>
      </c>
      <c r="I1338" s="24">
        <f t="shared" si="91"/>
        <v>3.0303030303030303</v>
      </c>
      <c r="K1338" s="66" t="s">
        <v>360</v>
      </c>
      <c r="L1338">
        <v>22</v>
      </c>
      <c r="M1338" s="2">
        <v>495</v>
      </c>
    </row>
    <row r="1339" spans="2:13" ht="12.75">
      <c r="B1339" s="418">
        <v>1000</v>
      </c>
      <c r="C1339" s="67" t="s">
        <v>583</v>
      </c>
      <c r="D1339" s="67" t="s">
        <v>10</v>
      </c>
      <c r="E1339" s="67" t="s">
        <v>254</v>
      </c>
      <c r="F1339" s="424" t="s">
        <v>576</v>
      </c>
      <c r="G1339" s="424" t="s">
        <v>502</v>
      </c>
      <c r="H1339" s="6">
        <f t="shared" si="92"/>
        <v>-34000</v>
      </c>
      <c r="I1339" s="24">
        <f t="shared" si="91"/>
        <v>2.0202020202020203</v>
      </c>
      <c r="K1339" s="66" t="s">
        <v>360</v>
      </c>
      <c r="L1339">
        <v>22</v>
      </c>
      <c r="M1339" s="2">
        <v>495</v>
      </c>
    </row>
    <row r="1340" spans="2:13" ht="12.75">
      <c r="B1340" s="418">
        <v>1000</v>
      </c>
      <c r="C1340" s="67" t="s">
        <v>584</v>
      </c>
      <c r="D1340" s="67" t="s">
        <v>10</v>
      </c>
      <c r="E1340" s="67" t="s">
        <v>254</v>
      </c>
      <c r="F1340" s="424" t="s">
        <v>576</v>
      </c>
      <c r="G1340" s="424" t="s">
        <v>502</v>
      </c>
      <c r="H1340" s="6">
        <f t="shared" si="92"/>
        <v>-35000</v>
      </c>
      <c r="I1340" s="24">
        <f t="shared" si="91"/>
        <v>2.0202020202020203</v>
      </c>
      <c r="K1340" s="66" t="s">
        <v>360</v>
      </c>
      <c r="L1340">
        <v>22</v>
      </c>
      <c r="M1340" s="2">
        <v>495</v>
      </c>
    </row>
    <row r="1341" spans="2:13" ht="12.75">
      <c r="B1341" s="418">
        <v>5000</v>
      </c>
      <c r="C1341" s="67" t="s">
        <v>585</v>
      </c>
      <c r="D1341" s="67" t="s">
        <v>10</v>
      </c>
      <c r="E1341" s="67" t="s">
        <v>254</v>
      </c>
      <c r="F1341" s="424" t="s">
        <v>586</v>
      </c>
      <c r="G1341" s="424" t="s">
        <v>504</v>
      </c>
      <c r="H1341" s="6">
        <f t="shared" si="92"/>
        <v>-40000</v>
      </c>
      <c r="I1341" s="24">
        <f t="shared" si="91"/>
        <v>10.1010101010101</v>
      </c>
      <c r="K1341" s="66" t="s">
        <v>360</v>
      </c>
      <c r="L1341">
        <v>22</v>
      </c>
      <c r="M1341" s="2">
        <v>495</v>
      </c>
    </row>
    <row r="1342" spans="2:13" ht="12.75">
      <c r="B1342" s="418">
        <v>25000</v>
      </c>
      <c r="C1342" s="67" t="s">
        <v>587</v>
      </c>
      <c r="D1342" s="67" t="s">
        <v>10</v>
      </c>
      <c r="E1342" s="67" t="s">
        <v>254</v>
      </c>
      <c r="F1342" s="424" t="s">
        <v>588</v>
      </c>
      <c r="G1342" s="424" t="s">
        <v>504</v>
      </c>
      <c r="H1342" s="6">
        <f t="shared" si="92"/>
        <v>-65000</v>
      </c>
      <c r="I1342" s="24">
        <f t="shared" si="91"/>
        <v>50.505050505050505</v>
      </c>
      <c r="K1342" s="66" t="s">
        <v>360</v>
      </c>
      <c r="L1342">
        <v>22</v>
      </c>
      <c r="M1342" s="2">
        <v>495</v>
      </c>
    </row>
    <row r="1343" spans="1:13" s="60" customFormat="1" ht="12.75">
      <c r="A1343" s="13"/>
      <c r="B1343" s="419">
        <f>SUM(B1335:B1342)</f>
        <v>65000</v>
      </c>
      <c r="C1343" s="13" t="s">
        <v>151</v>
      </c>
      <c r="D1343" s="13"/>
      <c r="E1343" s="58"/>
      <c r="F1343" s="20"/>
      <c r="G1343" s="20"/>
      <c r="H1343" s="57">
        <v>0</v>
      </c>
      <c r="I1343" s="59">
        <f t="shared" si="91"/>
        <v>131.31313131313132</v>
      </c>
      <c r="M1343" s="2">
        <v>495</v>
      </c>
    </row>
    <row r="1344" spans="2:13" ht="12.75">
      <c r="B1344" s="429"/>
      <c r="H1344" s="6">
        <f aca="true" t="shared" si="93" ref="H1344:H1352">H1343-B1344</f>
        <v>0</v>
      </c>
      <c r="I1344" s="24">
        <f t="shared" si="91"/>
        <v>0</v>
      </c>
      <c r="M1344" s="2">
        <v>495</v>
      </c>
    </row>
    <row r="1345" spans="2:13" ht="12.75">
      <c r="B1345" s="429"/>
      <c r="H1345" s="6">
        <f t="shared" si="93"/>
        <v>0</v>
      </c>
      <c r="I1345" s="24">
        <f t="shared" si="91"/>
        <v>0</v>
      </c>
      <c r="M1345" s="2">
        <v>495</v>
      </c>
    </row>
    <row r="1346" spans="2:13" ht="12.75">
      <c r="B1346" s="429">
        <v>1700</v>
      </c>
      <c r="C1346" s="67" t="s">
        <v>19</v>
      </c>
      <c r="D1346" s="67" t="s">
        <v>10</v>
      </c>
      <c r="E1346" s="67" t="s">
        <v>15</v>
      </c>
      <c r="F1346" s="424" t="s">
        <v>576</v>
      </c>
      <c r="G1346" s="424" t="s">
        <v>495</v>
      </c>
      <c r="H1346" s="6">
        <f t="shared" si="93"/>
        <v>-1700</v>
      </c>
      <c r="I1346" s="24">
        <f t="shared" si="91"/>
        <v>3.4343434343434343</v>
      </c>
      <c r="K1346" s="66" t="s">
        <v>360</v>
      </c>
      <c r="L1346">
        <v>22</v>
      </c>
      <c r="M1346" s="2">
        <v>495</v>
      </c>
    </row>
    <row r="1347" spans="2:13" ht="12.75">
      <c r="B1347" s="418">
        <v>1500</v>
      </c>
      <c r="C1347" s="67" t="s">
        <v>19</v>
      </c>
      <c r="D1347" s="67" t="s">
        <v>10</v>
      </c>
      <c r="E1347" s="67" t="s">
        <v>15</v>
      </c>
      <c r="F1347" s="424" t="s">
        <v>576</v>
      </c>
      <c r="G1347" s="424" t="s">
        <v>497</v>
      </c>
      <c r="H1347" s="6">
        <f t="shared" si="93"/>
        <v>-3200</v>
      </c>
      <c r="I1347" s="24">
        <f t="shared" si="91"/>
        <v>3.0303030303030303</v>
      </c>
      <c r="K1347" s="66" t="s">
        <v>360</v>
      </c>
      <c r="L1347">
        <v>22</v>
      </c>
      <c r="M1347" s="2">
        <v>495</v>
      </c>
    </row>
    <row r="1348" spans="1:13" s="454" customFormat="1" ht="12.75">
      <c r="A1348" s="451"/>
      <c r="B1348" s="418">
        <v>1300</v>
      </c>
      <c r="C1348" s="451" t="s">
        <v>19</v>
      </c>
      <c r="D1348" s="451" t="s">
        <v>10</v>
      </c>
      <c r="E1348" s="451" t="s">
        <v>15</v>
      </c>
      <c r="F1348" s="452" t="s">
        <v>576</v>
      </c>
      <c r="G1348" s="452" t="s">
        <v>409</v>
      </c>
      <c r="H1348" s="69">
        <f t="shared" si="93"/>
        <v>-4500</v>
      </c>
      <c r="I1348" s="453">
        <f t="shared" si="91"/>
        <v>2.6262626262626263</v>
      </c>
      <c r="K1348" s="454" t="s">
        <v>360</v>
      </c>
      <c r="L1348" s="454">
        <v>22</v>
      </c>
      <c r="M1348" s="2">
        <v>495</v>
      </c>
    </row>
    <row r="1349" spans="1:13" s="454" customFormat="1" ht="12.75">
      <c r="A1349" s="451"/>
      <c r="B1349" s="418">
        <v>1600</v>
      </c>
      <c r="C1349" s="451" t="s">
        <v>19</v>
      </c>
      <c r="D1349" s="451" t="s">
        <v>10</v>
      </c>
      <c r="E1349" s="451" t="s">
        <v>15</v>
      </c>
      <c r="F1349" s="452" t="s">
        <v>576</v>
      </c>
      <c r="G1349" s="452" t="s">
        <v>500</v>
      </c>
      <c r="H1349" s="69">
        <f t="shared" si="93"/>
        <v>-6100</v>
      </c>
      <c r="I1349" s="453">
        <f t="shared" si="91"/>
        <v>3.2323232323232323</v>
      </c>
      <c r="K1349" s="454" t="s">
        <v>360</v>
      </c>
      <c r="L1349" s="454">
        <v>22</v>
      </c>
      <c r="M1349" s="2">
        <v>495</v>
      </c>
    </row>
    <row r="1350" spans="1:13" s="454" customFormat="1" ht="12.75">
      <c r="A1350" s="451"/>
      <c r="B1350" s="418">
        <v>1800</v>
      </c>
      <c r="C1350" s="451" t="s">
        <v>19</v>
      </c>
      <c r="D1350" s="451" t="s">
        <v>10</v>
      </c>
      <c r="E1350" s="451" t="s">
        <v>15</v>
      </c>
      <c r="F1350" s="452" t="s">
        <v>576</v>
      </c>
      <c r="G1350" s="452" t="s">
        <v>502</v>
      </c>
      <c r="H1350" s="69">
        <f t="shared" si="93"/>
        <v>-7900</v>
      </c>
      <c r="I1350" s="453">
        <f t="shared" si="91"/>
        <v>3.6363636363636362</v>
      </c>
      <c r="K1350" s="454" t="s">
        <v>360</v>
      </c>
      <c r="L1350" s="454">
        <v>22</v>
      </c>
      <c r="M1350" s="2">
        <v>495</v>
      </c>
    </row>
    <row r="1351" spans="1:13" s="454" customFormat="1" ht="12.75">
      <c r="A1351" s="451"/>
      <c r="B1351" s="418">
        <v>1400</v>
      </c>
      <c r="C1351" s="451" t="s">
        <v>19</v>
      </c>
      <c r="D1351" s="451" t="s">
        <v>10</v>
      </c>
      <c r="E1351" s="451" t="s">
        <v>15</v>
      </c>
      <c r="F1351" s="452" t="s">
        <v>576</v>
      </c>
      <c r="G1351" s="452" t="s">
        <v>504</v>
      </c>
      <c r="H1351" s="69">
        <f t="shared" si="93"/>
        <v>-9300</v>
      </c>
      <c r="I1351" s="453">
        <f t="shared" si="91"/>
        <v>2.8282828282828283</v>
      </c>
      <c r="K1351" s="454" t="s">
        <v>360</v>
      </c>
      <c r="L1351" s="454">
        <v>22</v>
      </c>
      <c r="M1351" s="2">
        <v>495</v>
      </c>
    </row>
    <row r="1352" spans="2:13" ht="12.75">
      <c r="B1352" s="418">
        <v>1500</v>
      </c>
      <c r="C1352" s="67" t="s">
        <v>19</v>
      </c>
      <c r="D1352" s="67" t="s">
        <v>10</v>
      </c>
      <c r="E1352" s="67" t="s">
        <v>15</v>
      </c>
      <c r="F1352" s="424" t="s">
        <v>576</v>
      </c>
      <c r="G1352" s="424" t="s">
        <v>411</v>
      </c>
      <c r="H1352" s="6">
        <f t="shared" si="93"/>
        <v>-10800</v>
      </c>
      <c r="I1352" s="24">
        <f t="shared" si="91"/>
        <v>3.0303030303030303</v>
      </c>
      <c r="K1352" s="66" t="s">
        <v>360</v>
      </c>
      <c r="L1352" s="454">
        <v>22</v>
      </c>
      <c r="M1352" s="2">
        <v>495</v>
      </c>
    </row>
    <row r="1353" spans="1:13" s="60" customFormat="1" ht="12.75">
      <c r="A1353" s="13"/>
      <c r="B1353" s="419">
        <f>SUM(B1346:B1352)</f>
        <v>10800</v>
      </c>
      <c r="C1353" s="13"/>
      <c r="D1353" s="13"/>
      <c r="E1353" s="58" t="s">
        <v>15</v>
      </c>
      <c r="F1353" s="20"/>
      <c r="G1353" s="20"/>
      <c r="H1353" s="57">
        <v>0</v>
      </c>
      <c r="I1353" s="59">
        <f t="shared" si="91"/>
        <v>21.818181818181817</v>
      </c>
      <c r="M1353" s="2">
        <v>495</v>
      </c>
    </row>
    <row r="1354" spans="2:13" ht="12.75">
      <c r="B1354" s="418"/>
      <c r="H1354" s="6">
        <f aca="true" t="shared" si="94" ref="H1354:H1359">H1353-B1354</f>
        <v>0</v>
      </c>
      <c r="I1354" s="24">
        <f t="shared" si="91"/>
        <v>0</v>
      </c>
      <c r="M1354" s="2">
        <v>495</v>
      </c>
    </row>
    <row r="1355" spans="2:13" ht="12.75">
      <c r="B1355" s="418"/>
      <c r="H1355" s="6">
        <f t="shared" si="94"/>
        <v>0</v>
      </c>
      <c r="I1355" s="24">
        <f t="shared" si="91"/>
        <v>0</v>
      </c>
      <c r="M1355" s="2">
        <v>495</v>
      </c>
    </row>
    <row r="1356" spans="1:13" ht="12.75">
      <c r="A1356" s="14"/>
      <c r="B1356" s="418">
        <v>6000</v>
      </c>
      <c r="C1356" s="67" t="s">
        <v>20</v>
      </c>
      <c r="D1356" s="67" t="s">
        <v>10</v>
      </c>
      <c r="E1356" s="67" t="s">
        <v>254</v>
      </c>
      <c r="F1356" s="424" t="s">
        <v>589</v>
      </c>
      <c r="G1356" s="424" t="s">
        <v>497</v>
      </c>
      <c r="H1356" s="6">
        <f t="shared" si="94"/>
        <v>-6000</v>
      </c>
      <c r="I1356" s="24">
        <f t="shared" si="91"/>
        <v>12.121212121212121</v>
      </c>
      <c r="K1356" s="66" t="s">
        <v>360</v>
      </c>
      <c r="L1356">
        <v>22</v>
      </c>
      <c r="M1356" s="2">
        <v>495</v>
      </c>
    </row>
    <row r="1357" spans="2:13" ht="12.75">
      <c r="B1357" s="418">
        <v>6000</v>
      </c>
      <c r="C1357" s="67" t="s">
        <v>20</v>
      </c>
      <c r="D1357" s="67" t="s">
        <v>10</v>
      </c>
      <c r="E1357" s="67" t="s">
        <v>254</v>
      </c>
      <c r="F1357" s="424" t="s">
        <v>589</v>
      </c>
      <c r="G1357" s="424" t="s">
        <v>409</v>
      </c>
      <c r="H1357" s="6">
        <f t="shared" si="94"/>
        <v>-12000</v>
      </c>
      <c r="I1357" s="24">
        <f t="shared" si="91"/>
        <v>12.121212121212121</v>
      </c>
      <c r="K1357" s="66" t="s">
        <v>360</v>
      </c>
      <c r="L1357">
        <v>22</v>
      </c>
      <c r="M1357" s="2">
        <v>495</v>
      </c>
    </row>
    <row r="1358" spans="2:13" ht="12.75">
      <c r="B1358" s="418">
        <v>6000</v>
      </c>
      <c r="C1358" s="67" t="s">
        <v>20</v>
      </c>
      <c r="D1358" s="67" t="s">
        <v>10</v>
      </c>
      <c r="E1358" s="67" t="s">
        <v>254</v>
      </c>
      <c r="F1358" s="424" t="s">
        <v>589</v>
      </c>
      <c r="G1358" s="424" t="s">
        <v>500</v>
      </c>
      <c r="H1358" s="6">
        <f t="shared" si="94"/>
        <v>-18000</v>
      </c>
      <c r="I1358" s="24">
        <f t="shared" si="91"/>
        <v>12.121212121212121</v>
      </c>
      <c r="K1358" s="66" t="s">
        <v>360</v>
      </c>
      <c r="L1358">
        <v>22</v>
      </c>
      <c r="M1358" s="2">
        <v>495</v>
      </c>
    </row>
    <row r="1359" spans="2:13" ht="12.75">
      <c r="B1359" s="418">
        <v>6000</v>
      </c>
      <c r="C1359" s="67" t="s">
        <v>20</v>
      </c>
      <c r="D1359" s="67" t="s">
        <v>10</v>
      </c>
      <c r="E1359" s="67" t="s">
        <v>254</v>
      </c>
      <c r="F1359" s="424" t="s">
        <v>589</v>
      </c>
      <c r="G1359" s="424" t="s">
        <v>502</v>
      </c>
      <c r="H1359" s="6">
        <f t="shared" si="94"/>
        <v>-24000</v>
      </c>
      <c r="I1359" s="24">
        <f t="shared" si="91"/>
        <v>12.121212121212121</v>
      </c>
      <c r="K1359" s="66" t="s">
        <v>360</v>
      </c>
      <c r="L1359">
        <v>22</v>
      </c>
      <c r="M1359" s="2">
        <v>495</v>
      </c>
    </row>
    <row r="1360" spans="1:13" s="60" customFormat="1" ht="12.75">
      <c r="A1360" s="13"/>
      <c r="B1360" s="419">
        <f>SUM(B1356:B1359)</f>
        <v>24000</v>
      </c>
      <c r="C1360" s="13" t="s">
        <v>20</v>
      </c>
      <c r="D1360" s="13"/>
      <c r="E1360" s="58"/>
      <c r="F1360" s="20"/>
      <c r="G1360" s="20"/>
      <c r="H1360" s="57">
        <v>0</v>
      </c>
      <c r="I1360" s="59">
        <f t="shared" si="91"/>
        <v>48.484848484848484</v>
      </c>
      <c r="M1360" s="2">
        <v>495</v>
      </c>
    </row>
    <row r="1361" spans="2:13" ht="12.75">
      <c r="B1361" s="418"/>
      <c r="H1361" s="6">
        <f aca="true" t="shared" si="95" ref="H1361:H1376">H1360-B1361</f>
        <v>0</v>
      </c>
      <c r="I1361" s="24">
        <f t="shared" si="91"/>
        <v>0</v>
      </c>
      <c r="M1361" s="2">
        <v>495</v>
      </c>
    </row>
    <row r="1362" spans="2:13" ht="12.75">
      <c r="B1362" s="418"/>
      <c r="H1362" s="6">
        <f t="shared" si="95"/>
        <v>0</v>
      </c>
      <c r="I1362" s="24">
        <f t="shared" si="91"/>
        <v>0</v>
      </c>
      <c r="M1362" s="2">
        <v>495</v>
      </c>
    </row>
    <row r="1363" spans="2:13" ht="12.75">
      <c r="B1363" s="418">
        <v>2000</v>
      </c>
      <c r="C1363" s="1" t="s">
        <v>21</v>
      </c>
      <c r="D1363" s="14" t="s">
        <v>10</v>
      </c>
      <c r="E1363" s="67" t="s">
        <v>254</v>
      </c>
      <c r="F1363" s="424" t="s">
        <v>576</v>
      </c>
      <c r="G1363" s="29" t="s">
        <v>495</v>
      </c>
      <c r="H1363" s="6">
        <f t="shared" si="95"/>
        <v>-2000</v>
      </c>
      <c r="I1363" s="24">
        <f aca="true" t="shared" si="96" ref="I1363:I1393">+B1363/M1363</f>
        <v>4.040404040404041</v>
      </c>
      <c r="K1363" s="66" t="s">
        <v>360</v>
      </c>
      <c r="L1363">
        <v>22</v>
      </c>
      <c r="M1363" s="2">
        <v>495</v>
      </c>
    </row>
    <row r="1364" spans="2:13" ht="12.75">
      <c r="B1364" s="418">
        <v>500</v>
      </c>
      <c r="C1364" s="1" t="s">
        <v>21</v>
      </c>
      <c r="D1364" s="14" t="s">
        <v>10</v>
      </c>
      <c r="E1364" s="67" t="s">
        <v>254</v>
      </c>
      <c r="F1364" s="424" t="s">
        <v>576</v>
      </c>
      <c r="G1364" s="29" t="s">
        <v>495</v>
      </c>
      <c r="H1364" s="6">
        <f t="shared" si="95"/>
        <v>-2500</v>
      </c>
      <c r="I1364" s="24">
        <f t="shared" si="96"/>
        <v>1.0101010101010102</v>
      </c>
      <c r="K1364" s="66" t="s">
        <v>360</v>
      </c>
      <c r="L1364">
        <v>22</v>
      </c>
      <c r="M1364" s="2">
        <v>495</v>
      </c>
    </row>
    <row r="1365" spans="2:13" ht="12.75">
      <c r="B1365" s="418">
        <v>2000</v>
      </c>
      <c r="C1365" s="1" t="s">
        <v>21</v>
      </c>
      <c r="D1365" s="14" t="s">
        <v>10</v>
      </c>
      <c r="E1365" s="67" t="s">
        <v>254</v>
      </c>
      <c r="F1365" s="424" t="s">
        <v>576</v>
      </c>
      <c r="G1365" s="29" t="s">
        <v>497</v>
      </c>
      <c r="H1365" s="6">
        <f t="shared" si="95"/>
        <v>-4500</v>
      </c>
      <c r="I1365" s="24">
        <f t="shared" si="96"/>
        <v>4.040404040404041</v>
      </c>
      <c r="K1365" s="66" t="s">
        <v>360</v>
      </c>
      <c r="L1365">
        <v>22</v>
      </c>
      <c r="M1365" s="2">
        <v>495</v>
      </c>
    </row>
    <row r="1366" spans="2:13" ht="12.75">
      <c r="B1366" s="418">
        <v>500</v>
      </c>
      <c r="C1366" s="1" t="s">
        <v>21</v>
      </c>
      <c r="D1366" s="14" t="s">
        <v>10</v>
      </c>
      <c r="E1366" s="67" t="s">
        <v>254</v>
      </c>
      <c r="F1366" s="424" t="s">
        <v>576</v>
      </c>
      <c r="G1366" s="29" t="s">
        <v>497</v>
      </c>
      <c r="H1366" s="6">
        <f t="shared" si="95"/>
        <v>-5000</v>
      </c>
      <c r="I1366" s="24">
        <f t="shared" si="96"/>
        <v>1.0101010101010102</v>
      </c>
      <c r="K1366" s="66" t="s">
        <v>360</v>
      </c>
      <c r="L1366">
        <v>22</v>
      </c>
      <c r="M1366" s="2">
        <v>495</v>
      </c>
    </row>
    <row r="1367" spans="2:13" ht="12.75">
      <c r="B1367" s="418">
        <v>2000</v>
      </c>
      <c r="C1367" s="1" t="s">
        <v>21</v>
      </c>
      <c r="D1367" s="14" t="s">
        <v>10</v>
      </c>
      <c r="E1367" s="67" t="s">
        <v>254</v>
      </c>
      <c r="F1367" s="424" t="s">
        <v>576</v>
      </c>
      <c r="G1367" s="29" t="s">
        <v>409</v>
      </c>
      <c r="H1367" s="6">
        <f t="shared" si="95"/>
        <v>-7000</v>
      </c>
      <c r="I1367" s="24">
        <f t="shared" si="96"/>
        <v>4.040404040404041</v>
      </c>
      <c r="K1367" s="66" t="s">
        <v>360</v>
      </c>
      <c r="L1367">
        <v>22</v>
      </c>
      <c r="M1367" s="2">
        <v>495</v>
      </c>
    </row>
    <row r="1368" spans="2:13" ht="12.75">
      <c r="B1368" s="418">
        <v>500</v>
      </c>
      <c r="C1368" s="1" t="s">
        <v>21</v>
      </c>
      <c r="D1368" s="14" t="s">
        <v>10</v>
      </c>
      <c r="E1368" s="67" t="s">
        <v>254</v>
      </c>
      <c r="F1368" s="424" t="s">
        <v>576</v>
      </c>
      <c r="G1368" s="29" t="s">
        <v>409</v>
      </c>
      <c r="H1368" s="6">
        <f t="shared" si="95"/>
        <v>-7500</v>
      </c>
      <c r="I1368" s="24">
        <f t="shared" si="96"/>
        <v>1.0101010101010102</v>
      </c>
      <c r="K1368" s="66" t="s">
        <v>360</v>
      </c>
      <c r="L1368">
        <v>22</v>
      </c>
      <c r="M1368" s="2">
        <v>495</v>
      </c>
    </row>
    <row r="1369" spans="2:13" ht="12.75">
      <c r="B1369" s="418">
        <v>2000</v>
      </c>
      <c r="C1369" s="1" t="s">
        <v>21</v>
      </c>
      <c r="D1369" s="14" t="s">
        <v>10</v>
      </c>
      <c r="E1369" s="67" t="s">
        <v>254</v>
      </c>
      <c r="F1369" s="424" t="s">
        <v>576</v>
      </c>
      <c r="G1369" s="29" t="s">
        <v>500</v>
      </c>
      <c r="H1369" s="6">
        <f t="shared" si="95"/>
        <v>-9500</v>
      </c>
      <c r="I1369" s="24">
        <f t="shared" si="96"/>
        <v>4.040404040404041</v>
      </c>
      <c r="K1369" s="66" t="s">
        <v>360</v>
      </c>
      <c r="L1369">
        <v>22</v>
      </c>
      <c r="M1369" s="2">
        <v>495</v>
      </c>
    </row>
    <row r="1370" spans="1:13" s="17" customFormat="1" ht="12.75">
      <c r="A1370" s="14"/>
      <c r="B1370" s="417">
        <v>500</v>
      </c>
      <c r="C1370" s="14" t="s">
        <v>21</v>
      </c>
      <c r="D1370" s="14" t="s">
        <v>10</v>
      </c>
      <c r="E1370" s="67" t="s">
        <v>254</v>
      </c>
      <c r="F1370" s="424" t="s">
        <v>576</v>
      </c>
      <c r="G1370" s="29" t="s">
        <v>500</v>
      </c>
      <c r="H1370" s="6">
        <f t="shared" si="95"/>
        <v>-10000</v>
      </c>
      <c r="I1370" s="64">
        <f t="shared" si="96"/>
        <v>1.0101010101010102</v>
      </c>
      <c r="K1370" s="68" t="s">
        <v>360</v>
      </c>
      <c r="L1370">
        <v>22</v>
      </c>
      <c r="M1370" s="2">
        <v>495</v>
      </c>
    </row>
    <row r="1371" spans="2:13" ht="12.75">
      <c r="B1371" s="418">
        <v>2000</v>
      </c>
      <c r="C1371" s="1" t="s">
        <v>21</v>
      </c>
      <c r="D1371" s="14" t="s">
        <v>10</v>
      </c>
      <c r="E1371" s="67" t="s">
        <v>254</v>
      </c>
      <c r="F1371" s="424" t="s">
        <v>576</v>
      </c>
      <c r="G1371" s="29" t="s">
        <v>502</v>
      </c>
      <c r="H1371" s="6">
        <f t="shared" si="95"/>
        <v>-12000</v>
      </c>
      <c r="I1371" s="24">
        <f t="shared" si="96"/>
        <v>4.040404040404041</v>
      </c>
      <c r="K1371" s="68" t="s">
        <v>360</v>
      </c>
      <c r="L1371">
        <v>22</v>
      </c>
      <c r="M1371" s="2">
        <v>495</v>
      </c>
    </row>
    <row r="1372" spans="2:13" ht="12.75">
      <c r="B1372" s="418">
        <v>500</v>
      </c>
      <c r="C1372" s="1" t="s">
        <v>21</v>
      </c>
      <c r="D1372" s="14" t="s">
        <v>10</v>
      </c>
      <c r="E1372" s="67" t="s">
        <v>254</v>
      </c>
      <c r="F1372" s="424" t="s">
        <v>576</v>
      </c>
      <c r="G1372" s="29" t="s">
        <v>502</v>
      </c>
      <c r="H1372" s="6">
        <f t="shared" si="95"/>
        <v>-12500</v>
      </c>
      <c r="I1372" s="24">
        <f t="shared" si="96"/>
        <v>1.0101010101010102</v>
      </c>
      <c r="K1372" s="68" t="s">
        <v>360</v>
      </c>
      <c r="L1372">
        <v>22</v>
      </c>
      <c r="M1372" s="2">
        <v>495</v>
      </c>
    </row>
    <row r="1373" spans="2:13" ht="12.75">
      <c r="B1373" s="418">
        <v>2000</v>
      </c>
      <c r="C1373" s="1" t="s">
        <v>21</v>
      </c>
      <c r="D1373" s="14" t="s">
        <v>10</v>
      </c>
      <c r="E1373" s="67" t="s">
        <v>254</v>
      </c>
      <c r="F1373" s="424" t="s">
        <v>576</v>
      </c>
      <c r="G1373" s="29" t="s">
        <v>504</v>
      </c>
      <c r="H1373" s="6">
        <f t="shared" si="95"/>
        <v>-14500</v>
      </c>
      <c r="I1373" s="24">
        <f t="shared" si="96"/>
        <v>4.040404040404041</v>
      </c>
      <c r="K1373" s="66" t="s">
        <v>360</v>
      </c>
      <c r="L1373">
        <v>22</v>
      </c>
      <c r="M1373" s="2">
        <v>495</v>
      </c>
    </row>
    <row r="1374" spans="2:13" ht="12.75">
      <c r="B1374" s="418">
        <v>500</v>
      </c>
      <c r="C1374" s="1" t="s">
        <v>21</v>
      </c>
      <c r="D1374" s="14" t="s">
        <v>10</v>
      </c>
      <c r="E1374" s="67" t="s">
        <v>254</v>
      </c>
      <c r="F1374" s="424" t="s">
        <v>576</v>
      </c>
      <c r="G1374" s="29" t="s">
        <v>504</v>
      </c>
      <c r="H1374" s="6">
        <f t="shared" si="95"/>
        <v>-15000</v>
      </c>
      <c r="I1374" s="24">
        <f t="shared" si="96"/>
        <v>1.0101010101010102</v>
      </c>
      <c r="K1374" s="66" t="s">
        <v>360</v>
      </c>
      <c r="L1374">
        <v>22</v>
      </c>
      <c r="M1374" s="2">
        <v>495</v>
      </c>
    </row>
    <row r="1375" spans="2:13" ht="12.75">
      <c r="B1375" s="418">
        <v>2000</v>
      </c>
      <c r="C1375" s="1" t="s">
        <v>21</v>
      </c>
      <c r="D1375" s="14" t="s">
        <v>10</v>
      </c>
      <c r="E1375" s="67" t="s">
        <v>254</v>
      </c>
      <c r="F1375" s="424" t="s">
        <v>576</v>
      </c>
      <c r="G1375" s="29" t="s">
        <v>411</v>
      </c>
      <c r="H1375" s="6">
        <f t="shared" si="95"/>
        <v>-17000</v>
      </c>
      <c r="I1375" s="24">
        <f t="shared" si="96"/>
        <v>4.040404040404041</v>
      </c>
      <c r="K1375" s="66" t="s">
        <v>360</v>
      </c>
      <c r="L1375">
        <v>22</v>
      </c>
      <c r="M1375" s="2">
        <v>495</v>
      </c>
    </row>
    <row r="1376" spans="2:13" ht="12.75">
      <c r="B1376" s="418">
        <v>500</v>
      </c>
      <c r="C1376" s="1" t="s">
        <v>21</v>
      </c>
      <c r="D1376" s="14" t="s">
        <v>10</v>
      </c>
      <c r="E1376" s="67" t="s">
        <v>254</v>
      </c>
      <c r="F1376" s="424" t="s">
        <v>576</v>
      </c>
      <c r="G1376" s="29" t="s">
        <v>411</v>
      </c>
      <c r="H1376" s="6">
        <f t="shared" si="95"/>
        <v>-17500</v>
      </c>
      <c r="I1376" s="24">
        <f t="shared" si="96"/>
        <v>1.0101010101010102</v>
      </c>
      <c r="K1376" s="66" t="s">
        <v>360</v>
      </c>
      <c r="L1376">
        <v>22</v>
      </c>
      <c r="M1376" s="2">
        <v>495</v>
      </c>
    </row>
    <row r="1377" spans="1:13" s="60" customFormat="1" ht="12.75">
      <c r="A1377" s="13"/>
      <c r="B1377" s="419">
        <f>SUM(B1363:B1376)</f>
        <v>17500</v>
      </c>
      <c r="C1377" s="58" t="s">
        <v>21</v>
      </c>
      <c r="D1377" s="58"/>
      <c r="E1377" s="58"/>
      <c r="F1377" s="73"/>
      <c r="G1377" s="73"/>
      <c r="H1377" s="57"/>
      <c r="I1377" s="59">
        <f t="shared" si="96"/>
        <v>35.35353535353536</v>
      </c>
      <c r="K1377" s="72"/>
      <c r="L1377" s="60">
        <v>22</v>
      </c>
      <c r="M1377" s="2">
        <v>495</v>
      </c>
    </row>
    <row r="1378" spans="2:13" ht="12.75">
      <c r="B1378" s="418"/>
      <c r="H1378" s="6">
        <f aca="true" t="shared" si="97" ref="H1378:H1384">H1377-B1378</f>
        <v>0</v>
      </c>
      <c r="I1378" s="24">
        <f t="shared" si="96"/>
        <v>0</v>
      </c>
      <c r="M1378" s="2">
        <v>495</v>
      </c>
    </row>
    <row r="1379" spans="2:13" ht="12.75">
      <c r="B1379" s="418"/>
      <c r="H1379" s="6">
        <f t="shared" si="97"/>
        <v>0</v>
      </c>
      <c r="I1379" s="24">
        <f t="shared" si="96"/>
        <v>0</v>
      </c>
      <c r="M1379" s="2">
        <v>495</v>
      </c>
    </row>
    <row r="1380" spans="2:13" ht="12.75">
      <c r="B1380" s="418">
        <v>1600</v>
      </c>
      <c r="C1380" s="67" t="s">
        <v>449</v>
      </c>
      <c r="D1380" s="67" t="s">
        <v>10</v>
      </c>
      <c r="E1380" s="67" t="s">
        <v>264</v>
      </c>
      <c r="F1380" s="424" t="s">
        <v>576</v>
      </c>
      <c r="G1380" s="424" t="s">
        <v>409</v>
      </c>
      <c r="H1380" s="6">
        <f t="shared" si="97"/>
        <v>-1600</v>
      </c>
      <c r="I1380" s="24">
        <f t="shared" si="96"/>
        <v>3.2323232323232323</v>
      </c>
      <c r="K1380" s="66" t="s">
        <v>360</v>
      </c>
      <c r="L1380">
        <v>22</v>
      </c>
      <c r="M1380" s="2">
        <v>495</v>
      </c>
    </row>
    <row r="1381" spans="2:13" ht="12.75">
      <c r="B1381" s="418">
        <v>1100</v>
      </c>
      <c r="C1381" s="67" t="s">
        <v>449</v>
      </c>
      <c r="D1381" s="67" t="s">
        <v>10</v>
      </c>
      <c r="E1381" s="67" t="s">
        <v>264</v>
      </c>
      <c r="F1381" s="424" t="s">
        <v>576</v>
      </c>
      <c r="G1381" s="424" t="s">
        <v>500</v>
      </c>
      <c r="H1381" s="6">
        <f t="shared" si="97"/>
        <v>-2700</v>
      </c>
      <c r="I1381" s="24">
        <f t="shared" si="96"/>
        <v>2.2222222222222223</v>
      </c>
      <c r="K1381" s="66" t="s">
        <v>360</v>
      </c>
      <c r="L1381">
        <v>22</v>
      </c>
      <c r="M1381" s="2">
        <v>495</v>
      </c>
    </row>
    <row r="1382" spans="2:13" ht="12.75">
      <c r="B1382" s="418">
        <v>900</v>
      </c>
      <c r="C1382" s="67" t="s">
        <v>449</v>
      </c>
      <c r="D1382" s="67" t="s">
        <v>10</v>
      </c>
      <c r="E1382" s="67" t="s">
        <v>264</v>
      </c>
      <c r="F1382" s="424" t="s">
        <v>576</v>
      </c>
      <c r="G1382" s="424" t="s">
        <v>500</v>
      </c>
      <c r="H1382" s="6">
        <f t="shared" si="97"/>
        <v>-3600</v>
      </c>
      <c r="I1382" s="24">
        <f t="shared" si="96"/>
        <v>1.8181818181818181</v>
      </c>
      <c r="K1382" s="66" t="s">
        <v>360</v>
      </c>
      <c r="L1382">
        <v>22</v>
      </c>
      <c r="M1382" s="2">
        <v>495</v>
      </c>
    </row>
    <row r="1383" spans="2:13" ht="12.75">
      <c r="B1383" s="418">
        <v>1000</v>
      </c>
      <c r="C1383" s="67" t="s">
        <v>449</v>
      </c>
      <c r="D1383" s="67" t="s">
        <v>10</v>
      </c>
      <c r="E1383" s="67" t="s">
        <v>264</v>
      </c>
      <c r="F1383" s="424" t="s">
        <v>576</v>
      </c>
      <c r="G1383" s="424" t="s">
        <v>502</v>
      </c>
      <c r="H1383" s="6">
        <f t="shared" si="97"/>
        <v>-4600</v>
      </c>
      <c r="I1383" s="24">
        <f t="shared" si="96"/>
        <v>2.0202020202020203</v>
      </c>
      <c r="K1383" s="66" t="s">
        <v>360</v>
      </c>
      <c r="L1383">
        <v>22</v>
      </c>
      <c r="M1383" s="2">
        <v>495</v>
      </c>
    </row>
    <row r="1384" spans="2:13" ht="12.75">
      <c r="B1384" s="418">
        <v>1200</v>
      </c>
      <c r="C1384" s="67" t="s">
        <v>449</v>
      </c>
      <c r="D1384" s="67" t="s">
        <v>10</v>
      </c>
      <c r="E1384" s="67" t="s">
        <v>264</v>
      </c>
      <c r="F1384" s="424" t="s">
        <v>576</v>
      </c>
      <c r="G1384" s="424" t="s">
        <v>504</v>
      </c>
      <c r="H1384" s="6">
        <f t="shared" si="97"/>
        <v>-5800</v>
      </c>
      <c r="I1384" s="24">
        <f t="shared" si="96"/>
        <v>2.4242424242424243</v>
      </c>
      <c r="K1384" s="66" t="s">
        <v>360</v>
      </c>
      <c r="L1384">
        <v>22</v>
      </c>
      <c r="M1384" s="2">
        <v>495</v>
      </c>
    </row>
    <row r="1385" spans="1:13" s="60" customFormat="1" ht="12.75">
      <c r="A1385" s="13"/>
      <c r="B1385" s="419">
        <f>SUM(B1380:B1384)</f>
        <v>5800</v>
      </c>
      <c r="C1385" s="13"/>
      <c r="D1385" s="13"/>
      <c r="E1385" s="58" t="s">
        <v>264</v>
      </c>
      <c r="F1385" s="20"/>
      <c r="G1385" s="20"/>
      <c r="H1385" s="57">
        <v>0</v>
      </c>
      <c r="I1385" s="59">
        <f t="shared" si="96"/>
        <v>11.717171717171718</v>
      </c>
      <c r="M1385" s="2">
        <v>495</v>
      </c>
    </row>
    <row r="1386" spans="2:13" ht="12.75">
      <c r="B1386" s="418"/>
      <c r="D1386" s="14"/>
      <c r="H1386" s="6">
        <v>0</v>
      </c>
      <c r="I1386" s="24">
        <f t="shared" si="96"/>
        <v>0</v>
      </c>
      <c r="M1386" s="2">
        <v>495</v>
      </c>
    </row>
    <row r="1387" spans="2:13" ht="12.75">
      <c r="B1387" s="418"/>
      <c r="D1387" s="14"/>
      <c r="H1387" s="6">
        <f>H1386-B1387</f>
        <v>0</v>
      </c>
      <c r="I1387" s="24">
        <f t="shared" si="96"/>
        <v>0</v>
      </c>
      <c r="M1387" s="2">
        <v>495</v>
      </c>
    </row>
    <row r="1388" spans="2:13" ht="12.75">
      <c r="B1388" s="418"/>
      <c r="D1388" s="14"/>
      <c r="H1388" s="6">
        <f>H1387-B1388</f>
        <v>0</v>
      </c>
      <c r="I1388" s="24">
        <f t="shared" si="96"/>
        <v>0</v>
      </c>
      <c r="M1388" s="2">
        <v>495</v>
      </c>
    </row>
    <row r="1389" spans="2:13" ht="12.75">
      <c r="B1389" s="418"/>
      <c r="D1389" s="14"/>
      <c r="H1389" s="6">
        <f>H1388-B1389</f>
        <v>0</v>
      </c>
      <c r="I1389" s="24">
        <f t="shared" si="96"/>
        <v>0</v>
      </c>
      <c r="M1389" s="2">
        <v>495</v>
      </c>
    </row>
    <row r="1390" spans="1:13" s="56" customFormat="1" ht="12.75">
      <c r="A1390" s="52"/>
      <c r="B1390" s="366">
        <f>+B1395+B1404+B1410+B1414+B1420</f>
        <v>30600</v>
      </c>
      <c r="C1390" s="52" t="s">
        <v>79</v>
      </c>
      <c r="D1390" s="52" t="s">
        <v>105</v>
      </c>
      <c r="E1390" s="52" t="s">
        <v>17</v>
      </c>
      <c r="F1390" s="54" t="s">
        <v>80</v>
      </c>
      <c r="G1390" s="62" t="s">
        <v>98</v>
      </c>
      <c r="H1390" s="53"/>
      <c r="I1390" s="55">
        <f t="shared" si="96"/>
        <v>61.81818181818182</v>
      </c>
      <c r="M1390" s="2">
        <v>495</v>
      </c>
    </row>
    <row r="1391" spans="2:13" ht="12.75">
      <c r="B1391" s="418"/>
      <c r="H1391" s="6">
        <f>H1390-B1391</f>
        <v>0</v>
      </c>
      <c r="I1391" s="24">
        <f t="shared" si="96"/>
        <v>0</v>
      </c>
      <c r="M1391" s="2">
        <v>495</v>
      </c>
    </row>
    <row r="1392" spans="2:13" ht="12.75">
      <c r="B1392" s="418">
        <v>2000</v>
      </c>
      <c r="C1392" s="1" t="s">
        <v>14</v>
      </c>
      <c r="D1392" s="1" t="s">
        <v>10</v>
      </c>
      <c r="E1392" s="1" t="s">
        <v>301</v>
      </c>
      <c r="F1392" s="29" t="s">
        <v>590</v>
      </c>
      <c r="G1392" s="29" t="s">
        <v>504</v>
      </c>
      <c r="H1392" s="6">
        <f>H1391-B1392</f>
        <v>-2000</v>
      </c>
      <c r="I1392" s="24">
        <f t="shared" si="96"/>
        <v>4.040404040404041</v>
      </c>
      <c r="K1392" t="s">
        <v>14</v>
      </c>
      <c r="L1392">
        <v>23</v>
      </c>
      <c r="M1392" s="2">
        <v>495</v>
      </c>
    </row>
    <row r="1393" spans="2:13" ht="12.75">
      <c r="B1393" s="418">
        <v>2000</v>
      </c>
      <c r="C1393" s="1" t="s">
        <v>14</v>
      </c>
      <c r="D1393" s="1" t="s">
        <v>10</v>
      </c>
      <c r="E1393" s="1" t="s">
        <v>301</v>
      </c>
      <c r="F1393" s="29" t="s">
        <v>591</v>
      </c>
      <c r="G1393" s="29" t="s">
        <v>411</v>
      </c>
      <c r="H1393" s="6">
        <f>H1392-B1393</f>
        <v>-4000</v>
      </c>
      <c r="I1393" s="24">
        <f t="shared" si="96"/>
        <v>4.040404040404041</v>
      </c>
      <c r="K1393" t="s">
        <v>14</v>
      </c>
      <c r="L1393">
        <v>23</v>
      </c>
      <c r="M1393" s="2">
        <v>495</v>
      </c>
    </row>
    <row r="1394" spans="2:13" ht="12.75">
      <c r="B1394" s="418">
        <v>2000</v>
      </c>
      <c r="C1394" s="1" t="s">
        <v>14</v>
      </c>
      <c r="D1394" s="1" t="s">
        <v>10</v>
      </c>
      <c r="E1394" s="1" t="s">
        <v>301</v>
      </c>
      <c r="F1394" s="29" t="s">
        <v>592</v>
      </c>
      <c r="G1394" s="29" t="s">
        <v>593</v>
      </c>
      <c r="H1394" s="6">
        <f>H1393-B1394</f>
        <v>-6000</v>
      </c>
      <c r="I1394" s="24">
        <v>4</v>
      </c>
      <c r="K1394" t="s">
        <v>14</v>
      </c>
      <c r="L1394">
        <v>23</v>
      </c>
      <c r="M1394" s="2">
        <v>495</v>
      </c>
    </row>
    <row r="1395" spans="1:13" s="60" customFormat="1" ht="12.75">
      <c r="A1395" s="13"/>
      <c r="B1395" s="419">
        <f>SUM(B1392:B1394)</f>
        <v>6000</v>
      </c>
      <c r="C1395" s="13" t="s">
        <v>14</v>
      </c>
      <c r="D1395" s="13"/>
      <c r="E1395" s="13"/>
      <c r="F1395" s="20"/>
      <c r="G1395" s="20"/>
      <c r="H1395" s="57">
        <v>0</v>
      </c>
      <c r="I1395" s="59">
        <f aca="true" t="shared" si="98" ref="I1395:I1428">+B1395/M1395</f>
        <v>12.121212121212121</v>
      </c>
      <c r="M1395" s="2">
        <v>495</v>
      </c>
    </row>
    <row r="1396" spans="2:13" ht="12.75">
      <c r="B1396" s="418"/>
      <c r="H1396" s="6">
        <f aca="true" t="shared" si="99" ref="H1396:H1403">H1395-B1396</f>
        <v>0</v>
      </c>
      <c r="I1396" s="24">
        <f t="shared" si="98"/>
        <v>0</v>
      </c>
      <c r="M1396" s="2">
        <v>495</v>
      </c>
    </row>
    <row r="1397" spans="2:13" ht="12.75">
      <c r="B1397" s="418"/>
      <c r="H1397" s="6">
        <f t="shared" si="99"/>
        <v>0</v>
      </c>
      <c r="I1397" s="24">
        <f t="shared" si="98"/>
        <v>0</v>
      </c>
      <c r="M1397" s="2">
        <v>495</v>
      </c>
    </row>
    <row r="1398" spans="2:13" ht="12.75">
      <c r="B1398" s="418">
        <v>3500</v>
      </c>
      <c r="C1398" s="1" t="s">
        <v>594</v>
      </c>
      <c r="D1398" s="35" t="s">
        <v>10</v>
      </c>
      <c r="E1398" s="67" t="s">
        <v>254</v>
      </c>
      <c r="F1398" s="29" t="s">
        <v>595</v>
      </c>
      <c r="G1398" s="32" t="s">
        <v>504</v>
      </c>
      <c r="H1398" s="6">
        <f t="shared" si="99"/>
        <v>-3500</v>
      </c>
      <c r="I1398" s="24">
        <f t="shared" si="98"/>
        <v>7.070707070707071</v>
      </c>
      <c r="K1398" t="s">
        <v>301</v>
      </c>
      <c r="L1398">
        <v>23</v>
      </c>
      <c r="M1398" s="2">
        <v>495</v>
      </c>
    </row>
    <row r="1399" spans="2:13" ht="12.75">
      <c r="B1399" s="418">
        <v>2000</v>
      </c>
      <c r="C1399" s="1" t="s">
        <v>596</v>
      </c>
      <c r="D1399" s="35" t="s">
        <v>10</v>
      </c>
      <c r="E1399" s="67" t="s">
        <v>254</v>
      </c>
      <c r="F1399" s="29" t="s">
        <v>597</v>
      </c>
      <c r="G1399" s="29" t="s">
        <v>411</v>
      </c>
      <c r="H1399" s="6">
        <f t="shared" si="99"/>
        <v>-5500</v>
      </c>
      <c r="I1399" s="24">
        <f t="shared" si="98"/>
        <v>4.040404040404041</v>
      </c>
      <c r="K1399" t="s">
        <v>301</v>
      </c>
      <c r="L1399">
        <v>23</v>
      </c>
      <c r="M1399" s="2">
        <v>495</v>
      </c>
    </row>
    <row r="1400" spans="2:13" ht="12.75">
      <c r="B1400" s="418">
        <v>2000</v>
      </c>
      <c r="C1400" s="1" t="s">
        <v>596</v>
      </c>
      <c r="D1400" s="35" t="s">
        <v>10</v>
      </c>
      <c r="E1400" s="67" t="s">
        <v>254</v>
      </c>
      <c r="F1400" s="29" t="s">
        <v>597</v>
      </c>
      <c r="G1400" s="29" t="s">
        <v>411</v>
      </c>
      <c r="H1400" s="6">
        <f t="shared" si="99"/>
        <v>-7500</v>
      </c>
      <c r="I1400" s="24">
        <f t="shared" si="98"/>
        <v>4.040404040404041</v>
      </c>
      <c r="K1400" t="s">
        <v>301</v>
      </c>
      <c r="L1400">
        <v>23</v>
      </c>
      <c r="M1400" s="2">
        <v>495</v>
      </c>
    </row>
    <row r="1401" spans="2:13" ht="12.75">
      <c r="B1401" s="418">
        <v>2000</v>
      </c>
      <c r="C1401" s="1" t="s">
        <v>598</v>
      </c>
      <c r="D1401" s="35" t="s">
        <v>10</v>
      </c>
      <c r="E1401" s="67" t="s">
        <v>254</v>
      </c>
      <c r="F1401" s="29" t="s">
        <v>597</v>
      </c>
      <c r="G1401" s="29" t="s">
        <v>411</v>
      </c>
      <c r="H1401" s="6">
        <f t="shared" si="99"/>
        <v>-9500</v>
      </c>
      <c r="I1401" s="24">
        <f t="shared" si="98"/>
        <v>4.040404040404041</v>
      </c>
      <c r="K1401" t="s">
        <v>301</v>
      </c>
      <c r="L1401">
        <v>23</v>
      </c>
      <c r="M1401" s="2">
        <v>495</v>
      </c>
    </row>
    <row r="1402" spans="2:13" ht="12.75">
      <c r="B1402" s="418">
        <v>2000</v>
      </c>
      <c r="C1402" s="1" t="s">
        <v>598</v>
      </c>
      <c r="D1402" s="35" t="s">
        <v>10</v>
      </c>
      <c r="E1402" s="67" t="s">
        <v>254</v>
      </c>
      <c r="F1402" s="29" t="s">
        <v>597</v>
      </c>
      <c r="G1402" s="29" t="s">
        <v>411</v>
      </c>
      <c r="H1402" s="6">
        <f t="shared" si="99"/>
        <v>-11500</v>
      </c>
      <c r="I1402" s="24">
        <f t="shared" si="98"/>
        <v>4.040404040404041</v>
      </c>
      <c r="K1402" t="s">
        <v>301</v>
      </c>
      <c r="L1402">
        <v>23</v>
      </c>
      <c r="M1402" s="2">
        <v>495</v>
      </c>
    </row>
    <row r="1403" spans="2:13" ht="12.75">
      <c r="B1403" s="418">
        <v>3500</v>
      </c>
      <c r="C1403" s="1" t="s">
        <v>599</v>
      </c>
      <c r="D1403" s="35" t="s">
        <v>10</v>
      </c>
      <c r="E1403" s="67" t="s">
        <v>254</v>
      </c>
      <c r="F1403" s="29" t="s">
        <v>600</v>
      </c>
      <c r="G1403" s="29" t="s">
        <v>557</v>
      </c>
      <c r="H1403" s="6">
        <f t="shared" si="99"/>
        <v>-15000</v>
      </c>
      <c r="I1403" s="24">
        <f t="shared" si="98"/>
        <v>7.070707070707071</v>
      </c>
      <c r="K1403" t="s">
        <v>301</v>
      </c>
      <c r="L1403">
        <v>23</v>
      </c>
      <c r="M1403" s="2">
        <v>495</v>
      </c>
    </row>
    <row r="1404" spans="1:13" s="60" customFormat="1" ht="12.75">
      <c r="A1404" s="13"/>
      <c r="B1404" s="419">
        <f>SUM(B1398:B1403)</f>
        <v>15000</v>
      </c>
      <c r="C1404" s="13" t="s">
        <v>151</v>
      </c>
      <c r="D1404" s="13"/>
      <c r="E1404" s="13"/>
      <c r="F1404" s="20"/>
      <c r="G1404" s="20"/>
      <c r="H1404" s="57">
        <v>0</v>
      </c>
      <c r="I1404" s="59">
        <f t="shared" si="98"/>
        <v>30.303030303030305</v>
      </c>
      <c r="M1404" s="2">
        <v>495</v>
      </c>
    </row>
    <row r="1405" spans="2:13" ht="12.75">
      <c r="B1405" s="418"/>
      <c r="D1405" s="14"/>
      <c r="H1405" s="6">
        <f>H1404-B1405</f>
        <v>0</v>
      </c>
      <c r="I1405" s="24">
        <f t="shared" si="98"/>
        <v>0</v>
      </c>
      <c r="M1405" s="2">
        <v>495</v>
      </c>
    </row>
    <row r="1406" spans="2:13" ht="12.75">
      <c r="B1406" s="418"/>
      <c r="D1406" s="14"/>
      <c r="H1406" s="6">
        <f>H1405-B1406</f>
        <v>0</v>
      </c>
      <c r="I1406" s="24">
        <f t="shared" si="98"/>
        <v>0</v>
      </c>
      <c r="M1406" s="2">
        <v>495</v>
      </c>
    </row>
    <row r="1407" spans="1:13" ht="12.75">
      <c r="A1407" s="14"/>
      <c r="B1407" s="418">
        <v>1200</v>
      </c>
      <c r="C1407" s="35" t="s">
        <v>19</v>
      </c>
      <c r="D1407" s="35" t="s">
        <v>10</v>
      </c>
      <c r="E1407" s="1" t="s">
        <v>15</v>
      </c>
      <c r="F1407" s="29" t="s">
        <v>597</v>
      </c>
      <c r="G1407" s="32" t="s">
        <v>504</v>
      </c>
      <c r="H1407" s="6">
        <f>H1406-B1407</f>
        <v>-1200</v>
      </c>
      <c r="I1407" s="24">
        <f t="shared" si="98"/>
        <v>2.4242424242424243</v>
      </c>
      <c r="K1407" t="s">
        <v>301</v>
      </c>
      <c r="L1407">
        <v>23</v>
      </c>
      <c r="M1407" s="2">
        <v>495</v>
      </c>
    </row>
    <row r="1408" spans="1:13" ht="12.75">
      <c r="A1408" s="14"/>
      <c r="B1408" s="418">
        <v>1200</v>
      </c>
      <c r="C1408" s="35" t="s">
        <v>19</v>
      </c>
      <c r="D1408" s="35" t="s">
        <v>10</v>
      </c>
      <c r="E1408" s="1" t="s">
        <v>15</v>
      </c>
      <c r="F1408" s="29" t="s">
        <v>597</v>
      </c>
      <c r="G1408" s="29" t="s">
        <v>411</v>
      </c>
      <c r="H1408" s="6">
        <f>H1407-B1408</f>
        <v>-2400</v>
      </c>
      <c r="I1408" s="24">
        <f t="shared" si="98"/>
        <v>2.4242424242424243</v>
      </c>
      <c r="K1408" t="s">
        <v>301</v>
      </c>
      <c r="L1408">
        <v>23</v>
      </c>
      <c r="M1408" s="2">
        <v>495</v>
      </c>
    </row>
    <row r="1409" spans="1:13" ht="12.75">
      <c r="A1409" s="14"/>
      <c r="B1409" s="418">
        <v>1200</v>
      </c>
      <c r="C1409" s="35" t="s">
        <v>19</v>
      </c>
      <c r="D1409" s="35" t="s">
        <v>10</v>
      </c>
      <c r="E1409" s="1" t="s">
        <v>15</v>
      </c>
      <c r="F1409" s="29" t="s">
        <v>597</v>
      </c>
      <c r="G1409" s="29" t="s">
        <v>557</v>
      </c>
      <c r="H1409" s="6">
        <f>H1408-B1409</f>
        <v>-3600</v>
      </c>
      <c r="I1409" s="24">
        <f t="shared" si="98"/>
        <v>2.4242424242424243</v>
      </c>
      <c r="K1409" t="s">
        <v>301</v>
      </c>
      <c r="L1409">
        <v>23</v>
      </c>
      <c r="M1409" s="2">
        <v>495</v>
      </c>
    </row>
    <row r="1410" spans="1:13" s="60" customFormat="1" ht="12.75">
      <c r="A1410" s="13"/>
      <c r="B1410" s="419">
        <f>SUM(B1407:B1409)</f>
        <v>3600</v>
      </c>
      <c r="C1410" s="13"/>
      <c r="D1410" s="13"/>
      <c r="E1410" s="13" t="s">
        <v>15</v>
      </c>
      <c r="F1410" s="20"/>
      <c r="G1410" s="20"/>
      <c r="H1410" s="57">
        <v>0</v>
      </c>
      <c r="I1410" s="59">
        <f t="shared" si="98"/>
        <v>7.2727272727272725</v>
      </c>
      <c r="M1410" s="2">
        <v>495</v>
      </c>
    </row>
    <row r="1411" spans="1:13" s="40" customFormat="1" ht="12.75">
      <c r="A1411" s="433"/>
      <c r="B1411" s="368"/>
      <c r="C1411" s="455"/>
      <c r="D1411" s="36"/>
      <c r="E1411" s="433"/>
      <c r="F1411" s="37"/>
      <c r="G1411" s="37"/>
      <c r="H1411" s="6">
        <f>H1410-B1411</f>
        <v>0</v>
      </c>
      <c r="I1411" s="24">
        <f t="shared" si="98"/>
        <v>0</v>
      </c>
      <c r="M1411" s="2">
        <v>495</v>
      </c>
    </row>
    <row r="1412" spans="2:13" ht="12.75">
      <c r="B1412" s="418"/>
      <c r="D1412" s="14"/>
      <c r="H1412" s="6">
        <f>H1411-B1412</f>
        <v>0</v>
      </c>
      <c r="I1412" s="24">
        <f t="shared" si="98"/>
        <v>0</v>
      </c>
      <c r="M1412" s="2">
        <v>495</v>
      </c>
    </row>
    <row r="1413" spans="2:13" ht="12.75">
      <c r="B1413" s="418">
        <v>0</v>
      </c>
      <c r="C1413" s="1" t="s">
        <v>20</v>
      </c>
      <c r="D1413" s="14" t="s">
        <v>81</v>
      </c>
      <c r="E1413" s="67" t="s">
        <v>254</v>
      </c>
      <c r="F1413" s="29" t="s">
        <v>601</v>
      </c>
      <c r="G1413" s="29" t="s">
        <v>411</v>
      </c>
      <c r="H1413" s="31">
        <f>H1412-B1413</f>
        <v>0</v>
      </c>
      <c r="I1413" s="24">
        <f t="shared" si="98"/>
        <v>0</v>
      </c>
      <c r="K1413" t="s">
        <v>301</v>
      </c>
      <c r="L1413">
        <v>23</v>
      </c>
      <c r="M1413" s="2">
        <v>495</v>
      </c>
    </row>
    <row r="1414" spans="1:13" s="60" customFormat="1" ht="12.75">
      <c r="A1414" s="13"/>
      <c r="B1414" s="419">
        <f>SUM(B1413)</f>
        <v>0</v>
      </c>
      <c r="C1414" s="13" t="s">
        <v>20</v>
      </c>
      <c r="D1414" s="13"/>
      <c r="E1414" s="13"/>
      <c r="F1414" s="20"/>
      <c r="G1414" s="20"/>
      <c r="H1414" s="57">
        <v>0</v>
      </c>
      <c r="I1414" s="59">
        <f t="shared" si="98"/>
        <v>0</v>
      </c>
      <c r="M1414" s="2">
        <v>495</v>
      </c>
    </row>
    <row r="1415" spans="2:13" ht="12.75">
      <c r="B1415" s="418"/>
      <c r="D1415" s="14"/>
      <c r="H1415" s="31">
        <f>H1414-B1415</f>
        <v>0</v>
      </c>
      <c r="I1415" s="24">
        <f t="shared" si="98"/>
        <v>0</v>
      </c>
      <c r="M1415" s="2">
        <v>495</v>
      </c>
    </row>
    <row r="1416" spans="2:13" ht="12.75">
      <c r="B1416" s="418"/>
      <c r="D1416" s="14"/>
      <c r="H1416" s="31">
        <f>H1415-B1416</f>
        <v>0</v>
      </c>
      <c r="I1416" s="24">
        <f t="shared" si="98"/>
        <v>0</v>
      </c>
      <c r="M1416" s="2">
        <v>495</v>
      </c>
    </row>
    <row r="1417" spans="2:13" ht="12.75">
      <c r="B1417" s="418">
        <v>2000</v>
      </c>
      <c r="C1417" s="1" t="s">
        <v>21</v>
      </c>
      <c r="D1417" s="35" t="s">
        <v>10</v>
      </c>
      <c r="E1417" s="67" t="s">
        <v>254</v>
      </c>
      <c r="F1417" s="29" t="s">
        <v>597</v>
      </c>
      <c r="G1417" s="32" t="s">
        <v>504</v>
      </c>
      <c r="H1417" s="31">
        <f>H1416-B1417</f>
        <v>-2000</v>
      </c>
      <c r="I1417" s="24">
        <f t="shared" si="98"/>
        <v>4.040404040404041</v>
      </c>
      <c r="K1417" t="s">
        <v>301</v>
      </c>
      <c r="L1417">
        <v>23</v>
      </c>
      <c r="M1417" s="2">
        <v>495</v>
      </c>
    </row>
    <row r="1418" spans="2:13" ht="12.75">
      <c r="B1418" s="418">
        <v>2000</v>
      </c>
      <c r="C1418" s="1" t="s">
        <v>21</v>
      </c>
      <c r="D1418" s="35" t="s">
        <v>10</v>
      </c>
      <c r="E1418" s="67" t="s">
        <v>254</v>
      </c>
      <c r="F1418" s="29" t="s">
        <v>597</v>
      </c>
      <c r="G1418" s="29" t="s">
        <v>411</v>
      </c>
      <c r="H1418" s="6">
        <f>H1417-B1418</f>
        <v>-4000</v>
      </c>
      <c r="I1418" s="24">
        <f t="shared" si="98"/>
        <v>4.040404040404041</v>
      </c>
      <c r="K1418" t="s">
        <v>301</v>
      </c>
      <c r="L1418">
        <v>23</v>
      </c>
      <c r="M1418" s="2">
        <v>495</v>
      </c>
    </row>
    <row r="1419" spans="1:13" s="17" customFormat="1" ht="12.75">
      <c r="A1419" s="14"/>
      <c r="B1419" s="418">
        <v>2000</v>
      </c>
      <c r="C1419" s="1" t="s">
        <v>21</v>
      </c>
      <c r="D1419" s="35" t="s">
        <v>10</v>
      </c>
      <c r="E1419" s="67" t="s">
        <v>254</v>
      </c>
      <c r="F1419" s="29" t="s">
        <v>597</v>
      </c>
      <c r="G1419" s="29" t="s">
        <v>557</v>
      </c>
      <c r="H1419" s="31">
        <f>H1418-B1419</f>
        <v>-6000</v>
      </c>
      <c r="I1419" s="64">
        <f t="shared" si="98"/>
        <v>4.040404040404041</v>
      </c>
      <c r="K1419" t="s">
        <v>301</v>
      </c>
      <c r="L1419">
        <v>23</v>
      </c>
      <c r="M1419" s="2">
        <v>495</v>
      </c>
    </row>
    <row r="1420" spans="1:13" s="60" customFormat="1" ht="12.75">
      <c r="A1420" s="13"/>
      <c r="B1420" s="419">
        <f>SUM(B1417:B1419)</f>
        <v>6000</v>
      </c>
      <c r="C1420" s="13" t="s">
        <v>21</v>
      </c>
      <c r="D1420" s="13"/>
      <c r="E1420" s="13"/>
      <c r="F1420" s="20"/>
      <c r="G1420" s="20"/>
      <c r="H1420" s="57">
        <v>0</v>
      </c>
      <c r="I1420" s="59">
        <f t="shared" si="98"/>
        <v>12.121212121212121</v>
      </c>
      <c r="M1420" s="2">
        <v>495</v>
      </c>
    </row>
    <row r="1421" spans="2:13" ht="12.75">
      <c r="B1421" s="429"/>
      <c r="H1421" s="6">
        <f>H1420-B1421</f>
        <v>0</v>
      </c>
      <c r="I1421" s="24">
        <f t="shared" si="98"/>
        <v>0</v>
      </c>
      <c r="M1421" s="2">
        <v>495</v>
      </c>
    </row>
    <row r="1422" spans="2:13" ht="12.75">
      <c r="B1422" s="418"/>
      <c r="H1422" s="6">
        <f>H1421-B1422</f>
        <v>0</v>
      </c>
      <c r="I1422" s="24">
        <f t="shared" si="98"/>
        <v>0</v>
      </c>
      <c r="M1422" s="2">
        <v>495</v>
      </c>
    </row>
    <row r="1423" spans="2:13" ht="12.75">
      <c r="B1423" s="418"/>
      <c r="H1423" s="6">
        <f>H1422-B1423</f>
        <v>0</v>
      </c>
      <c r="I1423" s="24">
        <f t="shared" si="98"/>
        <v>0</v>
      </c>
      <c r="M1423" s="2">
        <v>495</v>
      </c>
    </row>
    <row r="1424" spans="2:13" ht="12.75">
      <c r="B1424" s="418"/>
      <c r="H1424" s="6">
        <f>H1423-B1424</f>
        <v>0</v>
      </c>
      <c r="I1424" s="24">
        <f t="shared" si="98"/>
        <v>0</v>
      </c>
      <c r="M1424" s="2">
        <v>495</v>
      </c>
    </row>
    <row r="1425" spans="1:13" s="56" customFormat="1" ht="12.75">
      <c r="A1425" s="52"/>
      <c r="B1425" s="366">
        <f>+B1430+B1435+B1441+B1446+B1452+B1458</f>
        <v>35000</v>
      </c>
      <c r="C1425" s="52" t="s">
        <v>82</v>
      </c>
      <c r="D1425" s="52" t="s">
        <v>167</v>
      </c>
      <c r="E1425" s="52" t="s">
        <v>29</v>
      </c>
      <c r="F1425" s="54" t="s">
        <v>83</v>
      </c>
      <c r="G1425" s="62" t="s">
        <v>84</v>
      </c>
      <c r="H1425" s="53"/>
      <c r="I1425" s="55">
        <f t="shared" si="98"/>
        <v>70.70707070707071</v>
      </c>
      <c r="M1425" s="2">
        <v>495</v>
      </c>
    </row>
    <row r="1426" spans="2:13" ht="12.75">
      <c r="B1426" s="418"/>
      <c r="H1426" s="6">
        <f>H1425-B1426</f>
        <v>0</v>
      </c>
      <c r="I1426" s="24">
        <f t="shared" si="98"/>
        <v>0</v>
      </c>
      <c r="M1426" s="2">
        <v>495</v>
      </c>
    </row>
    <row r="1427" spans="2:13" ht="12.75">
      <c r="B1427" s="418">
        <v>2500</v>
      </c>
      <c r="C1427" s="1" t="s">
        <v>14</v>
      </c>
      <c r="D1427" s="1" t="s">
        <v>10</v>
      </c>
      <c r="E1427" s="1" t="s">
        <v>304</v>
      </c>
      <c r="F1427" s="29" t="s">
        <v>602</v>
      </c>
      <c r="G1427" s="29" t="s">
        <v>603</v>
      </c>
      <c r="H1427" s="6">
        <f>H1426-B1427</f>
        <v>-2500</v>
      </c>
      <c r="I1427" s="24">
        <f t="shared" si="98"/>
        <v>5.05050505050505</v>
      </c>
      <c r="K1427" t="s">
        <v>14</v>
      </c>
      <c r="L1427">
        <v>24</v>
      </c>
      <c r="M1427" s="2">
        <v>495</v>
      </c>
    </row>
    <row r="1428" spans="2:13" ht="12.75">
      <c r="B1428" s="418">
        <v>2500</v>
      </c>
      <c r="C1428" s="1" t="s">
        <v>14</v>
      </c>
      <c r="D1428" s="1" t="s">
        <v>10</v>
      </c>
      <c r="E1428" s="1" t="s">
        <v>304</v>
      </c>
      <c r="F1428" s="29" t="s">
        <v>604</v>
      </c>
      <c r="G1428" s="29" t="s">
        <v>593</v>
      </c>
      <c r="H1428" s="6">
        <f>H1427-B1428</f>
        <v>-5000</v>
      </c>
      <c r="I1428" s="24">
        <f t="shared" si="98"/>
        <v>5.05050505050505</v>
      </c>
      <c r="K1428" t="s">
        <v>14</v>
      </c>
      <c r="L1428">
        <v>24</v>
      </c>
      <c r="M1428" s="2">
        <v>495</v>
      </c>
    </row>
    <row r="1429" spans="2:13" ht="12.75">
      <c r="B1429" s="418">
        <v>2500</v>
      </c>
      <c r="C1429" s="1" t="s">
        <v>14</v>
      </c>
      <c r="D1429" s="1" t="s">
        <v>10</v>
      </c>
      <c r="E1429" s="1" t="s">
        <v>304</v>
      </c>
      <c r="F1429" s="29" t="s">
        <v>605</v>
      </c>
      <c r="G1429" s="29" t="s">
        <v>606</v>
      </c>
      <c r="H1429" s="6">
        <f>H1428-B1429</f>
        <v>-7500</v>
      </c>
      <c r="I1429" s="24">
        <v>5</v>
      </c>
      <c r="K1429" t="s">
        <v>14</v>
      </c>
      <c r="L1429">
        <v>24</v>
      </c>
      <c r="M1429" s="2">
        <v>495</v>
      </c>
    </row>
    <row r="1430" spans="1:13" s="60" customFormat="1" ht="12.75">
      <c r="A1430" s="13" t="s">
        <v>607</v>
      </c>
      <c r="B1430" s="419">
        <f>SUM(B1427:B1429)</f>
        <v>7500</v>
      </c>
      <c r="C1430" s="13" t="s">
        <v>14</v>
      </c>
      <c r="D1430" s="13"/>
      <c r="E1430" s="13"/>
      <c r="F1430" s="20"/>
      <c r="G1430" s="20"/>
      <c r="H1430" s="57">
        <v>0</v>
      </c>
      <c r="I1430" s="59">
        <f aca="true" t="shared" si="100" ref="I1430:I1461">+B1430/M1430</f>
        <v>15.151515151515152</v>
      </c>
      <c r="M1430" s="2">
        <v>495</v>
      </c>
    </row>
    <row r="1431" spans="2:13" ht="12.75">
      <c r="B1431" s="418"/>
      <c r="H1431" s="6">
        <f>H1430-B1431</f>
        <v>0</v>
      </c>
      <c r="I1431" s="24">
        <f t="shared" si="100"/>
        <v>0</v>
      </c>
      <c r="M1431" s="2">
        <v>495</v>
      </c>
    </row>
    <row r="1432" spans="2:13" ht="12.75">
      <c r="B1432" s="418"/>
      <c r="H1432" s="6">
        <f>H1431-B1432</f>
        <v>0</v>
      </c>
      <c r="I1432" s="24">
        <f t="shared" si="100"/>
        <v>0</v>
      </c>
      <c r="M1432" s="2">
        <v>495</v>
      </c>
    </row>
    <row r="1433" spans="2:13" ht="12.75">
      <c r="B1433" s="418">
        <v>3000</v>
      </c>
      <c r="C1433" s="35" t="s">
        <v>608</v>
      </c>
      <c r="D1433" s="35" t="s">
        <v>10</v>
      </c>
      <c r="E1433" s="67" t="s">
        <v>254</v>
      </c>
      <c r="F1433" s="29" t="s">
        <v>609</v>
      </c>
      <c r="G1433" s="29" t="s">
        <v>603</v>
      </c>
      <c r="H1433" s="6">
        <f>H1432-B1433</f>
        <v>-3000</v>
      </c>
      <c r="I1433" s="24">
        <f t="shared" si="100"/>
        <v>6.0606060606060606</v>
      </c>
      <c r="K1433" t="s">
        <v>304</v>
      </c>
      <c r="L1433">
        <v>24</v>
      </c>
      <c r="M1433" s="2">
        <v>495</v>
      </c>
    </row>
    <row r="1434" spans="2:13" ht="12.75">
      <c r="B1434" s="418">
        <v>3000</v>
      </c>
      <c r="C1434" s="35" t="s">
        <v>610</v>
      </c>
      <c r="D1434" s="35" t="s">
        <v>10</v>
      </c>
      <c r="E1434" s="67" t="s">
        <v>254</v>
      </c>
      <c r="F1434" s="29" t="s">
        <v>611</v>
      </c>
      <c r="G1434" s="29" t="s">
        <v>606</v>
      </c>
      <c r="H1434" s="6">
        <f>H1433-B1434</f>
        <v>-6000</v>
      </c>
      <c r="I1434" s="24">
        <f t="shared" si="100"/>
        <v>6.0606060606060606</v>
      </c>
      <c r="K1434" t="s">
        <v>304</v>
      </c>
      <c r="L1434">
        <v>24</v>
      </c>
      <c r="M1434" s="2">
        <v>495</v>
      </c>
    </row>
    <row r="1435" spans="1:13" s="60" customFormat="1" ht="12.75">
      <c r="A1435" s="13"/>
      <c r="B1435" s="419">
        <f>SUM(B1433:B1434)</f>
        <v>6000</v>
      </c>
      <c r="C1435" s="58" t="s">
        <v>151</v>
      </c>
      <c r="D1435" s="13"/>
      <c r="E1435" s="13"/>
      <c r="F1435" s="20"/>
      <c r="G1435" s="20"/>
      <c r="H1435" s="57">
        <v>0</v>
      </c>
      <c r="I1435" s="59">
        <f t="shared" si="100"/>
        <v>12.121212121212121</v>
      </c>
      <c r="M1435" s="2">
        <v>495</v>
      </c>
    </row>
    <row r="1436" spans="2:14" ht="12.75">
      <c r="B1436" s="420"/>
      <c r="C1436" s="35"/>
      <c r="D1436" s="14"/>
      <c r="E1436" s="421"/>
      <c r="H1436" s="6">
        <f>H1435-B1436</f>
        <v>0</v>
      </c>
      <c r="I1436" s="24">
        <f t="shared" si="100"/>
        <v>0</v>
      </c>
      <c r="J1436" s="422"/>
      <c r="L1436" s="422"/>
      <c r="M1436" s="2">
        <v>495</v>
      </c>
      <c r="N1436" s="423"/>
    </row>
    <row r="1437" spans="2:13" ht="12.75">
      <c r="B1437" s="418"/>
      <c r="C1437" s="35"/>
      <c r="D1437" s="14"/>
      <c r="H1437" s="6">
        <f>H1436-B1437</f>
        <v>0</v>
      </c>
      <c r="I1437" s="24">
        <f t="shared" si="100"/>
        <v>0</v>
      </c>
      <c r="M1437" s="2">
        <v>495</v>
      </c>
    </row>
    <row r="1438" spans="2:13" ht="12.75">
      <c r="B1438" s="418">
        <v>1300</v>
      </c>
      <c r="C1438" s="35" t="s">
        <v>19</v>
      </c>
      <c r="D1438" s="35" t="s">
        <v>10</v>
      </c>
      <c r="E1438" s="1" t="s">
        <v>15</v>
      </c>
      <c r="F1438" s="29" t="s">
        <v>612</v>
      </c>
      <c r="G1438" s="29" t="s">
        <v>603</v>
      </c>
      <c r="H1438" s="6">
        <f>H1437-B1438</f>
        <v>-1300</v>
      </c>
      <c r="I1438" s="24">
        <f t="shared" si="100"/>
        <v>2.6262626262626263</v>
      </c>
      <c r="K1438" t="s">
        <v>304</v>
      </c>
      <c r="L1438">
        <v>24</v>
      </c>
      <c r="M1438" s="2">
        <v>495</v>
      </c>
    </row>
    <row r="1439" spans="2:13" ht="12.75">
      <c r="B1439" s="418">
        <v>1500</v>
      </c>
      <c r="C1439" s="35" t="s">
        <v>19</v>
      </c>
      <c r="D1439" s="35" t="s">
        <v>10</v>
      </c>
      <c r="E1439" s="1" t="s">
        <v>15</v>
      </c>
      <c r="F1439" s="29" t="s">
        <v>612</v>
      </c>
      <c r="G1439" s="29" t="s">
        <v>593</v>
      </c>
      <c r="H1439" s="6">
        <f>H1438-B1439</f>
        <v>-2800</v>
      </c>
      <c r="I1439" s="24">
        <f t="shared" si="100"/>
        <v>3.0303030303030303</v>
      </c>
      <c r="K1439" t="s">
        <v>304</v>
      </c>
      <c r="L1439">
        <v>24</v>
      </c>
      <c r="M1439" s="2">
        <v>495</v>
      </c>
    </row>
    <row r="1440" spans="2:13" ht="12.75">
      <c r="B1440" s="418">
        <v>1500</v>
      </c>
      <c r="C1440" s="35" t="s">
        <v>19</v>
      </c>
      <c r="D1440" s="35" t="s">
        <v>10</v>
      </c>
      <c r="E1440" s="1" t="s">
        <v>15</v>
      </c>
      <c r="F1440" s="29" t="s">
        <v>612</v>
      </c>
      <c r="G1440" s="29" t="s">
        <v>606</v>
      </c>
      <c r="H1440" s="6">
        <f>H1439-B1440</f>
        <v>-4300</v>
      </c>
      <c r="I1440" s="24">
        <f t="shared" si="100"/>
        <v>3.0303030303030303</v>
      </c>
      <c r="K1440" t="s">
        <v>304</v>
      </c>
      <c r="L1440">
        <v>24</v>
      </c>
      <c r="M1440" s="2">
        <v>495</v>
      </c>
    </row>
    <row r="1441" spans="1:13" s="60" customFormat="1" ht="12.75">
      <c r="A1441" s="13"/>
      <c r="B1441" s="419">
        <f>SUM(B1438:B1440)</f>
        <v>4300</v>
      </c>
      <c r="C1441" s="58"/>
      <c r="D1441" s="13"/>
      <c r="E1441" s="13" t="s">
        <v>15</v>
      </c>
      <c r="F1441" s="20"/>
      <c r="G1441" s="20"/>
      <c r="H1441" s="57">
        <v>0</v>
      </c>
      <c r="I1441" s="59">
        <f t="shared" si="100"/>
        <v>8.686868686868687</v>
      </c>
      <c r="M1441" s="2">
        <v>495</v>
      </c>
    </row>
    <row r="1442" spans="2:13" ht="12.75">
      <c r="B1442" s="418"/>
      <c r="C1442" s="35"/>
      <c r="D1442" s="14"/>
      <c r="H1442" s="6">
        <f>H1441-B1442</f>
        <v>0</v>
      </c>
      <c r="I1442" s="24">
        <f t="shared" si="100"/>
        <v>0</v>
      </c>
      <c r="M1442" s="2">
        <v>495</v>
      </c>
    </row>
    <row r="1443" spans="2:13" ht="12.75">
      <c r="B1443" s="418"/>
      <c r="D1443" s="14"/>
      <c r="H1443" s="6">
        <f>H1442-B1443</f>
        <v>0</v>
      </c>
      <c r="I1443" s="24">
        <f t="shared" si="100"/>
        <v>0</v>
      </c>
      <c r="M1443" s="2">
        <v>495</v>
      </c>
    </row>
    <row r="1444" spans="1:13" ht="12.75">
      <c r="A1444" s="14"/>
      <c r="B1444" s="418">
        <v>4000</v>
      </c>
      <c r="C1444" s="1" t="s">
        <v>20</v>
      </c>
      <c r="D1444" s="14" t="s">
        <v>10</v>
      </c>
      <c r="E1444" s="67" t="s">
        <v>254</v>
      </c>
      <c r="F1444" s="29" t="s">
        <v>613</v>
      </c>
      <c r="G1444" s="29" t="s">
        <v>593</v>
      </c>
      <c r="H1444" s="6">
        <f>H1443-B1444</f>
        <v>-4000</v>
      </c>
      <c r="I1444" s="24">
        <f t="shared" si="100"/>
        <v>8.080808080808081</v>
      </c>
      <c r="K1444" t="s">
        <v>304</v>
      </c>
      <c r="L1444">
        <v>24</v>
      </c>
      <c r="M1444" s="2">
        <v>495</v>
      </c>
    </row>
    <row r="1445" spans="2:13" ht="12.75">
      <c r="B1445" s="418">
        <v>4000</v>
      </c>
      <c r="C1445" s="1" t="s">
        <v>20</v>
      </c>
      <c r="D1445" s="14" t="s">
        <v>10</v>
      </c>
      <c r="E1445" s="67" t="s">
        <v>254</v>
      </c>
      <c r="F1445" s="29" t="s">
        <v>613</v>
      </c>
      <c r="G1445" s="29" t="s">
        <v>606</v>
      </c>
      <c r="H1445" s="6">
        <f>H1444-B1445</f>
        <v>-8000</v>
      </c>
      <c r="I1445" s="24">
        <f t="shared" si="100"/>
        <v>8.080808080808081</v>
      </c>
      <c r="K1445" t="s">
        <v>304</v>
      </c>
      <c r="L1445">
        <v>24</v>
      </c>
      <c r="M1445" s="2">
        <v>495</v>
      </c>
    </row>
    <row r="1446" spans="1:13" s="60" customFormat="1" ht="12.75">
      <c r="A1446" s="13"/>
      <c r="B1446" s="419">
        <f>SUM(B1444:B1445)</f>
        <v>8000</v>
      </c>
      <c r="C1446" s="13" t="s">
        <v>20</v>
      </c>
      <c r="D1446" s="13"/>
      <c r="E1446" s="13"/>
      <c r="F1446" s="20"/>
      <c r="G1446" s="20"/>
      <c r="H1446" s="57">
        <v>0</v>
      </c>
      <c r="I1446" s="59">
        <f t="shared" si="100"/>
        <v>16.161616161616163</v>
      </c>
      <c r="M1446" s="2">
        <v>495</v>
      </c>
    </row>
    <row r="1447" spans="2:13" ht="12.75">
      <c r="B1447" s="418"/>
      <c r="H1447" s="6">
        <f>H1446-B1447</f>
        <v>0</v>
      </c>
      <c r="I1447" s="24">
        <f t="shared" si="100"/>
        <v>0</v>
      </c>
      <c r="M1447" s="2">
        <v>495</v>
      </c>
    </row>
    <row r="1448" spans="2:13" ht="12.75">
      <c r="B1448" s="418"/>
      <c r="D1448" s="14"/>
      <c r="H1448" s="6">
        <f>H1447-B1448</f>
        <v>0</v>
      </c>
      <c r="I1448" s="24">
        <f t="shared" si="100"/>
        <v>0</v>
      </c>
      <c r="M1448" s="2">
        <v>495</v>
      </c>
    </row>
    <row r="1449" spans="2:13" ht="12.75">
      <c r="B1449" s="418">
        <v>2000</v>
      </c>
      <c r="C1449" s="1" t="s">
        <v>21</v>
      </c>
      <c r="D1449" s="35" t="s">
        <v>10</v>
      </c>
      <c r="E1449" s="67" t="s">
        <v>254</v>
      </c>
      <c r="F1449" s="29" t="s">
        <v>612</v>
      </c>
      <c r="G1449" s="29" t="s">
        <v>603</v>
      </c>
      <c r="H1449" s="6">
        <f>H1448-B1449</f>
        <v>-2000</v>
      </c>
      <c r="I1449" s="24">
        <f t="shared" si="100"/>
        <v>4.040404040404041</v>
      </c>
      <c r="K1449" t="s">
        <v>304</v>
      </c>
      <c r="L1449">
        <v>24</v>
      </c>
      <c r="M1449" s="2">
        <v>495</v>
      </c>
    </row>
    <row r="1450" spans="2:13" ht="12.75">
      <c r="B1450" s="418">
        <v>2000</v>
      </c>
      <c r="C1450" s="1" t="s">
        <v>21</v>
      </c>
      <c r="D1450" s="35" t="s">
        <v>10</v>
      </c>
      <c r="E1450" s="67" t="s">
        <v>254</v>
      </c>
      <c r="F1450" s="29" t="s">
        <v>612</v>
      </c>
      <c r="G1450" s="29" t="s">
        <v>593</v>
      </c>
      <c r="H1450" s="6">
        <f>H1449-B1450</f>
        <v>-4000</v>
      </c>
      <c r="I1450" s="24">
        <f t="shared" si="100"/>
        <v>4.040404040404041</v>
      </c>
      <c r="K1450" t="s">
        <v>304</v>
      </c>
      <c r="L1450">
        <v>24</v>
      </c>
      <c r="M1450" s="2">
        <v>495</v>
      </c>
    </row>
    <row r="1451" spans="2:13" ht="12.75">
      <c r="B1451" s="418">
        <v>2000</v>
      </c>
      <c r="C1451" s="1" t="s">
        <v>21</v>
      </c>
      <c r="D1451" s="35" t="s">
        <v>10</v>
      </c>
      <c r="E1451" s="67" t="s">
        <v>254</v>
      </c>
      <c r="F1451" s="29" t="s">
        <v>612</v>
      </c>
      <c r="G1451" s="29" t="s">
        <v>606</v>
      </c>
      <c r="H1451" s="6">
        <f>H1450-B1451</f>
        <v>-6000</v>
      </c>
      <c r="I1451" s="24">
        <f t="shared" si="100"/>
        <v>4.040404040404041</v>
      </c>
      <c r="K1451" t="s">
        <v>304</v>
      </c>
      <c r="L1451">
        <v>24</v>
      </c>
      <c r="M1451" s="2">
        <v>495</v>
      </c>
    </row>
    <row r="1452" spans="1:13" s="60" customFormat="1" ht="12.75">
      <c r="A1452" s="13"/>
      <c r="B1452" s="419">
        <f>SUM(B1449:B1451)</f>
        <v>6000</v>
      </c>
      <c r="C1452" s="13" t="s">
        <v>21</v>
      </c>
      <c r="D1452" s="13"/>
      <c r="E1452" s="13"/>
      <c r="F1452" s="20"/>
      <c r="G1452" s="20"/>
      <c r="H1452" s="57">
        <v>0</v>
      </c>
      <c r="I1452" s="59">
        <f t="shared" si="100"/>
        <v>12.121212121212121</v>
      </c>
      <c r="M1452" s="2">
        <v>495</v>
      </c>
    </row>
    <row r="1453" spans="2:13" ht="12.75">
      <c r="B1453" s="418"/>
      <c r="D1453" s="14"/>
      <c r="H1453" s="6">
        <f>H1452-B1453</f>
        <v>0</v>
      </c>
      <c r="I1453" s="24">
        <f t="shared" si="100"/>
        <v>0</v>
      </c>
      <c r="M1453" s="2">
        <v>495</v>
      </c>
    </row>
    <row r="1454" spans="2:13" ht="12.75">
      <c r="B1454" s="418"/>
      <c r="D1454" s="14"/>
      <c r="H1454" s="6">
        <f>H1453-B1454</f>
        <v>0</v>
      </c>
      <c r="I1454" s="24">
        <f t="shared" si="100"/>
        <v>0</v>
      </c>
      <c r="M1454" s="2">
        <v>495</v>
      </c>
    </row>
    <row r="1455" spans="2:13" ht="12.75">
      <c r="B1455" s="418">
        <v>1000</v>
      </c>
      <c r="C1455" s="1" t="s">
        <v>263</v>
      </c>
      <c r="D1455" s="14" t="s">
        <v>10</v>
      </c>
      <c r="E1455" s="1" t="s">
        <v>264</v>
      </c>
      <c r="F1455" s="29" t="s">
        <v>612</v>
      </c>
      <c r="G1455" s="29" t="s">
        <v>603</v>
      </c>
      <c r="H1455" s="6">
        <f>H1454-B1455</f>
        <v>-1000</v>
      </c>
      <c r="I1455" s="24">
        <f t="shared" si="100"/>
        <v>2.0202020202020203</v>
      </c>
      <c r="K1455" t="s">
        <v>304</v>
      </c>
      <c r="L1455">
        <v>24</v>
      </c>
      <c r="M1455" s="2">
        <v>495</v>
      </c>
    </row>
    <row r="1456" spans="2:13" ht="12.75">
      <c r="B1456" s="418">
        <v>1000</v>
      </c>
      <c r="C1456" s="1" t="s">
        <v>263</v>
      </c>
      <c r="D1456" s="14" t="s">
        <v>10</v>
      </c>
      <c r="E1456" s="1" t="s">
        <v>264</v>
      </c>
      <c r="F1456" s="29" t="s">
        <v>612</v>
      </c>
      <c r="G1456" s="29" t="s">
        <v>593</v>
      </c>
      <c r="H1456" s="6">
        <f>H1455-B1456</f>
        <v>-2000</v>
      </c>
      <c r="I1456" s="24">
        <f t="shared" si="100"/>
        <v>2.0202020202020203</v>
      </c>
      <c r="K1456" t="s">
        <v>304</v>
      </c>
      <c r="L1456">
        <v>24</v>
      </c>
      <c r="M1456" s="2">
        <v>495</v>
      </c>
    </row>
    <row r="1457" spans="1:13" ht="12.75">
      <c r="A1457" s="14"/>
      <c r="B1457" s="418">
        <v>1200</v>
      </c>
      <c r="C1457" s="1" t="s">
        <v>263</v>
      </c>
      <c r="D1457" s="14" t="s">
        <v>10</v>
      </c>
      <c r="E1457" s="1" t="s">
        <v>264</v>
      </c>
      <c r="F1457" s="29" t="s">
        <v>612</v>
      </c>
      <c r="G1457" s="29" t="s">
        <v>606</v>
      </c>
      <c r="H1457" s="6">
        <f>H1456-B1457</f>
        <v>-3200</v>
      </c>
      <c r="I1457" s="24">
        <f t="shared" si="100"/>
        <v>2.4242424242424243</v>
      </c>
      <c r="K1457" t="s">
        <v>304</v>
      </c>
      <c r="L1457">
        <v>24</v>
      </c>
      <c r="M1457" s="2">
        <v>495</v>
      </c>
    </row>
    <row r="1458" spans="1:13" s="60" customFormat="1" ht="12.75">
      <c r="A1458" s="13"/>
      <c r="B1458" s="419">
        <f>SUM(B1455:B1457)</f>
        <v>3200</v>
      </c>
      <c r="C1458" s="13"/>
      <c r="D1458" s="13"/>
      <c r="E1458" s="13" t="s">
        <v>264</v>
      </c>
      <c r="F1458" s="20"/>
      <c r="G1458" s="20"/>
      <c r="H1458" s="57">
        <v>0</v>
      </c>
      <c r="I1458" s="59">
        <f t="shared" si="100"/>
        <v>6.4646464646464645</v>
      </c>
      <c r="M1458" s="2">
        <v>495</v>
      </c>
    </row>
    <row r="1459" spans="2:13" ht="12.75">
      <c r="B1459" s="418"/>
      <c r="H1459" s="6">
        <f>H1458-B1459</f>
        <v>0</v>
      </c>
      <c r="I1459" s="24">
        <f t="shared" si="100"/>
        <v>0</v>
      </c>
      <c r="M1459" s="2">
        <v>495</v>
      </c>
    </row>
    <row r="1460" spans="2:13" ht="12.75">
      <c r="B1460" s="418"/>
      <c r="H1460" s="6">
        <f>H1459-B1460</f>
        <v>0</v>
      </c>
      <c r="I1460" s="24">
        <f t="shared" si="100"/>
        <v>0</v>
      </c>
      <c r="M1460" s="2">
        <v>495</v>
      </c>
    </row>
    <row r="1461" spans="2:13" ht="12.75">
      <c r="B1461" s="418"/>
      <c r="H1461" s="6">
        <f>H1460-B1461</f>
        <v>0</v>
      </c>
      <c r="I1461" s="24">
        <f t="shared" si="100"/>
        <v>0</v>
      </c>
      <c r="M1461" s="2">
        <v>495</v>
      </c>
    </row>
    <row r="1462" spans="2:13" ht="12.75">
      <c r="B1462" s="418"/>
      <c r="H1462" s="6">
        <f>H1461-B1462</f>
        <v>0</v>
      </c>
      <c r="I1462" s="24">
        <f aca="true" t="shared" si="101" ref="I1462:I1495">+B1462/M1462</f>
        <v>0</v>
      </c>
      <c r="M1462" s="2">
        <v>495</v>
      </c>
    </row>
    <row r="1463" spans="1:13" s="56" customFormat="1" ht="12.75">
      <c r="A1463" s="52"/>
      <c r="B1463" s="366">
        <f>+B1467+B1472+B1477+B1482+B1487</f>
        <v>17000</v>
      </c>
      <c r="C1463" s="52" t="s">
        <v>85</v>
      </c>
      <c r="D1463" s="52" t="s">
        <v>106</v>
      </c>
      <c r="E1463" s="52" t="s">
        <v>40</v>
      </c>
      <c r="F1463" s="54" t="s">
        <v>86</v>
      </c>
      <c r="G1463" s="62" t="s">
        <v>102</v>
      </c>
      <c r="H1463" s="53"/>
      <c r="I1463" s="55">
        <f t="shared" si="101"/>
        <v>34.343434343434346</v>
      </c>
      <c r="M1463" s="2">
        <v>495</v>
      </c>
    </row>
    <row r="1464" spans="2:13" ht="12.75">
      <c r="B1464" s="418"/>
      <c r="H1464" s="6">
        <f>H1463-B1464</f>
        <v>0</v>
      </c>
      <c r="I1464" s="24">
        <f t="shared" si="101"/>
        <v>0</v>
      </c>
      <c r="M1464" s="2">
        <v>495</v>
      </c>
    </row>
    <row r="1465" spans="2:13" ht="12.75">
      <c r="B1465" s="418">
        <v>2500</v>
      </c>
      <c r="C1465" s="1" t="s">
        <v>14</v>
      </c>
      <c r="D1465" s="1" t="s">
        <v>10</v>
      </c>
      <c r="E1465" s="1" t="s">
        <v>325</v>
      </c>
      <c r="F1465" s="29" t="s">
        <v>614</v>
      </c>
      <c r="G1465" s="29" t="s">
        <v>603</v>
      </c>
      <c r="H1465" s="6">
        <f>H1464-B1465</f>
        <v>-2500</v>
      </c>
      <c r="I1465" s="24">
        <f t="shared" si="101"/>
        <v>5.05050505050505</v>
      </c>
      <c r="K1465" t="s">
        <v>14</v>
      </c>
      <c r="L1465">
        <v>25</v>
      </c>
      <c r="M1465" s="2">
        <v>495</v>
      </c>
    </row>
    <row r="1466" spans="2:13" ht="12.75">
      <c r="B1466" s="418">
        <v>2500</v>
      </c>
      <c r="C1466" s="1" t="s">
        <v>14</v>
      </c>
      <c r="D1466" s="1" t="s">
        <v>10</v>
      </c>
      <c r="E1466" s="1" t="s">
        <v>325</v>
      </c>
      <c r="F1466" s="29" t="s">
        <v>615</v>
      </c>
      <c r="G1466" s="29" t="s">
        <v>593</v>
      </c>
      <c r="H1466" s="6">
        <f>H1465-B1466</f>
        <v>-5000</v>
      </c>
      <c r="I1466" s="24">
        <f t="shared" si="101"/>
        <v>5.05050505050505</v>
      </c>
      <c r="K1466" t="s">
        <v>14</v>
      </c>
      <c r="L1466">
        <v>25</v>
      </c>
      <c r="M1466" s="2">
        <v>495</v>
      </c>
    </row>
    <row r="1467" spans="1:13" s="60" customFormat="1" ht="12.75">
      <c r="A1467" s="13"/>
      <c r="B1467" s="419">
        <f>SUM(B1465:B1466)</f>
        <v>5000</v>
      </c>
      <c r="C1467" s="13" t="s">
        <v>14</v>
      </c>
      <c r="D1467" s="13"/>
      <c r="E1467" s="13"/>
      <c r="F1467" s="20"/>
      <c r="G1467" s="20"/>
      <c r="H1467" s="57">
        <v>0</v>
      </c>
      <c r="I1467" s="59">
        <f t="shared" si="101"/>
        <v>10.1010101010101</v>
      </c>
      <c r="M1467" s="2">
        <v>495</v>
      </c>
    </row>
    <row r="1468" spans="2:13" ht="12.75">
      <c r="B1468" s="418"/>
      <c r="H1468" s="6">
        <f>H1467-B1468</f>
        <v>0</v>
      </c>
      <c r="I1468" s="24">
        <f t="shared" si="101"/>
        <v>0</v>
      </c>
      <c r="M1468" s="2">
        <v>495</v>
      </c>
    </row>
    <row r="1469" spans="2:13" ht="12.75">
      <c r="B1469" s="418"/>
      <c r="H1469" s="6">
        <f>H1468-B1469</f>
        <v>0</v>
      </c>
      <c r="I1469" s="24">
        <f t="shared" si="101"/>
        <v>0</v>
      </c>
      <c r="M1469" s="2">
        <v>495</v>
      </c>
    </row>
    <row r="1470" spans="2:13" ht="12.75">
      <c r="B1470" s="429">
        <v>1500</v>
      </c>
      <c r="C1470" s="1" t="s">
        <v>616</v>
      </c>
      <c r="D1470" s="14" t="s">
        <v>10</v>
      </c>
      <c r="E1470" s="67" t="s">
        <v>254</v>
      </c>
      <c r="F1470" s="29" t="s">
        <v>617</v>
      </c>
      <c r="G1470" s="29" t="s">
        <v>557</v>
      </c>
      <c r="H1470" s="6">
        <f>H1469-B1470</f>
        <v>-1500</v>
      </c>
      <c r="I1470" s="24">
        <f t="shared" si="101"/>
        <v>3.0303030303030303</v>
      </c>
      <c r="K1470" t="s">
        <v>325</v>
      </c>
      <c r="L1470">
        <v>25</v>
      </c>
      <c r="M1470" s="2">
        <v>495</v>
      </c>
    </row>
    <row r="1471" spans="2:13" ht="12.75">
      <c r="B1471" s="418">
        <v>1500</v>
      </c>
      <c r="C1471" s="1" t="s">
        <v>618</v>
      </c>
      <c r="D1471" s="14" t="s">
        <v>10</v>
      </c>
      <c r="E1471" s="67" t="s">
        <v>254</v>
      </c>
      <c r="F1471" s="29" t="s">
        <v>617</v>
      </c>
      <c r="G1471" s="29" t="s">
        <v>603</v>
      </c>
      <c r="H1471" s="6">
        <f>H1470-B1471</f>
        <v>-3000</v>
      </c>
      <c r="I1471" s="24">
        <f t="shared" si="101"/>
        <v>3.0303030303030303</v>
      </c>
      <c r="K1471" t="s">
        <v>325</v>
      </c>
      <c r="L1471">
        <v>25</v>
      </c>
      <c r="M1471" s="2">
        <v>495</v>
      </c>
    </row>
    <row r="1472" spans="1:13" s="60" customFormat="1" ht="12.75">
      <c r="A1472" s="13"/>
      <c r="B1472" s="419">
        <f>SUM(B1470:B1471)</f>
        <v>3000</v>
      </c>
      <c r="C1472" s="13" t="s">
        <v>151</v>
      </c>
      <c r="D1472" s="13"/>
      <c r="E1472" s="13"/>
      <c r="F1472" s="20"/>
      <c r="G1472" s="20"/>
      <c r="H1472" s="57">
        <v>0</v>
      </c>
      <c r="I1472" s="59">
        <f t="shared" si="101"/>
        <v>6.0606060606060606</v>
      </c>
      <c r="M1472" s="2">
        <v>495</v>
      </c>
    </row>
    <row r="1473" spans="2:13" ht="12.75">
      <c r="B1473" s="418"/>
      <c r="H1473" s="6">
        <f>H1472-B1473</f>
        <v>0</v>
      </c>
      <c r="I1473" s="24">
        <f t="shared" si="101"/>
        <v>0</v>
      </c>
      <c r="M1473" s="2">
        <v>495</v>
      </c>
    </row>
    <row r="1474" spans="2:13" ht="12.75">
      <c r="B1474" s="418"/>
      <c r="H1474" s="6">
        <f>H1473-B1474</f>
        <v>0</v>
      </c>
      <c r="I1474" s="24">
        <f t="shared" si="101"/>
        <v>0</v>
      </c>
      <c r="M1474" s="2">
        <v>495</v>
      </c>
    </row>
    <row r="1475" spans="2:13" ht="12.75">
      <c r="B1475" s="418">
        <v>1500</v>
      </c>
      <c r="C1475" s="1" t="s">
        <v>19</v>
      </c>
      <c r="D1475" s="14" t="s">
        <v>10</v>
      </c>
      <c r="E1475" s="1" t="s">
        <v>15</v>
      </c>
      <c r="F1475" s="29" t="s">
        <v>617</v>
      </c>
      <c r="G1475" s="29" t="s">
        <v>557</v>
      </c>
      <c r="H1475" s="6">
        <f>H1474-B1475</f>
        <v>-1500</v>
      </c>
      <c r="I1475" s="24">
        <f t="shared" si="101"/>
        <v>3.0303030303030303</v>
      </c>
      <c r="K1475" t="s">
        <v>325</v>
      </c>
      <c r="L1475">
        <v>25</v>
      </c>
      <c r="M1475" s="2">
        <v>495</v>
      </c>
    </row>
    <row r="1476" spans="2:13" ht="12.75">
      <c r="B1476" s="418">
        <v>1500</v>
      </c>
      <c r="C1476" s="1" t="s">
        <v>19</v>
      </c>
      <c r="D1476" s="14" t="s">
        <v>10</v>
      </c>
      <c r="E1476" s="1" t="s">
        <v>15</v>
      </c>
      <c r="F1476" s="29" t="s">
        <v>617</v>
      </c>
      <c r="G1476" s="29" t="s">
        <v>603</v>
      </c>
      <c r="H1476" s="6">
        <f>H1475-B1476</f>
        <v>-3000</v>
      </c>
      <c r="I1476" s="24">
        <f t="shared" si="101"/>
        <v>3.0303030303030303</v>
      </c>
      <c r="K1476" t="s">
        <v>325</v>
      </c>
      <c r="L1476">
        <v>25</v>
      </c>
      <c r="M1476" s="2">
        <v>495</v>
      </c>
    </row>
    <row r="1477" spans="1:13" s="60" customFormat="1" ht="12.75">
      <c r="A1477" s="13"/>
      <c r="B1477" s="419">
        <f>SUM(B1475:B1476)</f>
        <v>3000</v>
      </c>
      <c r="C1477" s="13"/>
      <c r="D1477" s="13"/>
      <c r="E1477" s="13" t="s">
        <v>15</v>
      </c>
      <c r="F1477" s="20"/>
      <c r="G1477" s="20"/>
      <c r="H1477" s="57">
        <v>0</v>
      </c>
      <c r="I1477" s="59">
        <f t="shared" si="101"/>
        <v>6.0606060606060606</v>
      </c>
      <c r="M1477" s="2">
        <v>495</v>
      </c>
    </row>
    <row r="1478" spans="2:13" ht="12.75">
      <c r="B1478" s="418"/>
      <c r="H1478" s="6">
        <v>0</v>
      </c>
      <c r="I1478" s="24">
        <f t="shared" si="101"/>
        <v>0</v>
      </c>
      <c r="M1478" s="2">
        <v>495</v>
      </c>
    </row>
    <row r="1479" spans="1:13" ht="12.75">
      <c r="A1479" s="14"/>
      <c r="B1479" s="418"/>
      <c r="H1479" s="6">
        <f>H1478-B1479</f>
        <v>0</v>
      </c>
      <c r="I1479" s="24">
        <f t="shared" si="101"/>
        <v>0</v>
      </c>
      <c r="M1479" s="2">
        <v>495</v>
      </c>
    </row>
    <row r="1480" spans="2:13" ht="12.75">
      <c r="B1480" s="418">
        <v>2000</v>
      </c>
      <c r="C1480" s="1" t="s">
        <v>21</v>
      </c>
      <c r="D1480" s="14" t="s">
        <v>10</v>
      </c>
      <c r="E1480" s="67" t="s">
        <v>254</v>
      </c>
      <c r="F1480" s="29" t="s">
        <v>617</v>
      </c>
      <c r="G1480" s="29" t="s">
        <v>557</v>
      </c>
      <c r="H1480" s="6">
        <f>H1479-B1480</f>
        <v>-2000</v>
      </c>
      <c r="I1480" s="24">
        <f t="shared" si="101"/>
        <v>4.040404040404041</v>
      </c>
      <c r="K1480" t="s">
        <v>325</v>
      </c>
      <c r="L1480">
        <v>25</v>
      </c>
      <c r="M1480" s="2">
        <v>495</v>
      </c>
    </row>
    <row r="1481" spans="2:13" ht="12.75">
      <c r="B1481" s="418">
        <v>2000</v>
      </c>
      <c r="C1481" s="1" t="s">
        <v>21</v>
      </c>
      <c r="D1481" s="14" t="s">
        <v>10</v>
      </c>
      <c r="E1481" s="67" t="s">
        <v>254</v>
      </c>
      <c r="F1481" s="29" t="s">
        <v>617</v>
      </c>
      <c r="G1481" s="29" t="s">
        <v>603</v>
      </c>
      <c r="H1481" s="6">
        <f>H1480-B1481</f>
        <v>-4000</v>
      </c>
      <c r="I1481" s="24">
        <f t="shared" si="101"/>
        <v>4.040404040404041</v>
      </c>
      <c r="K1481" t="s">
        <v>325</v>
      </c>
      <c r="L1481">
        <v>25</v>
      </c>
      <c r="M1481" s="2">
        <v>495</v>
      </c>
    </row>
    <row r="1482" spans="1:13" s="60" customFormat="1" ht="12.75">
      <c r="A1482" s="13"/>
      <c r="B1482" s="419">
        <f>SUM(B1480:B1481)</f>
        <v>4000</v>
      </c>
      <c r="C1482" s="13" t="s">
        <v>21</v>
      </c>
      <c r="D1482" s="13"/>
      <c r="E1482" s="13"/>
      <c r="F1482" s="20"/>
      <c r="G1482" s="20"/>
      <c r="H1482" s="57">
        <v>0</v>
      </c>
      <c r="I1482" s="59">
        <f t="shared" si="101"/>
        <v>8.080808080808081</v>
      </c>
      <c r="M1482" s="2">
        <v>495</v>
      </c>
    </row>
    <row r="1483" spans="2:13" ht="12.75">
      <c r="B1483" s="418"/>
      <c r="H1483" s="6">
        <f>H1482-B1483</f>
        <v>0</v>
      </c>
      <c r="I1483" s="24">
        <f t="shared" si="101"/>
        <v>0</v>
      </c>
      <c r="M1483" s="2">
        <v>495</v>
      </c>
    </row>
    <row r="1484" spans="2:13" ht="12.75">
      <c r="B1484" s="418"/>
      <c r="H1484" s="6">
        <f>H1483-B1484</f>
        <v>0</v>
      </c>
      <c r="I1484" s="24">
        <f t="shared" si="101"/>
        <v>0</v>
      </c>
      <c r="M1484" s="2">
        <v>495</v>
      </c>
    </row>
    <row r="1485" spans="2:13" ht="12.75">
      <c r="B1485" s="418">
        <v>1000</v>
      </c>
      <c r="C1485" s="1" t="s">
        <v>263</v>
      </c>
      <c r="D1485" s="14" t="s">
        <v>10</v>
      </c>
      <c r="E1485" s="1" t="s">
        <v>264</v>
      </c>
      <c r="F1485" s="29" t="s">
        <v>617</v>
      </c>
      <c r="G1485" s="29" t="s">
        <v>557</v>
      </c>
      <c r="H1485" s="6">
        <f>H1484-B1485</f>
        <v>-1000</v>
      </c>
      <c r="I1485" s="24">
        <f t="shared" si="101"/>
        <v>2.0202020202020203</v>
      </c>
      <c r="K1485" t="s">
        <v>325</v>
      </c>
      <c r="L1485">
        <v>25</v>
      </c>
      <c r="M1485" s="2">
        <v>495</v>
      </c>
    </row>
    <row r="1486" spans="2:13" ht="12.75">
      <c r="B1486" s="418">
        <v>1000</v>
      </c>
      <c r="C1486" s="1" t="s">
        <v>263</v>
      </c>
      <c r="D1486" s="14" t="s">
        <v>10</v>
      </c>
      <c r="E1486" s="1" t="s">
        <v>264</v>
      </c>
      <c r="F1486" s="29" t="s">
        <v>617</v>
      </c>
      <c r="G1486" s="29" t="s">
        <v>603</v>
      </c>
      <c r="H1486" s="6">
        <f>H1485-B1486</f>
        <v>-2000</v>
      </c>
      <c r="I1486" s="24">
        <f t="shared" si="101"/>
        <v>2.0202020202020203</v>
      </c>
      <c r="K1486" t="s">
        <v>325</v>
      </c>
      <c r="L1486">
        <v>25</v>
      </c>
      <c r="M1486" s="2">
        <v>495</v>
      </c>
    </row>
    <row r="1487" spans="1:13" s="60" customFormat="1" ht="12.75">
      <c r="A1487" s="13"/>
      <c r="B1487" s="419">
        <f>SUM(B1485:B1486)</f>
        <v>2000</v>
      </c>
      <c r="C1487" s="13"/>
      <c r="D1487" s="13"/>
      <c r="E1487" s="13" t="s">
        <v>264</v>
      </c>
      <c r="F1487" s="20"/>
      <c r="G1487" s="20"/>
      <c r="H1487" s="57">
        <v>0</v>
      </c>
      <c r="I1487" s="59">
        <f t="shared" si="101"/>
        <v>4.040404040404041</v>
      </c>
      <c r="M1487" s="2">
        <v>495</v>
      </c>
    </row>
    <row r="1488" spans="2:13" ht="12.75">
      <c r="B1488" s="418"/>
      <c r="C1488" s="35"/>
      <c r="D1488" s="14"/>
      <c r="H1488" s="6">
        <f>H1487-B1488</f>
        <v>0</v>
      </c>
      <c r="I1488" s="24">
        <f t="shared" si="101"/>
        <v>0</v>
      </c>
      <c r="M1488" s="2">
        <v>495</v>
      </c>
    </row>
    <row r="1489" spans="2:13" ht="12.75">
      <c r="B1489" s="418"/>
      <c r="C1489" s="35"/>
      <c r="D1489" s="14"/>
      <c r="H1489" s="6">
        <f>H1488-B1489</f>
        <v>0</v>
      </c>
      <c r="I1489" s="24">
        <f t="shared" si="101"/>
        <v>0</v>
      </c>
      <c r="M1489" s="2">
        <v>495</v>
      </c>
    </row>
    <row r="1490" spans="2:14" ht="12.75">
      <c r="B1490" s="420"/>
      <c r="C1490" s="35"/>
      <c r="D1490" s="14"/>
      <c r="E1490" s="421"/>
      <c r="H1490" s="6">
        <f>H1489-B1490</f>
        <v>0</v>
      </c>
      <c r="I1490" s="24">
        <f t="shared" si="101"/>
        <v>0</v>
      </c>
      <c r="J1490" s="422"/>
      <c r="L1490" s="422"/>
      <c r="M1490" s="2">
        <v>495</v>
      </c>
      <c r="N1490" s="423"/>
    </row>
    <row r="1491" spans="2:13" ht="12.75">
      <c r="B1491" s="418"/>
      <c r="C1491" s="35"/>
      <c r="D1491" s="14"/>
      <c r="H1491" s="6">
        <f>H1490-B1491</f>
        <v>0</v>
      </c>
      <c r="I1491" s="24">
        <f t="shared" si="101"/>
        <v>0</v>
      </c>
      <c r="M1491" s="2">
        <v>495</v>
      </c>
    </row>
    <row r="1492" spans="1:13" s="56" customFormat="1" ht="12.75">
      <c r="A1492" s="52"/>
      <c r="B1492" s="366">
        <f>+B1498+B1511+B1519+B1525+B1532+B1538</f>
        <v>63200</v>
      </c>
      <c r="C1492" s="52" t="s">
        <v>97</v>
      </c>
      <c r="D1492" s="52" t="s">
        <v>87</v>
      </c>
      <c r="E1492" s="52" t="s">
        <v>32</v>
      </c>
      <c r="F1492" s="62" t="s">
        <v>88</v>
      </c>
      <c r="G1492" s="62" t="s">
        <v>98</v>
      </c>
      <c r="H1492" s="57"/>
      <c r="I1492" s="55">
        <f t="shared" si="101"/>
        <v>127.67676767676768</v>
      </c>
      <c r="M1492" s="2">
        <v>495</v>
      </c>
    </row>
    <row r="1493" spans="2:13" ht="12.75">
      <c r="B1493" s="418"/>
      <c r="C1493" s="35"/>
      <c r="D1493" s="14"/>
      <c r="H1493" s="6">
        <f>H1492-B1493</f>
        <v>0</v>
      </c>
      <c r="I1493" s="24">
        <f t="shared" si="101"/>
        <v>0</v>
      </c>
      <c r="M1493" s="2">
        <v>495</v>
      </c>
    </row>
    <row r="1494" spans="2:13" ht="12.75">
      <c r="B1494" s="418">
        <v>2500</v>
      </c>
      <c r="C1494" s="1" t="s">
        <v>14</v>
      </c>
      <c r="D1494" s="1" t="s">
        <v>10</v>
      </c>
      <c r="E1494" s="1" t="s">
        <v>305</v>
      </c>
      <c r="F1494" s="29" t="s">
        <v>619</v>
      </c>
      <c r="G1494" s="29" t="s">
        <v>603</v>
      </c>
      <c r="H1494" s="6">
        <f>H1493-B1494</f>
        <v>-2500</v>
      </c>
      <c r="I1494" s="24">
        <f t="shared" si="101"/>
        <v>5.05050505050505</v>
      </c>
      <c r="K1494" t="s">
        <v>14</v>
      </c>
      <c r="L1494">
        <v>26</v>
      </c>
      <c r="M1494" s="2">
        <v>495</v>
      </c>
    </row>
    <row r="1495" spans="2:13" ht="12.75">
      <c r="B1495" s="418">
        <v>2500</v>
      </c>
      <c r="C1495" s="1" t="s">
        <v>14</v>
      </c>
      <c r="D1495" s="1" t="s">
        <v>10</v>
      </c>
      <c r="E1495" s="1" t="s">
        <v>305</v>
      </c>
      <c r="F1495" s="29" t="s">
        <v>620</v>
      </c>
      <c r="G1495" s="29" t="s">
        <v>593</v>
      </c>
      <c r="H1495" s="6">
        <f>H1494-B1495</f>
        <v>-5000</v>
      </c>
      <c r="I1495" s="24">
        <f t="shared" si="101"/>
        <v>5.05050505050505</v>
      </c>
      <c r="K1495" t="s">
        <v>14</v>
      </c>
      <c r="L1495">
        <v>26</v>
      </c>
      <c r="M1495" s="2">
        <v>495</v>
      </c>
    </row>
    <row r="1496" spans="2:13" ht="12.75">
      <c r="B1496" s="418">
        <v>2500</v>
      </c>
      <c r="C1496" s="1" t="s">
        <v>14</v>
      </c>
      <c r="D1496" s="1" t="s">
        <v>10</v>
      </c>
      <c r="E1496" s="1" t="s">
        <v>305</v>
      </c>
      <c r="F1496" s="29" t="s">
        <v>621</v>
      </c>
      <c r="G1496" s="29" t="s">
        <v>606</v>
      </c>
      <c r="H1496" s="6">
        <f>H1495-B1496</f>
        <v>-7500</v>
      </c>
      <c r="I1496" s="24">
        <v>5</v>
      </c>
      <c r="K1496" t="s">
        <v>14</v>
      </c>
      <c r="L1496">
        <v>26</v>
      </c>
      <c r="M1496" s="2">
        <v>495</v>
      </c>
    </row>
    <row r="1497" spans="2:13" ht="12.75">
      <c r="B1497" s="418">
        <v>2500</v>
      </c>
      <c r="C1497" s="1" t="s">
        <v>14</v>
      </c>
      <c r="D1497" s="1" t="s">
        <v>10</v>
      </c>
      <c r="E1497" s="1" t="s">
        <v>305</v>
      </c>
      <c r="F1497" s="29" t="s">
        <v>622</v>
      </c>
      <c r="G1497" s="29" t="s">
        <v>623</v>
      </c>
      <c r="H1497" s="6">
        <f>H1496-B1497</f>
        <v>-10000</v>
      </c>
      <c r="I1497" s="24">
        <v>5</v>
      </c>
      <c r="K1497" t="s">
        <v>14</v>
      </c>
      <c r="L1497">
        <v>26</v>
      </c>
      <c r="M1497" s="2">
        <v>495</v>
      </c>
    </row>
    <row r="1498" spans="1:13" s="60" customFormat="1" ht="12.75">
      <c r="A1498" s="13"/>
      <c r="B1498" s="419">
        <f>SUM(B1494:B1497)</f>
        <v>10000</v>
      </c>
      <c r="C1498" s="13" t="s">
        <v>14</v>
      </c>
      <c r="D1498" s="13"/>
      <c r="E1498" s="13"/>
      <c r="F1498" s="20"/>
      <c r="G1498" s="20"/>
      <c r="H1498" s="57">
        <v>0</v>
      </c>
      <c r="I1498" s="59">
        <f aca="true" t="shared" si="102" ref="I1498:I1545">+B1498/M1498</f>
        <v>20.2020202020202</v>
      </c>
      <c r="M1498" s="2">
        <v>495</v>
      </c>
    </row>
    <row r="1499" spans="2:13" ht="12.75">
      <c r="B1499" s="418"/>
      <c r="D1499" s="14"/>
      <c r="H1499" s="6">
        <f aca="true" t="shared" si="103" ref="H1499:H1510">H1498-B1499</f>
        <v>0</v>
      </c>
      <c r="I1499" s="24">
        <f t="shared" si="102"/>
        <v>0</v>
      </c>
      <c r="M1499" s="2">
        <v>495</v>
      </c>
    </row>
    <row r="1500" spans="2:13" ht="12.75">
      <c r="B1500" s="418"/>
      <c r="D1500" s="14"/>
      <c r="H1500" s="6">
        <f t="shared" si="103"/>
        <v>0</v>
      </c>
      <c r="I1500" s="24">
        <f t="shared" si="102"/>
        <v>0</v>
      </c>
      <c r="M1500" s="2">
        <v>495</v>
      </c>
    </row>
    <row r="1501" spans="2:13" ht="12.75">
      <c r="B1501" s="418">
        <v>2000</v>
      </c>
      <c r="C1501" s="67" t="s">
        <v>624</v>
      </c>
      <c r="D1501" s="67" t="s">
        <v>10</v>
      </c>
      <c r="E1501" s="67" t="s">
        <v>254</v>
      </c>
      <c r="F1501" s="424" t="s">
        <v>625</v>
      </c>
      <c r="G1501" s="424" t="s">
        <v>603</v>
      </c>
      <c r="H1501" s="6">
        <f t="shared" si="103"/>
        <v>-2000</v>
      </c>
      <c r="I1501" s="24">
        <f t="shared" si="102"/>
        <v>4.040404040404041</v>
      </c>
      <c r="K1501" s="66" t="s">
        <v>305</v>
      </c>
      <c r="L1501">
        <v>26</v>
      </c>
      <c r="M1501" s="2">
        <v>495</v>
      </c>
    </row>
    <row r="1502" spans="2:13" ht="12.75">
      <c r="B1502" s="418">
        <v>3000</v>
      </c>
      <c r="C1502" s="67" t="s">
        <v>626</v>
      </c>
      <c r="D1502" s="67" t="s">
        <v>10</v>
      </c>
      <c r="E1502" s="67" t="s">
        <v>254</v>
      </c>
      <c r="F1502" s="424" t="s">
        <v>627</v>
      </c>
      <c r="G1502" s="424" t="s">
        <v>603</v>
      </c>
      <c r="H1502" s="6">
        <f t="shared" si="103"/>
        <v>-5000</v>
      </c>
      <c r="I1502" s="24">
        <f t="shared" si="102"/>
        <v>6.0606060606060606</v>
      </c>
      <c r="K1502" s="66" t="s">
        <v>305</v>
      </c>
      <c r="L1502">
        <v>26</v>
      </c>
      <c r="M1502" s="2">
        <v>495</v>
      </c>
    </row>
    <row r="1503" spans="2:13" ht="12.75">
      <c r="B1503" s="418">
        <v>4000</v>
      </c>
      <c r="C1503" s="67" t="s">
        <v>628</v>
      </c>
      <c r="D1503" s="67" t="s">
        <v>10</v>
      </c>
      <c r="E1503" s="67" t="s">
        <v>254</v>
      </c>
      <c r="F1503" s="424" t="s">
        <v>629</v>
      </c>
      <c r="G1503" s="424" t="s">
        <v>593</v>
      </c>
      <c r="H1503" s="6">
        <f t="shared" si="103"/>
        <v>-9000</v>
      </c>
      <c r="I1503" s="24">
        <f t="shared" si="102"/>
        <v>8.080808080808081</v>
      </c>
      <c r="K1503" s="66" t="s">
        <v>305</v>
      </c>
      <c r="L1503">
        <v>26</v>
      </c>
      <c r="M1503" s="2">
        <v>495</v>
      </c>
    </row>
    <row r="1504" spans="2:13" ht="12.75">
      <c r="B1504" s="418">
        <v>1500</v>
      </c>
      <c r="C1504" s="67" t="s">
        <v>630</v>
      </c>
      <c r="D1504" s="67" t="s">
        <v>10</v>
      </c>
      <c r="E1504" s="67" t="s">
        <v>254</v>
      </c>
      <c r="F1504" s="424" t="s">
        <v>629</v>
      </c>
      <c r="G1504" s="424" t="s">
        <v>593</v>
      </c>
      <c r="H1504" s="6">
        <f t="shared" si="103"/>
        <v>-10500</v>
      </c>
      <c r="I1504" s="24">
        <f t="shared" si="102"/>
        <v>3.0303030303030303</v>
      </c>
      <c r="K1504" s="66" t="s">
        <v>305</v>
      </c>
      <c r="L1504">
        <v>26</v>
      </c>
      <c r="M1504" s="2">
        <v>495</v>
      </c>
    </row>
    <row r="1505" spans="2:13" ht="12.75">
      <c r="B1505" s="429">
        <v>1500</v>
      </c>
      <c r="C1505" s="67" t="s">
        <v>631</v>
      </c>
      <c r="D1505" s="67" t="s">
        <v>10</v>
      </c>
      <c r="E1505" s="67" t="s">
        <v>254</v>
      </c>
      <c r="F1505" s="424" t="s">
        <v>629</v>
      </c>
      <c r="G1505" s="424" t="s">
        <v>593</v>
      </c>
      <c r="H1505" s="6">
        <f t="shared" si="103"/>
        <v>-12000</v>
      </c>
      <c r="I1505" s="24">
        <f t="shared" si="102"/>
        <v>3.0303030303030303</v>
      </c>
      <c r="K1505" s="66" t="s">
        <v>305</v>
      </c>
      <c r="L1505">
        <v>26</v>
      </c>
      <c r="M1505" s="2">
        <v>495</v>
      </c>
    </row>
    <row r="1506" spans="2:13" ht="12.75">
      <c r="B1506" s="429">
        <v>3000</v>
      </c>
      <c r="C1506" s="67" t="s">
        <v>632</v>
      </c>
      <c r="D1506" s="67" t="s">
        <v>10</v>
      </c>
      <c r="E1506" s="67" t="s">
        <v>254</v>
      </c>
      <c r="F1506" s="424" t="s">
        <v>629</v>
      </c>
      <c r="G1506" s="424" t="s">
        <v>606</v>
      </c>
      <c r="H1506" s="6">
        <f t="shared" si="103"/>
        <v>-15000</v>
      </c>
      <c r="I1506" s="24">
        <f t="shared" si="102"/>
        <v>6.0606060606060606</v>
      </c>
      <c r="K1506" s="66" t="s">
        <v>305</v>
      </c>
      <c r="L1506">
        <v>26</v>
      </c>
      <c r="M1506" s="2">
        <v>495</v>
      </c>
    </row>
    <row r="1507" spans="2:13" ht="12.75">
      <c r="B1507" s="429">
        <v>3000</v>
      </c>
      <c r="C1507" s="67" t="s">
        <v>633</v>
      </c>
      <c r="D1507" s="67" t="s">
        <v>10</v>
      </c>
      <c r="E1507" s="67" t="s">
        <v>254</v>
      </c>
      <c r="F1507" s="424" t="s">
        <v>629</v>
      </c>
      <c r="G1507" s="424" t="s">
        <v>606</v>
      </c>
      <c r="H1507" s="6">
        <f t="shared" si="103"/>
        <v>-18000</v>
      </c>
      <c r="I1507" s="24">
        <f t="shared" si="102"/>
        <v>6.0606060606060606</v>
      </c>
      <c r="K1507" s="66" t="s">
        <v>305</v>
      </c>
      <c r="L1507">
        <v>26</v>
      </c>
      <c r="M1507" s="2">
        <v>495</v>
      </c>
    </row>
    <row r="1508" spans="2:13" ht="12.75">
      <c r="B1508" s="418">
        <v>4000</v>
      </c>
      <c r="C1508" s="67" t="s">
        <v>634</v>
      </c>
      <c r="D1508" s="67" t="s">
        <v>10</v>
      </c>
      <c r="E1508" s="67" t="s">
        <v>254</v>
      </c>
      <c r="F1508" s="424" t="s">
        <v>629</v>
      </c>
      <c r="G1508" s="424" t="s">
        <v>623</v>
      </c>
      <c r="H1508" s="6">
        <f t="shared" si="103"/>
        <v>-22000</v>
      </c>
      <c r="I1508" s="24">
        <f t="shared" si="102"/>
        <v>8.080808080808081</v>
      </c>
      <c r="K1508" s="66" t="s">
        <v>305</v>
      </c>
      <c r="L1508">
        <v>26</v>
      </c>
      <c r="M1508" s="2">
        <v>495</v>
      </c>
    </row>
    <row r="1509" spans="2:13" ht="12.75">
      <c r="B1509" s="418">
        <v>3000</v>
      </c>
      <c r="C1509" s="35" t="s">
        <v>635</v>
      </c>
      <c r="D1509" s="67" t="s">
        <v>10</v>
      </c>
      <c r="E1509" s="67" t="s">
        <v>254</v>
      </c>
      <c r="F1509" s="424" t="s">
        <v>636</v>
      </c>
      <c r="G1509" s="424" t="s">
        <v>623</v>
      </c>
      <c r="H1509" s="6">
        <f t="shared" si="103"/>
        <v>-25000</v>
      </c>
      <c r="I1509" s="24">
        <f t="shared" si="102"/>
        <v>6.0606060606060606</v>
      </c>
      <c r="K1509" s="66" t="s">
        <v>305</v>
      </c>
      <c r="L1509">
        <v>26</v>
      </c>
      <c r="M1509" s="2">
        <v>495</v>
      </c>
    </row>
    <row r="1510" spans="1:13" s="17" customFormat="1" ht="12.75">
      <c r="A1510" s="14"/>
      <c r="B1510" s="417">
        <v>2000</v>
      </c>
      <c r="C1510" s="35" t="s">
        <v>637</v>
      </c>
      <c r="D1510" s="35" t="s">
        <v>10</v>
      </c>
      <c r="E1510" s="67" t="s">
        <v>254</v>
      </c>
      <c r="F1510" s="33" t="s">
        <v>629</v>
      </c>
      <c r="G1510" s="33" t="s">
        <v>623</v>
      </c>
      <c r="H1510" s="31">
        <f t="shared" si="103"/>
        <v>-27000</v>
      </c>
      <c r="I1510" s="64">
        <f t="shared" si="102"/>
        <v>4.040404040404041</v>
      </c>
      <c r="K1510" s="68" t="s">
        <v>305</v>
      </c>
      <c r="L1510">
        <v>26</v>
      </c>
      <c r="M1510" s="2">
        <v>495</v>
      </c>
    </row>
    <row r="1511" spans="1:13" s="60" customFormat="1" ht="12.75">
      <c r="A1511" s="13"/>
      <c r="B1511" s="419">
        <f>SUM(B1501:B1510)</f>
        <v>27000</v>
      </c>
      <c r="C1511" s="13" t="s">
        <v>151</v>
      </c>
      <c r="D1511" s="13"/>
      <c r="E1511" s="13"/>
      <c r="F1511" s="20"/>
      <c r="G1511" s="20"/>
      <c r="H1511" s="57">
        <v>0</v>
      </c>
      <c r="I1511" s="59">
        <f t="shared" si="102"/>
        <v>54.54545454545455</v>
      </c>
      <c r="M1511" s="2">
        <v>495</v>
      </c>
    </row>
    <row r="1512" spans="2:13" ht="12.75">
      <c r="B1512" s="418"/>
      <c r="H1512" s="6">
        <f aca="true" t="shared" si="104" ref="H1512:H1518">H1511-B1512</f>
        <v>0</v>
      </c>
      <c r="I1512" s="24">
        <f t="shared" si="102"/>
        <v>0</v>
      </c>
      <c r="M1512" s="2">
        <v>495</v>
      </c>
    </row>
    <row r="1513" spans="2:13" ht="12.75">
      <c r="B1513" s="418"/>
      <c r="H1513" s="6">
        <f t="shared" si="104"/>
        <v>0</v>
      </c>
      <c r="I1513" s="24">
        <f t="shared" si="102"/>
        <v>0</v>
      </c>
      <c r="M1513" s="2">
        <v>495</v>
      </c>
    </row>
    <row r="1514" spans="1:13" ht="12.75">
      <c r="A1514" s="14"/>
      <c r="B1514" s="418">
        <v>1000</v>
      </c>
      <c r="C1514" s="67" t="s">
        <v>19</v>
      </c>
      <c r="D1514" s="67" t="s">
        <v>10</v>
      </c>
      <c r="E1514" s="67" t="s">
        <v>15</v>
      </c>
      <c r="F1514" s="424" t="s">
        <v>629</v>
      </c>
      <c r="G1514" s="424" t="s">
        <v>557</v>
      </c>
      <c r="H1514" s="6">
        <f t="shared" si="104"/>
        <v>-1000</v>
      </c>
      <c r="I1514" s="24">
        <f t="shared" si="102"/>
        <v>2.0202020202020203</v>
      </c>
      <c r="K1514" s="66" t="s">
        <v>305</v>
      </c>
      <c r="L1514">
        <v>26</v>
      </c>
      <c r="M1514" s="2">
        <v>495</v>
      </c>
    </row>
    <row r="1515" spans="1:13" ht="12.75">
      <c r="A1515" s="14"/>
      <c r="B1515" s="418">
        <v>1300</v>
      </c>
      <c r="C1515" s="67" t="s">
        <v>19</v>
      </c>
      <c r="D1515" s="67" t="s">
        <v>10</v>
      </c>
      <c r="E1515" s="67" t="s">
        <v>15</v>
      </c>
      <c r="F1515" s="424" t="s">
        <v>629</v>
      </c>
      <c r="G1515" s="424" t="s">
        <v>603</v>
      </c>
      <c r="H1515" s="6">
        <f t="shared" si="104"/>
        <v>-2300</v>
      </c>
      <c r="I1515" s="24">
        <f t="shared" si="102"/>
        <v>2.6262626262626263</v>
      </c>
      <c r="K1515" s="66" t="s">
        <v>305</v>
      </c>
      <c r="L1515">
        <v>26</v>
      </c>
      <c r="M1515" s="2">
        <v>495</v>
      </c>
    </row>
    <row r="1516" spans="1:13" ht="12.75">
      <c r="A1516" s="14"/>
      <c r="B1516" s="418">
        <v>1200</v>
      </c>
      <c r="C1516" s="67" t="s">
        <v>19</v>
      </c>
      <c r="D1516" s="67" t="s">
        <v>10</v>
      </c>
      <c r="E1516" s="67" t="s">
        <v>15</v>
      </c>
      <c r="F1516" s="424" t="s">
        <v>629</v>
      </c>
      <c r="G1516" s="424" t="s">
        <v>593</v>
      </c>
      <c r="H1516" s="6">
        <f t="shared" si="104"/>
        <v>-3500</v>
      </c>
      <c r="I1516" s="24">
        <f t="shared" si="102"/>
        <v>2.4242424242424243</v>
      </c>
      <c r="K1516" s="66" t="s">
        <v>305</v>
      </c>
      <c r="L1516">
        <v>26</v>
      </c>
      <c r="M1516" s="2">
        <v>495</v>
      </c>
    </row>
    <row r="1517" spans="2:13" ht="12.75">
      <c r="B1517" s="418">
        <v>1400</v>
      </c>
      <c r="C1517" s="67" t="s">
        <v>19</v>
      </c>
      <c r="D1517" s="67" t="s">
        <v>10</v>
      </c>
      <c r="E1517" s="67" t="s">
        <v>15</v>
      </c>
      <c r="F1517" s="424" t="s">
        <v>629</v>
      </c>
      <c r="G1517" s="424" t="s">
        <v>606</v>
      </c>
      <c r="H1517" s="6">
        <f t="shared" si="104"/>
        <v>-4900</v>
      </c>
      <c r="I1517" s="24">
        <f t="shared" si="102"/>
        <v>2.8282828282828283</v>
      </c>
      <c r="K1517" s="66" t="s">
        <v>305</v>
      </c>
      <c r="L1517">
        <v>26</v>
      </c>
      <c r="M1517" s="2">
        <v>495</v>
      </c>
    </row>
    <row r="1518" spans="2:13" ht="12.75">
      <c r="B1518" s="418">
        <v>1300</v>
      </c>
      <c r="C1518" s="67" t="s">
        <v>19</v>
      </c>
      <c r="D1518" s="67" t="s">
        <v>10</v>
      </c>
      <c r="E1518" s="67" t="s">
        <v>15</v>
      </c>
      <c r="F1518" s="424" t="s">
        <v>629</v>
      </c>
      <c r="G1518" s="424" t="s">
        <v>623</v>
      </c>
      <c r="H1518" s="6">
        <f t="shared" si="104"/>
        <v>-6200</v>
      </c>
      <c r="I1518" s="24">
        <f t="shared" si="102"/>
        <v>2.6262626262626263</v>
      </c>
      <c r="K1518" s="66" t="s">
        <v>305</v>
      </c>
      <c r="L1518">
        <v>26</v>
      </c>
      <c r="M1518" s="2">
        <v>495</v>
      </c>
    </row>
    <row r="1519" spans="1:13" s="60" customFormat="1" ht="12.75">
      <c r="A1519" s="13"/>
      <c r="B1519" s="419">
        <f>SUM(B1514:B1518)</f>
        <v>6200</v>
      </c>
      <c r="C1519" s="13"/>
      <c r="D1519" s="13"/>
      <c r="E1519" s="13" t="s">
        <v>15</v>
      </c>
      <c r="F1519" s="20"/>
      <c r="G1519" s="20"/>
      <c r="H1519" s="57">
        <v>0</v>
      </c>
      <c r="I1519" s="59">
        <f t="shared" si="102"/>
        <v>12.525252525252526</v>
      </c>
      <c r="M1519" s="2">
        <v>495</v>
      </c>
    </row>
    <row r="1520" spans="2:13" ht="12.75">
      <c r="B1520" s="418"/>
      <c r="H1520" s="6">
        <f>H1519-B1520</f>
        <v>0</v>
      </c>
      <c r="I1520" s="24">
        <f t="shared" si="102"/>
        <v>0</v>
      </c>
      <c r="M1520" s="2">
        <v>495</v>
      </c>
    </row>
    <row r="1521" spans="2:13" ht="12.75">
      <c r="B1521" s="418"/>
      <c r="H1521" s="6">
        <f>H1520-B1521</f>
        <v>0</v>
      </c>
      <c r="I1521" s="24">
        <f t="shared" si="102"/>
        <v>0</v>
      </c>
      <c r="M1521" s="2">
        <v>495</v>
      </c>
    </row>
    <row r="1522" spans="2:13" ht="12.75">
      <c r="B1522" s="418">
        <v>3000</v>
      </c>
      <c r="C1522" s="67" t="s">
        <v>20</v>
      </c>
      <c r="D1522" s="67" t="s">
        <v>10</v>
      </c>
      <c r="E1522" s="67" t="s">
        <v>254</v>
      </c>
      <c r="F1522" s="424" t="s">
        <v>638</v>
      </c>
      <c r="G1522" s="424" t="s">
        <v>603</v>
      </c>
      <c r="H1522" s="6">
        <f>H1521-B1522</f>
        <v>-3000</v>
      </c>
      <c r="I1522" s="24">
        <f t="shared" si="102"/>
        <v>6.0606060606060606</v>
      </c>
      <c r="K1522" s="66" t="s">
        <v>305</v>
      </c>
      <c r="L1522">
        <v>26</v>
      </c>
      <c r="M1522" s="2">
        <v>495</v>
      </c>
    </row>
    <row r="1523" spans="2:13" ht="12.75">
      <c r="B1523" s="418">
        <v>3000</v>
      </c>
      <c r="C1523" s="67" t="s">
        <v>20</v>
      </c>
      <c r="D1523" s="67" t="s">
        <v>10</v>
      </c>
      <c r="E1523" s="67" t="s">
        <v>254</v>
      </c>
      <c r="F1523" s="424" t="s">
        <v>639</v>
      </c>
      <c r="G1523" s="424" t="s">
        <v>593</v>
      </c>
      <c r="H1523" s="6">
        <f>H1522-B1523</f>
        <v>-6000</v>
      </c>
      <c r="I1523" s="24">
        <f t="shared" si="102"/>
        <v>6.0606060606060606</v>
      </c>
      <c r="K1523" s="66" t="s">
        <v>305</v>
      </c>
      <c r="L1523">
        <v>26</v>
      </c>
      <c r="M1523" s="2">
        <v>495</v>
      </c>
    </row>
    <row r="1524" spans="2:13" ht="12.75">
      <c r="B1524" s="418">
        <v>3000</v>
      </c>
      <c r="C1524" s="67" t="s">
        <v>20</v>
      </c>
      <c r="D1524" s="67" t="s">
        <v>10</v>
      </c>
      <c r="E1524" s="67" t="s">
        <v>254</v>
      </c>
      <c r="F1524" s="424" t="s">
        <v>639</v>
      </c>
      <c r="G1524" s="424" t="s">
        <v>606</v>
      </c>
      <c r="H1524" s="6">
        <f>H1523-B1524</f>
        <v>-9000</v>
      </c>
      <c r="I1524" s="24">
        <f t="shared" si="102"/>
        <v>6.0606060606060606</v>
      </c>
      <c r="K1524" s="66" t="s">
        <v>305</v>
      </c>
      <c r="L1524">
        <v>26</v>
      </c>
      <c r="M1524" s="2">
        <v>495</v>
      </c>
    </row>
    <row r="1525" spans="1:13" s="60" customFormat="1" ht="12.75">
      <c r="A1525" s="13"/>
      <c r="B1525" s="419">
        <f>SUM(B1522:B1524)</f>
        <v>9000</v>
      </c>
      <c r="C1525" s="13" t="s">
        <v>20</v>
      </c>
      <c r="D1525" s="13"/>
      <c r="E1525" s="13"/>
      <c r="F1525" s="20"/>
      <c r="G1525" s="20"/>
      <c r="H1525" s="57">
        <v>0</v>
      </c>
      <c r="I1525" s="59">
        <f t="shared" si="102"/>
        <v>18.181818181818183</v>
      </c>
      <c r="M1525" s="2">
        <v>495</v>
      </c>
    </row>
    <row r="1526" spans="2:13" ht="12.75">
      <c r="B1526" s="418"/>
      <c r="H1526" s="6">
        <f aca="true" t="shared" si="105" ref="H1526:H1531">H1525-B1526</f>
        <v>0</v>
      </c>
      <c r="I1526" s="24">
        <f t="shared" si="102"/>
        <v>0</v>
      </c>
      <c r="M1526" s="2">
        <v>495</v>
      </c>
    </row>
    <row r="1527" spans="2:13" ht="12.75">
      <c r="B1527" s="418"/>
      <c r="H1527" s="6">
        <f t="shared" si="105"/>
        <v>0</v>
      </c>
      <c r="I1527" s="24">
        <f t="shared" si="102"/>
        <v>0</v>
      </c>
      <c r="M1527" s="2">
        <v>495</v>
      </c>
    </row>
    <row r="1528" spans="2:13" ht="12.75">
      <c r="B1528" s="429">
        <v>2000</v>
      </c>
      <c r="C1528" s="67" t="s">
        <v>21</v>
      </c>
      <c r="D1528" s="67" t="s">
        <v>10</v>
      </c>
      <c r="E1528" s="67" t="s">
        <v>254</v>
      </c>
      <c r="F1528" s="424" t="s">
        <v>629</v>
      </c>
      <c r="G1528" s="424" t="s">
        <v>603</v>
      </c>
      <c r="H1528" s="6">
        <f t="shared" si="105"/>
        <v>-2000</v>
      </c>
      <c r="I1528" s="24">
        <f t="shared" si="102"/>
        <v>4.040404040404041</v>
      </c>
      <c r="K1528" s="66" t="s">
        <v>305</v>
      </c>
      <c r="L1528">
        <v>26</v>
      </c>
      <c r="M1528" s="2">
        <v>495</v>
      </c>
    </row>
    <row r="1529" spans="2:13" ht="12.75">
      <c r="B1529" s="418">
        <v>2000</v>
      </c>
      <c r="C1529" s="67" t="s">
        <v>21</v>
      </c>
      <c r="D1529" s="67" t="s">
        <v>10</v>
      </c>
      <c r="E1529" s="67" t="s">
        <v>254</v>
      </c>
      <c r="F1529" s="424" t="s">
        <v>629</v>
      </c>
      <c r="G1529" s="424" t="s">
        <v>593</v>
      </c>
      <c r="H1529" s="6">
        <f t="shared" si="105"/>
        <v>-4000</v>
      </c>
      <c r="I1529" s="24">
        <f t="shared" si="102"/>
        <v>4.040404040404041</v>
      </c>
      <c r="K1529" s="66" t="s">
        <v>305</v>
      </c>
      <c r="L1529">
        <v>26</v>
      </c>
      <c r="M1529" s="2">
        <v>495</v>
      </c>
    </row>
    <row r="1530" spans="2:13" ht="12.75">
      <c r="B1530" s="418">
        <v>2000</v>
      </c>
      <c r="C1530" s="67" t="s">
        <v>21</v>
      </c>
      <c r="D1530" s="67" t="s">
        <v>10</v>
      </c>
      <c r="E1530" s="67" t="s">
        <v>254</v>
      </c>
      <c r="F1530" s="424" t="s">
        <v>629</v>
      </c>
      <c r="G1530" s="424" t="s">
        <v>606</v>
      </c>
      <c r="H1530" s="6">
        <f t="shared" si="105"/>
        <v>-6000</v>
      </c>
      <c r="I1530" s="24">
        <f t="shared" si="102"/>
        <v>4.040404040404041</v>
      </c>
      <c r="K1530" s="66" t="s">
        <v>305</v>
      </c>
      <c r="L1530">
        <v>26</v>
      </c>
      <c r="M1530" s="2">
        <v>495</v>
      </c>
    </row>
    <row r="1531" spans="2:13" ht="12.75">
      <c r="B1531" s="418">
        <v>2000</v>
      </c>
      <c r="C1531" s="67" t="s">
        <v>21</v>
      </c>
      <c r="D1531" s="67" t="s">
        <v>10</v>
      </c>
      <c r="E1531" s="67" t="s">
        <v>254</v>
      </c>
      <c r="F1531" s="424" t="s">
        <v>629</v>
      </c>
      <c r="G1531" s="424" t="s">
        <v>623</v>
      </c>
      <c r="H1531" s="6">
        <f t="shared" si="105"/>
        <v>-8000</v>
      </c>
      <c r="I1531" s="24">
        <f t="shared" si="102"/>
        <v>4.040404040404041</v>
      </c>
      <c r="K1531" s="66" t="s">
        <v>305</v>
      </c>
      <c r="L1531">
        <v>26</v>
      </c>
      <c r="M1531" s="2">
        <v>495</v>
      </c>
    </row>
    <row r="1532" spans="1:13" s="60" customFormat="1" ht="12.75">
      <c r="A1532" s="13"/>
      <c r="B1532" s="419">
        <f>SUM(B1528:B1531)</f>
        <v>8000</v>
      </c>
      <c r="C1532" s="13" t="s">
        <v>21</v>
      </c>
      <c r="D1532" s="13"/>
      <c r="E1532" s="13"/>
      <c r="F1532" s="20"/>
      <c r="G1532" s="20"/>
      <c r="H1532" s="57">
        <v>0</v>
      </c>
      <c r="I1532" s="59">
        <f t="shared" si="102"/>
        <v>16.161616161616163</v>
      </c>
      <c r="M1532" s="2">
        <v>495</v>
      </c>
    </row>
    <row r="1533" spans="2:13" ht="12.75">
      <c r="B1533" s="418"/>
      <c r="H1533" s="6">
        <f>H1532-B1533</f>
        <v>0</v>
      </c>
      <c r="I1533" s="24">
        <f t="shared" si="102"/>
        <v>0</v>
      </c>
      <c r="M1533" s="2">
        <v>495</v>
      </c>
    </row>
    <row r="1534" spans="2:13" ht="12.75">
      <c r="B1534" s="418"/>
      <c r="H1534" s="6">
        <f>H1533-B1534</f>
        <v>0</v>
      </c>
      <c r="I1534" s="24">
        <f t="shared" si="102"/>
        <v>0</v>
      </c>
      <c r="M1534" s="2">
        <v>495</v>
      </c>
    </row>
    <row r="1535" spans="2:13" ht="12.75">
      <c r="B1535" s="418">
        <v>1000</v>
      </c>
      <c r="C1535" s="67" t="s">
        <v>284</v>
      </c>
      <c r="D1535" s="67" t="s">
        <v>10</v>
      </c>
      <c r="E1535" s="67" t="s">
        <v>264</v>
      </c>
      <c r="F1535" s="424" t="s">
        <v>629</v>
      </c>
      <c r="G1535" s="424" t="s">
        <v>603</v>
      </c>
      <c r="H1535" s="6">
        <f>H1534-B1535</f>
        <v>-1000</v>
      </c>
      <c r="I1535" s="24">
        <f t="shared" si="102"/>
        <v>2.0202020202020203</v>
      </c>
      <c r="K1535" s="66" t="s">
        <v>305</v>
      </c>
      <c r="L1535">
        <v>26</v>
      </c>
      <c r="M1535" s="2">
        <v>495</v>
      </c>
    </row>
    <row r="1536" spans="2:13" ht="12.75">
      <c r="B1536" s="418">
        <v>1000</v>
      </c>
      <c r="C1536" s="67" t="s">
        <v>284</v>
      </c>
      <c r="D1536" s="67" t="s">
        <v>10</v>
      </c>
      <c r="E1536" s="67" t="s">
        <v>264</v>
      </c>
      <c r="F1536" s="424" t="s">
        <v>629</v>
      </c>
      <c r="G1536" s="424" t="s">
        <v>593</v>
      </c>
      <c r="H1536" s="6">
        <f>H1535-B1536</f>
        <v>-2000</v>
      </c>
      <c r="I1536" s="24">
        <f t="shared" si="102"/>
        <v>2.0202020202020203</v>
      </c>
      <c r="K1536" s="66" t="s">
        <v>305</v>
      </c>
      <c r="L1536">
        <v>26</v>
      </c>
      <c r="M1536" s="2">
        <v>495</v>
      </c>
    </row>
    <row r="1537" spans="2:13" ht="12.75">
      <c r="B1537" s="418">
        <v>1000</v>
      </c>
      <c r="C1537" s="67" t="s">
        <v>284</v>
      </c>
      <c r="D1537" s="67" t="s">
        <v>10</v>
      </c>
      <c r="E1537" s="67" t="s">
        <v>264</v>
      </c>
      <c r="F1537" s="424" t="s">
        <v>629</v>
      </c>
      <c r="G1537" s="424" t="s">
        <v>606</v>
      </c>
      <c r="H1537" s="6">
        <f>H1536-B1537</f>
        <v>-3000</v>
      </c>
      <c r="I1537" s="24">
        <f t="shared" si="102"/>
        <v>2.0202020202020203</v>
      </c>
      <c r="K1537" s="66" t="s">
        <v>305</v>
      </c>
      <c r="L1537">
        <v>26</v>
      </c>
      <c r="M1537" s="2">
        <v>495</v>
      </c>
    </row>
    <row r="1538" spans="1:13" s="60" customFormat="1" ht="12.75">
      <c r="A1538" s="13"/>
      <c r="B1538" s="419">
        <f>SUM(B1535:B1537)</f>
        <v>3000</v>
      </c>
      <c r="C1538" s="13"/>
      <c r="D1538" s="13"/>
      <c r="E1538" s="13" t="s">
        <v>264</v>
      </c>
      <c r="F1538" s="20"/>
      <c r="G1538" s="20"/>
      <c r="H1538" s="57">
        <v>0</v>
      </c>
      <c r="I1538" s="59">
        <f t="shared" si="102"/>
        <v>6.0606060606060606</v>
      </c>
      <c r="M1538" s="2">
        <v>495</v>
      </c>
    </row>
    <row r="1539" spans="2:13" ht="12.75">
      <c r="B1539" s="418"/>
      <c r="H1539" s="6">
        <v>0</v>
      </c>
      <c r="I1539" s="24">
        <f t="shared" si="102"/>
        <v>0</v>
      </c>
      <c r="M1539" s="2">
        <v>495</v>
      </c>
    </row>
    <row r="1540" spans="2:13" ht="12.75">
      <c r="B1540" s="418"/>
      <c r="H1540" s="6">
        <f>H1539-B1540</f>
        <v>0</v>
      </c>
      <c r="I1540" s="24">
        <f t="shared" si="102"/>
        <v>0</v>
      </c>
      <c r="M1540" s="2">
        <v>495</v>
      </c>
    </row>
    <row r="1541" spans="2:13" ht="12.75">
      <c r="B1541" s="418"/>
      <c r="H1541" s="6">
        <f>H1540-B1541</f>
        <v>0</v>
      </c>
      <c r="I1541" s="24">
        <f t="shared" si="102"/>
        <v>0</v>
      </c>
      <c r="M1541" s="2">
        <v>495</v>
      </c>
    </row>
    <row r="1542" spans="2:13" ht="12.75">
      <c r="B1542" s="418"/>
      <c r="H1542" s="6">
        <f>H1541-B1542</f>
        <v>0</v>
      </c>
      <c r="I1542" s="24">
        <f t="shared" si="102"/>
        <v>0</v>
      </c>
      <c r="M1542" s="2">
        <v>495</v>
      </c>
    </row>
    <row r="1543" spans="1:256" s="56" customFormat="1" ht="12.75">
      <c r="A1543" s="52"/>
      <c r="B1543" s="366">
        <f>+B1550+B1560+B1569+B1575+B1582+B1587</f>
        <v>74600</v>
      </c>
      <c r="C1543" s="52" t="s">
        <v>89</v>
      </c>
      <c r="D1543" s="52" t="s">
        <v>87</v>
      </c>
      <c r="E1543" s="52" t="s">
        <v>23</v>
      </c>
      <c r="F1543" s="62" t="s">
        <v>90</v>
      </c>
      <c r="G1543" s="62" t="s">
        <v>98</v>
      </c>
      <c r="H1543" s="53"/>
      <c r="I1543" s="55">
        <f t="shared" si="102"/>
        <v>150.7070707070707</v>
      </c>
      <c r="M1543" s="2">
        <v>495</v>
      </c>
      <c r="IV1543" s="52">
        <f>SUM(A1543:IU1543)</f>
        <v>75245.70707070707</v>
      </c>
    </row>
    <row r="1544" spans="2:13" ht="12.75">
      <c r="B1544" s="418"/>
      <c r="H1544" s="6">
        <f aca="true" t="shared" si="106" ref="H1544:H1549">H1543-B1544</f>
        <v>0</v>
      </c>
      <c r="I1544" s="24">
        <f t="shared" si="102"/>
        <v>0</v>
      </c>
      <c r="M1544" s="2">
        <v>495</v>
      </c>
    </row>
    <row r="1545" spans="2:13" ht="12.75">
      <c r="B1545" s="418">
        <v>2500</v>
      </c>
      <c r="C1545" s="1" t="s">
        <v>14</v>
      </c>
      <c r="D1545" s="1" t="s">
        <v>10</v>
      </c>
      <c r="E1545" s="1" t="s">
        <v>265</v>
      </c>
      <c r="F1545" s="29" t="s">
        <v>640</v>
      </c>
      <c r="G1545" s="29" t="s">
        <v>557</v>
      </c>
      <c r="H1545" s="6">
        <f t="shared" si="106"/>
        <v>-2500</v>
      </c>
      <c r="I1545" s="24">
        <f t="shared" si="102"/>
        <v>5.05050505050505</v>
      </c>
      <c r="K1545" t="s">
        <v>14</v>
      </c>
      <c r="L1545">
        <v>27</v>
      </c>
      <c r="M1545" s="2">
        <v>495</v>
      </c>
    </row>
    <row r="1546" spans="2:13" ht="12.75">
      <c r="B1546" s="418">
        <v>2500</v>
      </c>
      <c r="C1546" s="1" t="s">
        <v>14</v>
      </c>
      <c r="D1546" s="1" t="s">
        <v>10</v>
      </c>
      <c r="E1546" s="1" t="s">
        <v>265</v>
      </c>
      <c r="F1546" s="29" t="s">
        <v>641</v>
      </c>
      <c r="G1546" s="29" t="s">
        <v>603</v>
      </c>
      <c r="H1546" s="6">
        <f t="shared" si="106"/>
        <v>-5000</v>
      </c>
      <c r="I1546" s="24">
        <v>5</v>
      </c>
      <c r="K1546" t="s">
        <v>14</v>
      </c>
      <c r="L1546">
        <v>27</v>
      </c>
      <c r="M1546" s="2">
        <v>495</v>
      </c>
    </row>
    <row r="1547" spans="2:13" ht="12.75">
      <c r="B1547" s="418">
        <v>2500</v>
      </c>
      <c r="C1547" s="1" t="s">
        <v>14</v>
      </c>
      <c r="D1547" s="1" t="s">
        <v>10</v>
      </c>
      <c r="E1547" s="1" t="s">
        <v>265</v>
      </c>
      <c r="F1547" s="29" t="s">
        <v>642</v>
      </c>
      <c r="G1547" s="29" t="s">
        <v>593</v>
      </c>
      <c r="H1547" s="6">
        <f t="shared" si="106"/>
        <v>-7500</v>
      </c>
      <c r="I1547" s="24">
        <v>5</v>
      </c>
      <c r="K1547" t="s">
        <v>14</v>
      </c>
      <c r="L1547">
        <v>27</v>
      </c>
      <c r="M1547" s="2">
        <v>495</v>
      </c>
    </row>
    <row r="1548" spans="2:13" ht="12.75">
      <c r="B1548" s="418">
        <v>2500</v>
      </c>
      <c r="C1548" s="1" t="s">
        <v>14</v>
      </c>
      <c r="D1548" s="1" t="s">
        <v>10</v>
      </c>
      <c r="E1548" s="1" t="s">
        <v>265</v>
      </c>
      <c r="F1548" s="29" t="s">
        <v>643</v>
      </c>
      <c r="G1548" s="29" t="s">
        <v>606</v>
      </c>
      <c r="H1548" s="6">
        <f t="shared" si="106"/>
        <v>-10000</v>
      </c>
      <c r="I1548" s="24">
        <v>5</v>
      </c>
      <c r="K1548" t="s">
        <v>14</v>
      </c>
      <c r="L1548">
        <v>27</v>
      </c>
      <c r="M1548" s="2">
        <v>495</v>
      </c>
    </row>
    <row r="1549" spans="2:13" ht="12.75">
      <c r="B1549" s="418">
        <v>2500</v>
      </c>
      <c r="C1549" s="1" t="s">
        <v>14</v>
      </c>
      <c r="D1549" s="1" t="s">
        <v>10</v>
      </c>
      <c r="E1549" s="1" t="s">
        <v>265</v>
      </c>
      <c r="F1549" s="29" t="s">
        <v>644</v>
      </c>
      <c r="G1549" s="29" t="s">
        <v>623</v>
      </c>
      <c r="H1549" s="6">
        <f t="shared" si="106"/>
        <v>-12500</v>
      </c>
      <c r="I1549" s="24">
        <v>5</v>
      </c>
      <c r="K1549" t="s">
        <v>14</v>
      </c>
      <c r="L1549">
        <v>27</v>
      </c>
      <c r="M1549" s="2">
        <v>495</v>
      </c>
    </row>
    <row r="1550" spans="1:13" s="60" customFormat="1" ht="12.75">
      <c r="A1550" s="13"/>
      <c r="B1550" s="419">
        <f>SUM(B1545:B1549)</f>
        <v>12500</v>
      </c>
      <c r="C1550" s="13" t="s">
        <v>14</v>
      </c>
      <c r="D1550" s="13"/>
      <c r="E1550" s="13"/>
      <c r="F1550" s="20"/>
      <c r="G1550" s="20"/>
      <c r="H1550" s="57">
        <v>0</v>
      </c>
      <c r="I1550" s="59">
        <f aca="true" t="shared" si="107" ref="I1550:I1560">+B1550/M1550</f>
        <v>25.252525252525253</v>
      </c>
      <c r="M1550" s="2">
        <v>495</v>
      </c>
    </row>
    <row r="1551" spans="2:13" ht="12.75">
      <c r="B1551" s="418"/>
      <c r="H1551" s="6">
        <f aca="true" t="shared" si="108" ref="H1551:H1559">H1550-B1551</f>
        <v>0</v>
      </c>
      <c r="I1551" s="24">
        <f t="shared" si="107"/>
        <v>0</v>
      </c>
      <c r="M1551" s="2">
        <v>495</v>
      </c>
    </row>
    <row r="1552" spans="2:13" ht="12.75">
      <c r="B1552" s="418"/>
      <c r="H1552" s="6">
        <f t="shared" si="108"/>
        <v>0</v>
      </c>
      <c r="I1552" s="24">
        <f t="shared" si="107"/>
        <v>0</v>
      </c>
      <c r="M1552" s="2">
        <v>495</v>
      </c>
    </row>
    <row r="1553" spans="2:13" ht="12.75">
      <c r="B1553" s="417">
        <v>5500</v>
      </c>
      <c r="C1553" s="35" t="s">
        <v>349</v>
      </c>
      <c r="D1553" s="14" t="s">
        <v>276</v>
      </c>
      <c r="E1553" s="1" t="s">
        <v>254</v>
      </c>
      <c r="F1553" s="424" t="s">
        <v>645</v>
      </c>
      <c r="G1553" s="33" t="s">
        <v>603</v>
      </c>
      <c r="H1553" s="6">
        <f t="shared" si="108"/>
        <v>-5500</v>
      </c>
      <c r="I1553" s="24">
        <f t="shared" si="107"/>
        <v>11.11111111111111</v>
      </c>
      <c r="K1553" t="s">
        <v>265</v>
      </c>
      <c r="L1553">
        <v>27</v>
      </c>
      <c r="M1553" s="2">
        <v>495</v>
      </c>
    </row>
    <row r="1554" spans="2:14" ht="12.75">
      <c r="B1554" s="417">
        <v>5000</v>
      </c>
      <c r="C1554" s="35" t="s">
        <v>646</v>
      </c>
      <c r="D1554" s="14" t="s">
        <v>276</v>
      </c>
      <c r="E1554" s="1" t="s">
        <v>254</v>
      </c>
      <c r="F1554" s="424" t="s">
        <v>647</v>
      </c>
      <c r="G1554" s="33" t="s">
        <v>593</v>
      </c>
      <c r="H1554" s="6">
        <f t="shared" si="108"/>
        <v>-10500</v>
      </c>
      <c r="I1554" s="24">
        <f t="shared" si="107"/>
        <v>10.1010101010101</v>
      </c>
      <c r="K1554" t="s">
        <v>265</v>
      </c>
      <c r="L1554">
        <v>27</v>
      </c>
      <c r="M1554" s="2">
        <v>495</v>
      </c>
      <c r="N1554" s="423"/>
    </row>
    <row r="1555" spans="2:14" ht="12.75">
      <c r="B1555" s="417">
        <v>5000</v>
      </c>
      <c r="C1555" s="35" t="s">
        <v>648</v>
      </c>
      <c r="D1555" s="14" t="s">
        <v>276</v>
      </c>
      <c r="E1555" s="1" t="s">
        <v>254</v>
      </c>
      <c r="F1555" s="424" t="s">
        <v>647</v>
      </c>
      <c r="G1555" s="33" t="s">
        <v>606</v>
      </c>
      <c r="H1555" s="6">
        <f t="shared" si="108"/>
        <v>-15500</v>
      </c>
      <c r="I1555" s="24">
        <f t="shared" si="107"/>
        <v>10.1010101010101</v>
      </c>
      <c r="K1555" t="s">
        <v>265</v>
      </c>
      <c r="L1555">
        <v>27</v>
      </c>
      <c r="M1555" s="2">
        <v>495</v>
      </c>
      <c r="N1555" s="423"/>
    </row>
    <row r="1556" spans="2:14" ht="12.75">
      <c r="B1556" s="417">
        <v>5000</v>
      </c>
      <c r="C1556" s="35" t="s">
        <v>649</v>
      </c>
      <c r="D1556" s="14" t="s">
        <v>276</v>
      </c>
      <c r="E1556" s="1" t="s">
        <v>254</v>
      </c>
      <c r="F1556" s="424" t="s">
        <v>647</v>
      </c>
      <c r="G1556" s="33" t="s">
        <v>606</v>
      </c>
      <c r="H1556" s="6">
        <f t="shared" si="108"/>
        <v>-20500</v>
      </c>
      <c r="I1556" s="24">
        <f t="shared" si="107"/>
        <v>10.1010101010101</v>
      </c>
      <c r="K1556" t="s">
        <v>265</v>
      </c>
      <c r="L1556">
        <v>27</v>
      </c>
      <c r="M1556" s="2">
        <v>495</v>
      </c>
      <c r="N1556" s="423"/>
    </row>
    <row r="1557" spans="2:14" ht="12.75">
      <c r="B1557" s="417">
        <v>5000</v>
      </c>
      <c r="C1557" s="35" t="s">
        <v>650</v>
      </c>
      <c r="D1557" s="14" t="s">
        <v>276</v>
      </c>
      <c r="E1557" s="1" t="s">
        <v>254</v>
      </c>
      <c r="F1557" s="424" t="s">
        <v>647</v>
      </c>
      <c r="G1557" s="33" t="s">
        <v>623</v>
      </c>
      <c r="H1557" s="6">
        <f t="shared" si="108"/>
        <v>-25500</v>
      </c>
      <c r="I1557" s="24">
        <f t="shared" si="107"/>
        <v>10.1010101010101</v>
      </c>
      <c r="K1557" t="s">
        <v>265</v>
      </c>
      <c r="L1557">
        <v>27</v>
      </c>
      <c r="M1557" s="2">
        <v>495</v>
      </c>
      <c r="N1557" s="423"/>
    </row>
    <row r="1558" spans="2:14" ht="12.75">
      <c r="B1558" s="417">
        <v>3000</v>
      </c>
      <c r="C1558" s="35" t="s">
        <v>651</v>
      </c>
      <c r="D1558" s="14" t="s">
        <v>276</v>
      </c>
      <c r="E1558" s="1" t="s">
        <v>254</v>
      </c>
      <c r="F1558" s="424" t="s">
        <v>647</v>
      </c>
      <c r="G1558" s="33" t="s">
        <v>623</v>
      </c>
      <c r="H1558" s="6">
        <f t="shared" si="108"/>
        <v>-28500</v>
      </c>
      <c r="I1558" s="24">
        <f t="shared" si="107"/>
        <v>6.0606060606060606</v>
      </c>
      <c r="K1558" s="66" t="s">
        <v>265</v>
      </c>
      <c r="L1558">
        <v>27</v>
      </c>
      <c r="M1558" s="2">
        <v>495</v>
      </c>
      <c r="N1558" s="423"/>
    </row>
    <row r="1559" spans="2:14" ht="12.75">
      <c r="B1559" s="417">
        <v>2500</v>
      </c>
      <c r="C1559" s="35" t="s">
        <v>652</v>
      </c>
      <c r="D1559" s="14" t="s">
        <v>276</v>
      </c>
      <c r="E1559" s="1" t="s">
        <v>254</v>
      </c>
      <c r="F1559" s="424" t="s">
        <v>653</v>
      </c>
      <c r="G1559" s="33" t="s">
        <v>623</v>
      </c>
      <c r="H1559" s="6">
        <f t="shared" si="108"/>
        <v>-31000</v>
      </c>
      <c r="I1559" s="24">
        <f t="shared" si="107"/>
        <v>5.05050505050505</v>
      </c>
      <c r="K1559" s="66" t="s">
        <v>265</v>
      </c>
      <c r="L1559">
        <v>27</v>
      </c>
      <c r="M1559" s="2">
        <v>495</v>
      </c>
      <c r="N1559" s="423"/>
    </row>
    <row r="1560" spans="1:13" s="60" customFormat="1" ht="12.75">
      <c r="A1560" s="13"/>
      <c r="B1560" s="419">
        <f>SUM(B1553:B1559)</f>
        <v>31000</v>
      </c>
      <c r="C1560" s="58" t="s">
        <v>151</v>
      </c>
      <c r="D1560" s="13"/>
      <c r="E1560" s="13"/>
      <c r="F1560" s="20"/>
      <c r="G1560" s="20"/>
      <c r="H1560" s="57">
        <v>0</v>
      </c>
      <c r="I1560" s="59">
        <f t="shared" si="107"/>
        <v>62.62626262626262</v>
      </c>
      <c r="M1560" s="2">
        <v>495</v>
      </c>
    </row>
    <row r="1561" spans="1:13" s="17" customFormat="1" ht="12.75">
      <c r="A1561" s="14"/>
      <c r="B1561" s="417"/>
      <c r="C1561" s="35"/>
      <c r="D1561" s="14"/>
      <c r="E1561" s="14"/>
      <c r="F1561" s="32"/>
      <c r="G1561" s="32"/>
      <c r="H1561" s="6">
        <f aca="true" t="shared" si="109" ref="H1561:H1568">H1560-B1561</f>
        <v>0</v>
      </c>
      <c r="I1561" s="64"/>
      <c r="M1561" s="2">
        <v>495</v>
      </c>
    </row>
    <row r="1562" spans="1:13" s="17" customFormat="1" ht="12.75">
      <c r="A1562" s="14"/>
      <c r="B1562" s="417"/>
      <c r="C1562" s="35"/>
      <c r="D1562" s="14"/>
      <c r="E1562" s="14"/>
      <c r="F1562" s="32"/>
      <c r="G1562" s="32"/>
      <c r="H1562" s="6">
        <f t="shared" si="109"/>
        <v>0</v>
      </c>
      <c r="I1562" s="64"/>
      <c r="M1562" s="2">
        <v>495</v>
      </c>
    </row>
    <row r="1563" spans="2:13" ht="12.75">
      <c r="B1563" s="418">
        <v>1300</v>
      </c>
      <c r="C1563" s="1" t="s">
        <v>19</v>
      </c>
      <c r="D1563" s="1" t="s">
        <v>283</v>
      </c>
      <c r="E1563" s="1" t="s">
        <v>15</v>
      </c>
      <c r="F1563" s="29" t="s">
        <v>647</v>
      </c>
      <c r="G1563" s="424" t="s">
        <v>411</v>
      </c>
      <c r="H1563" s="6">
        <f t="shared" si="109"/>
        <v>-1300</v>
      </c>
      <c r="I1563" s="24">
        <f aca="true" t="shared" si="110" ref="I1563:I1594">+B1563/M1563</f>
        <v>2.6262626262626263</v>
      </c>
      <c r="K1563" t="s">
        <v>265</v>
      </c>
      <c r="L1563">
        <v>27</v>
      </c>
      <c r="M1563" s="2">
        <v>495</v>
      </c>
    </row>
    <row r="1564" spans="2:13" ht="12.75">
      <c r="B1564" s="418">
        <v>1200</v>
      </c>
      <c r="C1564" s="35" t="s">
        <v>19</v>
      </c>
      <c r="D1564" s="14" t="s">
        <v>283</v>
      </c>
      <c r="E1564" s="1" t="s">
        <v>15</v>
      </c>
      <c r="F1564" s="29" t="s">
        <v>647</v>
      </c>
      <c r="G1564" s="424" t="s">
        <v>557</v>
      </c>
      <c r="H1564" s="6">
        <f t="shared" si="109"/>
        <v>-2500</v>
      </c>
      <c r="I1564" s="24">
        <f t="shared" si="110"/>
        <v>2.4242424242424243</v>
      </c>
      <c r="K1564" t="s">
        <v>265</v>
      </c>
      <c r="L1564">
        <v>27</v>
      </c>
      <c r="M1564" s="2">
        <v>495</v>
      </c>
    </row>
    <row r="1565" spans="2:13" ht="12.75">
      <c r="B1565" s="418">
        <v>1500</v>
      </c>
      <c r="C1565" s="35" t="s">
        <v>19</v>
      </c>
      <c r="D1565" s="14" t="s">
        <v>283</v>
      </c>
      <c r="E1565" s="1" t="s">
        <v>15</v>
      </c>
      <c r="F1565" s="29" t="s">
        <v>647</v>
      </c>
      <c r="G1565" s="424" t="s">
        <v>603</v>
      </c>
      <c r="H1565" s="6">
        <f t="shared" si="109"/>
        <v>-4000</v>
      </c>
      <c r="I1565" s="24">
        <f t="shared" si="110"/>
        <v>3.0303030303030303</v>
      </c>
      <c r="J1565" s="17"/>
      <c r="K1565" t="s">
        <v>265</v>
      </c>
      <c r="L1565">
        <v>27</v>
      </c>
      <c r="M1565" s="2">
        <v>495</v>
      </c>
    </row>
    <row r="1566" spans="2:13" ht="12.75">
      <c r="B1566" s="418">
        <v>1200</v>
      </c>
      <c r="C1566" s="35" t="s">
        <v>19</v>
      </c>
      <c r="D1566" s="14" t="s">
        <v>283</v>
      </c>
      <c r="E1566" s="1" t="s">
        <v>15</v>
      </c>
      <c r="F1566" s="29" t="s">
        <v>647</v>
      </c>
      <c r="G1566" s="424" t="s">
        <v>593</v>
      </c>
      <c r="H1566" s="6">
        <f t="shared" si="109"/>
        <v>-5200</v>
      </c>
      <c r="I1566" s="24">
        <f t="shared" si="110"/>
        <v>2.4242424242424243</v>
      </c>
      <c r="J1566" s="17"/>
      <c r="K1566" t="s">
        <v>265</v>
      </c>
      <c r="L1566">
        <v>27</v>
      </c>
      <c r="M1566" s="2">
        <v>495</v>
      </c>
    </row>
    <row r="1567" spans="2:13" ht="12.75">
      <c r="B1567" s="418">
        <v>1400</v>
      </c>
      <c r="C1567" s="35" t="s">
        <v>19</v>
      </c>
      <c r="D1567" s="14" t="s">
        <v>283</v>
      </c>
      <c r="E1567" s="1" t="s">
        <v>15</v>
      </c>
      <c r="F1567" s="29" t="s">
        <v>647</v>
      </c>
      <c r="G1567" s="424" t="s">
        <v>606</v>
      </c>
      <c r="H1567" s="6">
        <f t="shared" si="109"/>
        <v>-6600</v>
      </c>
      <c r="I1567" s="24">
        <f t="shared" si="110"/>
        <v>2.8282828282828283</v>
      </c>
      <c r="J1567" s="17"/>
      <c r="K1567" t="s">
        <v>358</v>
      </c>
      <c r="L1567">
        <v>27</v>
      </c>
      <c r="M1567" s="2">
        <v>495</v>
      </c>
    </row>
    <row r="1568" spans="2:13" ht="12.75">
      <c r="B1568" s="418">
        <v>1000</v>
      </c>
      <c r="C1568" s="35" t="s">
        <v>19</v>
      </c>
      <c r="D1568" s="14" t="s">
        <v>283</v>
      </c>
      <c r="E1568" s="1" t="s">
        <v>15</v>
      </c>
      <c r="F1568" s="29" t="s">
        <v>647</v>
      </c>
      <c r="G1568" s="424" t="s">
        <v>623</v>
      </c>
      <c r="H1568" s="6">
        <f t="shared" si="109"/>
        <v>-7600</v>
      </c>
      <c r="I1568" s="24">
        <f t="shared" si="110"/>
        <v>2.0202020202020203</v>
      </c>
      <c r="J1568" s="17"/>
      <c r="K1568" s="66" t="s">
        <v>265</v>
      </c>
      <c r="L1568">
        <v>27</v>
      </c>
      <c r="M1568" s="2">
        <v>495</v>
      </c>
    </row>
    <row r="1569" spans="1:13" s="60" customFormat="1" ht="12.75">
      <c r="A1569" s="13"/>
      <c r="B1569" s="419">
        <f>SUM(B1563:B1568)</f>
        <v>7600</v>
      </c>
      <c r="C1569" s="58"/>
      <c r="D1569" s="13"/>
      <c r="E1569" s="13" t="s">
        <v>15</v>
      </c>
      <c r="F1569" s="20"/>
      <c r="G1569" s="20"/>
      <c r="H1569" s="57">
        <v>0</v>
      </c>
      <c r="I1569" s="59">
        <f t="shared" si="110"/>
        <v>15.353535353535353</v>
      </c>
      <c r="M1569" s="2">
        <v>495</v>
      </c>
    </row>
    <row r="1570" spans="2:13" ht="12.75">
      <c r="B1570" s="418"/>
      <c r="C1570" s="35"/>
      <c r="D1570" s="14"/>
      <c r="H1570" s="6">
        <f>H1569-B1570</f>
        <v>0</v>
      </c>
      <c r="I1570" s="24">
        <f t="shared" si="110"/>
        <v>0</v>
      </c>
      <c r="M1570" s="2">
        <v>495</v>
      </c>
    </row>
    <row r="1571" spans="2:13" ht="12.75">
      <c r="B1571" s="418"/>
      <c r="D1571" s="14"/>
      <c r="H1571" s="6">
        <f>H1570-B1571</f>
        <v>0</v>
      </c>
      <c r="I1571" s="24">
        <f t="shared" si="110"/>
        <v>0</v>
      </c>
      <c r="M1571" s="2">
        <v>495</v>
      </c>
    </row>
    <row r="1572" spans="2:13" ht="12.75">
      <c r="B1572" s="418">
        <v>5000</v>
      </c>
      <c r="C1572" s="1" t="s">
        <v>20</v>
      </c>
      <c r="D1572" s="14" t="s">
        <v>283</v>
      </c>
      <c r="E1572" s="1" t="s">
        <v>254</v>
      </c>
      <c r="F1572" s="424" t="s">
        <v>654</v>
      </c>
      <c r="G1572" s="424" t="s">
        <v>593</v>
      </c>
      <c r="H1572" s="6">
        <f>H1571-B1572</f>
        <v>-5000</v>
      </c>
      <c r="I1572" s="24">
        <f t="shared" si="110"/>
        <v>10.1010101010101</v>
      </c>
      <c r="K1572" t="s">
        <v>265</v>
      </c>
      <c r="L1572">
        <v>27</v>
      </c>
      <c r="M1572" s="2">
        <v>495</v>
      </c>
    </row>
    <row r="1573" spans="2:13" ht="12.75">
      <c r="B1573" s="418">
        <v>4000</v>
      </c>
      <c r="C1573" s="1" t="s">
        <v>20</v>
      </c>
      <c r="D1573" s="14" t="s">
        <v>283</v>
      </c>
      <c r="E1573" s="1" t="s">
        <v>254</v>
      </c>
      <c r="F1573" s="424" t="s">
        <v>655</v>
      </c>
      <c r="G1573" s="424" t="s">
        <v>623</v>
      </c>
      <c r="H1573" s="6">
        <f>H1572-B1573</f>
        <v>-9000</v>
      </c>
      <c r="I1573" s="24">
        <f t="shared" si="110"/>
        <v>8.080808080808081</v>
      </c>
      <c r="K1573" t="s">
        <v>265</v>
      </c>
      <c r="L1573">
        <v>27</v>
      </c>
      <c r="M1573" s="2">
        <v>495</v>
      </c>
    </row>
    <row r="1574" spans="2:13" ht="12.75">
      <c r="B1574" s="418">
        <v>4000</v>
      </c>
      <c r="C1574" s="1" t="s">
        <v>20</v>
      </c>
      <c r="D1574" s="14" t="s">
        <v>283</v>
      </c>
      <c r="E1574" s="1" t="s">
        <v>254</v>
      </c>
      <c r="F1574" s="424" t="s">
        <v>655</v>
      </c>
      <c r="G1574" s="424" t="s">
        <v>623</v>
      </c>
      <c r="H1574" s="6">
        <f>H1573-B1574</f>
        <v>-13000</v>
      </c>
      <c r="I1574" s="24">
        <f t="shared" si="110"/>
        <v>8.080808080808081</v>
      </c>
      <c r="K1574" t="s">
        <v>358</v>
      </c>
      <c r="L1574">
        <v>27</v>
      </c>
      <c r="M1574" s="2">
        <v>495</v>
      </c>
    </row>
    <row r="1575" spans="1:13" s="60" customFormat="1" ht="12.75">
      <c r="A1575" s="13"/>
      <c r="B1575" s="419">
        <f>SUM(B1572:B1574)</f>
        <v>13000</v>
      </c>
      <c r="C1575" s="13" t="s">
        <v>20</v>
      </c>
      <c r="D1575" s="13"/>
      <c r="E1575" s="13"/>
      <c r="F1575" s="20"/>
      <c r="G1575" s="20"/>
      <c r="H1575" s="57">
        <v>0</v>
      </c>
      <c r="I1575" s="59">
        <f t="shared" si="110"/>
        <v>26.262626262626263</v>
      </c>
      <c r="M1575" s="2">
        <v>495</v>
      </c>
    </row>
    <row r="1576" spans="2:13" ht="12.75">
      <c r="B1576" s="418"/>
      <c r="D1576" s="14"/>
      <c r="H1576" s="6">
        <f aca="true" t="shared" si="111" ref="H1576:H1581">H1575-B1576</f>
        <v>0</v>
      </c>
      <c r="I1576" s="64">
        <f t="shared" si="110"/>
        <v>0</v>
      </c>
      <c r="M1576" s="2">
        <v>495</v>
      </c>
    </row>
    <row r="1577" spans="2:13" ht="12.75">
      <c r="B1577" s="418"/>
      <c r="D1577" s="14"/>
      <c r="H1577" s="6">
        <f t="shared" si="111"/>
        <v>0</v>
      </c>
      <c r="I1577" s="64">
        <f t="shared" si="110"/>
        <v>0</v>
      </c>
      <c r="M1577" s="2">
        <v>495</v>
      </c>
    </row>
    <row r="1578" spans="1:13" s="17" customFormat="1" ht="12.75">
      <c r="A1578" s="14"/>
      <c r="B1578" s="417">
        <v>2000</v>
      </c>
      <c r="C1578" s="14" t="s">
        <v>21</v>
      </c>
      <c r="D1578" s="14" t="s">
        <v>10</v>
      </c>
      <c r="E1578" s="1" t="s">
        <v>254</v>
      </c>
      <c r="F1578" s="424" t="s">
        <v>647</v>
      </c>
      <c r="G1578" s="33" t="s">
        <v>603</v>
      </c>
      <c r="H1578" s="6">
        <f t="shared" si="111"/>
        <v>-2000</v>
      </c>
      <c r="I1578" s="64">
        <f t="shared" si="110"/>
        <v>4.040404040404041</v>
      </c>
      <c r="K1578" s="17" t="s">
        <v>265</v>
      </c>
      <c r="L1578" s="17">
        <v>27</v>
      </c>
      <c r="M1578" s="2">
        <v>495</v>
      </c>
    </row>
    <row r="1579" spans="1:13" s="17" customFormat="1" ht="12.75">
      <c r="A1579" s="14"/>
      <c r="B1579" s="417">
        <v>2000</v>
      </c>
      <c r="C1579" s="14" t="s">
        <v>21</v>
      </c>
      <c r="D1579" s="14" t="s">
        <v>10</v>
      </c>
      <c r="E1579" s="1" t="s">
        <v>254</v>
      </c>
      <c r="F1579" s="424" t="s">
        <v>647</v>
      </c>
      <c r="G1579" s="33" t="s">
        <v>593</v>
      </c>
      <c r="H1579" s="6">
        <f t="shared" si="111"/>
        <v>-4000</v>
      </c>
      <c r="I1579" s="64">
        <f t="shared" si="110"/>
        <v>4.040404040404041</v>
      </c>
      <c r="K1579" s="17" t="s">
        <v>265</v>
      </c>
      <c r="L1579" s="17">
        <v>27</v>
      </c>
      <c r="M1579" s="2">
        <v>495</v>
      </c>
    </row>
    <row r="1580" spans="1:13" s="17" customFormat="1" ht="12.75">
      <c r="A1580" s="14"/>
      <c r="B1580" s="417">
        <v>2000</v>
      </c>
      <c r="C1580" s="14" t="s">
        <v>21</v>
      </c>
      <c r="D1580" s="14" t="s">
        <v>10</v>
      </c>
      <c r="E1580" s="1" t="s">
        <v>254</v>
      </c>
      <c r="F1580" s="424" t="s">
        <v>647</v>
      </c>
      <c r="G1580" s="33" t="s">
        <v>606</v>
      </c>
      <c r="H1580" s="6">
        <f t="shared" si="111"/>
        <v>-6000</v>
      </c>
      <c r="I1580" s="64">
        <f t="shared" si="110"/>
        <v>4.040404040404041</v>
      </c>
      <c r="K1580" s="17" t="s">
        <v>265</v>
      </c>
      <c r="L1580" s="17">
        <v>27</v>
      </c>
      <c r="M1580" s="2">
        <v>495</v>
      </c>
    </row>
    <row r="1581" spans="1:13" s="17" customFormat="1" ht="12.75">
      <c r="A1581" s="14"/>
      <c r="B1581" s="417">
        <v>2000</v>
      </c>
      <c r="C1581" s="14" t="s">
        <v>21</v>
      </c>
      <c r="D1581" s="14" t="s">
        <v>10</v>
      </c>
      <c r="E1581" s="1" t="s">
        <v>254</v>
      </c>
      <c r="F1581" s="424" t="s">
        <v>647</v>
      </c>
      <c r="G1581" s="33" t="s">
        <v>623</v>
      </c>
      <c r="H1581" s="6">
        <f t="shared" si="111"/>
        <v>-8000</v>
      </c>
      <c r="I1581" s="64">
        <f t="shared" si="110"/>
        <v>4.040404040404041</v>
      </c>
      <c r="K1581" s="17" t="s">
        <v>358</v>
      </c>
      <c r="L1581" s="17">
        <v>27</v>
      </c>
      <c r="M1581" s="2">
        <v>495</v>
      </c>
    </row>
    <row r="1582" spans="1:256" s="60" customFormat="1" ht="12.75">
      <c r="A1582" s="13"/>
      <c r="B1582" s="419">
        <f>SUM(B1578:B1581)</f>
        <v>8000</v>
      </c>
      <c r="C1582" s="58" t="s">
        <v>21</v>
      </c>
      <c r="D1582" s="13"/>
      <c r="E1582" s="13"/>
      <c r="F1582" s="20"/>
      <c r="G1582" s="20"/>
      <c r="H1582" s="57">
        <v>0</v>
      </c>
      <c r="I1582" s="59">
        <f t="shared" si="110"/>
        <v>16.161616161616163</v>
      </c>
      <c r="M1582" s="2">
        <v>495</v>
      </c>
      <c r="IV1582" s="60">
        <f>SUM(M1582:IU1582)</f>
        <v>495</v>
      </c>
    </row>
    <row r="1583" spans="2:13" ht="12.75">
      <c r="B1583" s="418"/>
      <c r="D1583" s="14"/>
      <c r="H1583" s="6">
        <f>H1582-B1583</f>
        <v>0</v>
      </c>
      <c r="I1583" s="24">
        <f t="shared" si="110"/>
        <v>0</v>
      </c>
      <c r="M1583" s="2">
        <v>495</v>
      </c>
    </row>
    <row r="1584" spans="2:13" ht="12.75">
      <c r="B1584" s="418"/>
      <c r="D1584" s="14"/>
      <c r="H1584" s="6">
        <f>H1583-B1584</f>
        <v>0</v>
      </c>
      <c r="I1584" s="24">
        <f t="shared" si="110"/>
        <v>0</v>
      </c>
      <c r="M1584" s="2">
        <v>495</v>
      </c>
    </row>
    <row r="1585" spans="2:256" ht="12.75">
      <c r="B1585" s="418">
        <v>1000</v>
      </c>
      <c r="C1585" s="1" t="s">
        <v>284</v>
      </c>
      <c r="D1585" s="14" t="s">
        <v>10</v>
      </c>
      <c r="E1585" s="1" t="s">
        <v>264</v>
      </c>
      <c r="F1585" s="424" t="s">
        <v>647</v>
      </c>
      <c r="G1585" s="424" t="s">
        <v>603</v>
      </c>
      <c r="H1585" s="6">
        <f>H1584-B1585</f>
        <v>-1000</v>
      </c>
      <c r="I1585" s="24">
        <f t="shared" si="110"/>
        <v>2.0202020202020203</v>
      </c>
      <c r="K1585" t="s">
        <v>265</v>
      </c>
      <c r="L1585">
        <v>27</v>
      </c>
      <c r="M1585" s="2">
        <v>495</v>
      </c>
      <c r="IV1585" s="1">
        <f>SUM(A1585:IU1585)</f>
        <v>524.0202020202021</v>
      </c>
    </row>
    <row r="1586" spans="2:256" ht="12.75">
      <c r="B1586" s="418">
        <v>1500</v>
      </c>
      <c r="C1586" s="1" t="s">
        <v>284</v>
      </c>
      <c r="D1586" s="14" t="s">
        <v>10</v>
      </c>
      <c r="E1586" s="1" t="s">
        <v>264</v>
      </c>
      <c r="F1586" s="424" t="s">
        <v>647</v>
      </c>
      <c r="G1586" s="424" t="s">
        <v>606</v>
      </c>
      <c r="H1586" s="6">
        <f>H1585-B1586</f>
        <v>-2500</v>
      </c>
      <c r="I1586" s="24">
        <f t="shared" si="110"/>
        <v>3.0303030303030303</v>
      </c>
      <c r="K1586" t="s">
        <v>265</v>
      </c>
      <c r="L1586">
        <v>27</v>
      </c>
      <c r="M1586" s="2">
        <v>495</v>
      </c>
      <c r="IV1586" s="1"/>
    </row>
    <row r="1587" spans="1:256" s="60" customFormat="1" ht="12.75">
      <c r="A1587" s="13"/>
      <c r="B1587" s="419">
        <f>SUM(B1585:B1586)</f>
        <v>2500</v>
      </c>
      <c r="C1587" s="13"/>
      <c r="D1587" s="13"/>
      <c r="E1587" s="58" t="s">
        <v>264</v>
      </c>
      <c r="F1587" s="20"/>
      <c r="G1587" s="20"/>
      <c r="H1587" s="57">
        <v>0</v>
      </c>
      <c r="I1587" s="59">
        <f t="shared" si="110"/>
        <v>5.05050505050505</v>
      </c>
      <c r="M1587" s="2">
        <v>495</v>
      </c>
      <c r="IV1587" s="13">
        <f>SUM(A1587:IU1587)</f>
        <v>3000.050505050505</v>
      </c>
    </row>
    <row r="1588" spans="2:13" ht="12.75">
      <c r="B1588" s="429"/>
      <c r="H1588" s="6">
        <f>H1587-B1588</f>
        <v>0</v>
      </c>
      <c r="I1588" s="24">
        <f t="shared" si="110"/>
        <v>0</v>
      </c>
      <c r="M1588" s="2">
        <v>495</v>
      </c>
    </row>
    <row r="1589" spans="2:13" ht="12.75">
      <c r="B1589" s="418"/>
      <c r="H1589" s="6">
        <f>H1588-B1589</f>
        <v>0</v>
      </c>
      <c r="I1589" s="24">
        <f t="shared" si="110"/>
        <v>0</v>
      </c>
      <c r="M1589" s="2">
        <v>495</v>
      </c>
    </row>
    <row r="1590" spans="2:13" ht="12.75">
      <c r="B1590" s="418"/>
      <c r="H1590" s="6">
        <f>H1589-B1590</f>
        <v>0</v>
      </c>
      <c r="I1590" s="24">
        <f t="shared" si="110"/>
        <v>0</v>
      </c>
      <c r="M1590" s="2">
        <v>495</v>
      </c>
    </row>
    <row r="1591" spans="2:13" ht="12.75">
      <c r="B1591" s="418"/>
      <c r="H1591" s="6">
        <f>H1590-B1591</f>
        <v>0</v>
      </c>
      <c r="I1591" s="24">
        <f t="shared" si="110"/>
        <v>0</v>
      </c>
      <c r="M1591" s="2">
        <v>495</v>
      </c>
    </row>
    <row r="1592" spans="1:13" s="56" customFormat="1" ht="12.75">
      <c r="A1592" s="52"/>
      <c r="B1592" s="366">
        <f>+B1598+B1603+B1610+B1616+B1623+B1629</f>
        <v>57700</v>
      </c>
      <c r="C1592" s="52" t="s">
        <v>91</v>
      </c>
      <c r="D1592" s="52" t="s">
        <v>177</v>
      </c>
      <c r="E1592" s="52" t="s">
        <v>40</v>
      </c>
      <c r="F1592" s="54" t="s">
        <v>41</v>
      </c>
      <c r="G1592" s="54" t="s">
        <v>42</v>
      </c>
      <c r="H1592" s="53"/>
      <c r="I1592" s="55">
        <f t="shared" si="110"/>
        <v>116.56565656565657</v>
      </c>
      <c r="M1592" s="2">
        <v>495</v>
      </c>
    </row>
    <row r="1593" spans="2:13" ht="12.75">
      <c r="B1593" s="418"/>
      <c r="H1593" s="6">
        <f>H1592-B1593</f>
        <v>0</v>
      </c>
      <c r="I1593" s="24">
        <f t="shared" si="110"/>
        <v>0</v>
      </c>
      <c r="M1593" s="2">
        <v>495</v>
      </c>
    </row>
    <row r="1594" spans="2:13" ht="12.75">
      <c r="B1594" s="418">
        <v>5000</v>
      </c>
      <c r="C1594" s="1" t="s">
        <v>14</v>
      </c>
      <c r="D1594" s="1" t="s">
        <v>10</v>
      </c>
      <c r="E1594" s="1" t="s">
        <v>360</v>
      </c>
      <c r="F1594" s="29" t="s">
        <v>656</v>
      </c>
      <c r="G1594" s="29" t="s">
        <v>603</v>
      </c>
      <c r="H1594" s="6">
        <f>H1593-B1594</f>
        <v>-5000</v>
      </c>
      <c r="I1594" s="24">
        <f t="shared" si="110"/>
        <v>10.1010101010101</v>
      </c>
      <c r="K1594" t="s">
        <v>14</v>
      </c>
      <c r="L1594">
        <v>28</v>
      </c>
      <c r="M1594" s="2">
        <v>495</v>
      </c>
    </row>
    <row r="1595" spans="2:13" ht="12.75">
      <c r="B1595" s="418">
        <v>5000</v>
      </c>
      <c r="C1595" s="1" t="s">
        <v>14</v>
      </c>
      <c r="D1595" s="1" t="s">
        <v>10</v>
      </c>
      <c r="E1595" s="1" t="s">
        <v>360</v>
      </c>
      <c r="F1595" s="29" t="s">
        <v>657</v>
      </c>
      <c r="G1595" s="29" t="s">
        <v>593</v>
      </c>
      <c r="H1595" s="6">
        <f>H1594-B1595</f>
        <v>-10000</v>
      </c>
      <c r="I1595" s="24">
        <v>10</v>
      </c>
      <c r="K1595" t="s">
        <v>14</v>
      </c>
      <c r="L1595">
        <v>28</v>
      </c>
      <c r="M1595" s="2">
        <v>495</v>
      </c>
    </row>
    <row r="1596" spans="2:13" ht="12.75">
      <c r="B1596" s="418">
        <v>2500</v>
      </c>
      <c r="C1596" s="1" t="s">
        <v>14</v>
      </c>
      <c r="D1596" s="1" t="s">
        <v>10</v>
      </c>
      <c r="E1596" s="1" t="s">
        <v>360</v>
      </c>
      <c r="F1596" s="29" t="s">
        <v>658</v>
      </c>
      <c r="G1596" s="29" t="s">
        <v>606</v>
      </c>
      <c r="H1596" s="6">
        <f>H1595-B1596</f>
        <v>-12500</v>
      </c>
      <c r="I1596" s="24">
        <v>5</v>
      </c>
      <c r="K1596" t="s">
        <v>14</v>
      </c>
      <c r="L1596">
        <v>28</v>
      </c>
      <c r="M1596" s="2">
        <v>495</v>
      </c>
    </row>
    <row r="1597" spans="2:13" ht="12.75">
      <c r="B1597" s="418">
        <v>2500</v>
      </c>
      <c r="C1597" s="1" t="s">
        <v>14</v>
      </c>
      <c r="D1597" s="1" t="s">
        <v>10</v>
      </c>
      <c r="E1597" s="1" t="s">
        <v>360</v>
      </c>
      <c r="F1597" s="29" t="s">
        <v>659</v>
      </c>
      <c r="G1597" s="29" t="s">
        <v>623</v>
      </c>
      <c r="H1597" s="6">
        <f>H1596-B1597</f>
        <v>-15000</v>
      </c>
      <c r="I1597" s="24">
        <v>5</v>
      </c>
      <c r="K1597" t="s">
        <v>14</v>
      </c>
      <c r="L1597">
        <v>28</v>
      </c>
      <c r="M1597" s="2">
        <v>495</v>
      </c>
    </row>
    <row r="1598" spans="1:13" s="60" customFormat="1" ht="12.75">
      <c r="A1598" s="13"/>
      <c r="B1598" s="419">
        <f>SUM(B1594:B1597)</f>
        <v>15000</v>
      </c>
      <c r="C1598" s="13" t="s">
        <v>14</v>
      </c>
      <c r="D1598" s="13"/>
      <c r="E1598" s="13"/>
      <c r="F1598" s="20"/>
      <c r="G1598" s="20"/>
      <c r="H1598" s="57">
        <v>0</v>
      </c>
      <c r="I1598" s="59">
        <f aca="true" t="shared" si="112" ref="I1598:I1629">+B1598/M1598</f>
        <v>30.303030303030305</v>
      </c>
      <c r="M1598" s="2">
        <v>495</v>
      </c>
    </row>
    <row r="1599" spans="2:13" ht="12.75">
      <c r="B1599" s="418"/>
      <c r="H1599" s="6">
        <f>H1598-B1599</f>
        <v>0</v>
      </c>
      <c r="I1599" s="24">
        <f t="shared" si="112"/>
        <v>0</v>
      </c>
      <c r="M1599" s="2">
        <v>495</v>
      </c>
    </row>
    <row r="1600" spans="2:13" ht="12.75">
      <c r="B1600" s="418"/>
      <c r="H1600" s="6">
        <f>H1599-B1600</f>
        <v>0</v>
      </c>
      <c r="I1600" s="24">
        <f t="shared" si="112"/>
        <v>0</v>
      </c>
      <c r="M1600" s="2">
        <v>495</v>
      </c>
    </row>
    <row r="1601" spans="2:13" ht="12.75">
      <c r="B1601" s="418">
        <v>3000</v>
      </c>
      <c r="C1601" s="67" t="s">
        <v>290</v>
      </c>
      <c r="D1601" s="67" t="s">
        <v>10</v>
      </c>
      <c r="E1601" s="67" t="s">
        <v>254</v>
      </c>
      <c r="F1601" s="424" t="s">
        <v>660</v>
      </c>
      <c r="G1601" s="424" t="s">
        <v>603</v>
      </c>
      <c r="H1601" s="6">
        <f>H1600-B1601</f>
        <v>-3000</v>
      </c>
      <c r="I1601" s="24">
        <f t="shared" si="112"/>
        <v>6.0606060606060606</v>
      </c>
      <c r="K1601" s="66" t="s">
        <v>360</v>
      </c>
      <c r="L1601">
        <v>28</v>
      </c>
      <c r="M1601" s="2">
        <v>495</v>
      </c>
    </row>
    <row r="1602" spans="2:13" ht="12.75">
      <c r="B1602" s="418">
        <v>3000</v>
      </c>
      <c r="C1602" s="67" t="s">
        <v>365</v>
      </c>
      <c r="D1602" s="67" t="s">
        <v>10</v>
      </c>
      <c r="E1602" s="67" t="s">
        <v>254</v>
      </c>
      <c r="F1602" s="424" t="s">
        <v>661</v>
      </c>
      <c r="G1602" s="424" t="s">
        <v>623</v>
      </c>
      <c r="H1602" s="6">
        <f>H1601-B1602</f>
        <v>-6000</v>
      </c>
      <c r="I1602" s="24">
        <f t="shared" si="112"/>
        <v>6.0606060606060606</v>
      </c>
      <c r="K1602" s="66" t="s">
        <v>360</v>
      </c>
      <c r="L1602">
        <v>28</v>
      </c>
      <c r="M1602" s="2">
        <v>495</v>
      </c>
    </row>
    <row r="1603" spans="1:13" s="60" customFormat="1" ht="12.75">
      <c r="A1603" s="13"/>
      <c r="B1603" s="419">
        <f>SUM(B1601:B1602)</f>
        <v>6000</v>
      </c>
      <c r="C1603" s="13" t="s">
        <v>151</v>
      </c>
      <c r="D1603" s="13"/>
      <c r="E1603" s="58"/>
      <c r="F1603" s="20"/>
      <c r="G1603" s="20"/>
      <c r="H1603" s="57">
        <v>0</v>
      </c>
      <c r="I1603" s="59">
        <f t="shared" si="112"/>
        <v>12.121212121212121</v>
      </c>
      <c r="M1603" s="2">
        <v>495</v>
      </c>
    </row>
    <row r="1604" spans="2:13" ht="12.75">
      <c r="B1604" s="418"/>
      <c r="H1604" s="6">
        <f aca="true" t="shared" si="113" ref="H1604:H1609">H1603-B1604</f>
        <v>0</v>
      </c>
      <c r="I1604" s="24">
        <f t="shared" si="112"/>
        <v>0</v>
      </c>
      <c r="M1604" s="2">
        <v>495</v>
      </c>
    </row>
    <row r="1605" spans="2:13" ht="12.75">
      <c r="B1605" s="418"/>
      <c r="H1605" s="6">
        <f t="shared" si="113"/>
        <v>0</v>
      </c>
      <c r="I1605" s="24">
        <f t="shared" si="112"/>
        <v>0</v>
      </c>
      <c r="M1605" s="2">
        <v>495</v>
      </c>
    </row>
    <row r="1606" spans="2:13" ht="12.75">
      <c r="B1606" s="418">
        <v>1900</v>
      </c>
      <c r="C1606" s="67" t="s">
        <v>19</v>
      </c>
      <c r="D1606" s="67" t="s">
        <v>10</v>
      </c>
      <c r="E1606" s="67" t="s">
        <v>15</v>
      </c>
      <c r="F1606" s="424" t="s">
        <v>662</v>
      </c>
      <c r="G1606" s="424" t="s">
        <v>603</v>
      </c>
      <c r="H1606" s="6">
        <f t="shared" si="113"/>
        <v>-1900</v>
      </c>
      <c r="I1606" s="24">
        <f t="shared" si="112"/>
        <v>3.8383838383838382</v>
      </c>
      <c r="K1606" s="66" t="s">
        <v>360</v>
      </c>
      <c r="L1606">
        <v>28</v>
      </c>
      <c r="M1606" s="2">
        <v>495</v>
      </c>
    </row>
    <row r="1607" spans="2:13" ht="12.75">
      <c r="B1607" s="418">
        <v>1400</v>
      </c>
      <c r="C1607" s="67" t="s">
        <v>19</v>
      </c>
      <c r="D1607" s="67" t="s">
        <v>10</v>
      </c>
      <c r="E1607" s="67" t="s">
        <v>15</v>
      </c>
      <c r="F1607" s="424" t="s">
        <v>662</v>
      </c>
      <c r="G1607" s="424" t="s">
        <v>593</v>
      </c>
      <c r="H1607" s="6">
        <f t="shared" si="113"/>
        <v>-3300</v>
      </c>
      <c r="I1607" s="24">
        <f t="shared" si="112"/>
        <v>2.8282828282828283</v>
      </c>
      <c r="K1607" s="66" t="s">
        <v>360</v>
      </c>
      <c r="L1607">
        <v>28</v>
      </c>
      <c r="M1607" s="2">
        <v>495</v>
      </c>
    </row>
    <row r="1608" spans="2:13" ht="12.75">
      <c r="B1608" s="418">
        <v>1600</v>
      </c>
      <c r="C1608" s="67" t="s">
        <v>19</v>
      </c>
      <c r="D1608" s="67" t="s">
        <v>10</v>
      </c>
      <c r="E1608" s="67" t="s">
        <v>15</v>
      </c>
      <c r="F1608" s="424" t="s">
        <v>662</v>
      </c>
      <c r="G1608" s="424" t="s">
        <v>606</v>
      </c>
      <c r="H1608" s="6">
        <f t="shared" si="113"/>
        <v>-4900</v>
      </c>
      <c r="I1608" s="24">
        <f t="shared" si="112"/>
        <v>3.2323232323232323</v>
      </c>
      <c r="K1608" s="66" t="s">
        <v>360</v>
      </c>
      <c r="L1608">
        <v>28</v>
      </c>
      <c r="M1608" s="2">
        <v>495</v>
      </c>
    </row>
    <row r="1609" spans="2:13" ht="12.75">
      <c r="B1609" s="418">
        <v>1700</v>
      </c>
      <c r="C1609" s="67" t="s">
        <v>19</v>
      </c>
      <c r="D1609" s="67" t="s">
        <v>10</v>
      </c>
      <c r="E1609" s="67" t="s">
        <v>15</v>
      </c>
      <c r="F1609" s="424" t="s">
        <v>662</v>
      </c>
      <c r="G1609" s="424" t="s">
        <v>623</v>
      </c>
      <c r="H1609" s="6">
        <f t="shared" si="113"/>
        <v>-6600</v>
      </c>
      <c r="I1609" s="24">
        <f t="shared" si="112"/>
        <v>3.4343434343434343</v>
      </c>
      <c r="K1609" s="66" t="s">
        <v>360</v>
      </c>
      <c r="L1609">
        <v>28</v>
      </c>
      <c r="M1609" s="2">
        <v>495</v>
      </c>
    </row>
    <row r="1610" spans="1:13" s="60" customFormat="1" ht="12.75">
      <c r="A1610" s="13"/>
      <c r="B1610" s="419">
        <f>SUM(B1606:B1609)</f>
        <v>6600</v>
      </c>
      <c r="C1610" s="13"/>
      <c r="D1610" s="13"/>
      <c r="E1610" s="58" t="s">
        <v>15</v>
      </c>
      <c r="F1610" s="20"/>
      <c r="G1610" s="20"/>
      <c r="H1610" s="57">
        <v>0</v>
      </c>
      <c r="I1610" s="59">
        <f t="shared" si="112"/>
        <v>13.333333333333334</v>
      </c>
      <c r="M1610" s="2">
        <v>495</v>
      </c>
    </row>
    <row r="1611" spans="2:13" ht="12.75">
      <c r="B1611" s="418"/>
      <c r="H1611" s="6">
        <f>H1610-B1611</f>
        <v>0</v>
      </c>
      <c r="I1611" s="24">
        <f t="shared" si="112"/>
        <v>0</v>
      </c>
      <c r="M1611" s="2">
        <v>495</v>
      </c>
    </row>
    <row r="1612" spans="2:13" ht="12.75">
      <c r="B1612" s="418"/>
      <c r="H1612" s="6">
        <f>H1611-B1612</f>
        <v>0</v>
      </c>
      <c r="I1612" s="24">
        <f t="shared" si="112"/>
        <v>0</v>
      </c>
      <c r="M1612" s="2">
        <v>495</v>
      </c>
    </row>
    <row r="1613" spans="2:13" ht="12.75">
      <c r="B1613" s="418">
        <v>6000</v>
      </c>
      <c r="C1613" s="67" t="s">
        <v>20</v>
      </c>
      <c r="D1613" s="67" t="s">
        <v>10</v>
      </c>
      <c r="E1613" s="67" t="s">
        <v>254</v>
      </c>
      <c r="F1613" s="424" t="s">
        <v>663</v>
      </c>
      <c r="G1613" s="424" t="s">
        <v>603</v>
      </c>
      <c r="H1613" s="6">
        <f>H1612-B1613</f>
        <v>-6000</v>
      </c>
      <c r="I1613" s="24">
        <f t="shared" si="112"/>
        <v>12.121212121212121</v>
      </c>
      <c r="K1613" s="66" t="s">
        <v>360</v>
      </c>
      <c r="L1613">
        <v>28</v>
      </c>
      <c r="M1613" s="2">
        <v>495</v>
      </c>
    </row>
    <row r="1614" spans="2:13" ht="12.75">
      <c r="B1614" s="418">
        <v>6000</v>
      </c>
      <c r="C1614" s="67" t="s">
        <v>20</v>
      </c>
      <c r="D1614" s="67" t="s">
        <v>10</v>
      </c>
      <c r="E1614" s="67" t="s">
        <v>254</v>
      </c>
      <c r="F1614" s="424" t="s">
        <v>663</v>
      </c>
      <c r="G1614" s="424" t="s">
        <v>593</v>
      </c>
      <c r="H1614" s="6">
        <f>H1613-B1614</f>
        <v>-12000</v>
      </c>
      <c r="I1614" s="24">
        <f t="shared" si="112"/>
        <v>12.121212121212121</v>
      </c>
      <c r="K1614" s="66" t="s">
        <v>360</v>
      </c>
      <c r="L1614">
        <v>28</v>
      </c>
      <c r="M1614" s="2">
        <v>495</v>
      </c>
    </row>
    <row r="1615" spans="2:13" ht="12.75">
      <c r="B1615" s="418">
        <v>6000</v>
      </c>
      <c r="C1615" s="67" t="s">
        <v>20</v>
      </c>
      <c r="D1615" s="67" t="s">
        <v>10</v>
      </c>
      <c r="E1615" s="67" t="s">
        <v>254</v>
      </c>
      <c r="F1615" s="424" t="s">
        <v>663</v>
      </c>
      <c r="G1615" s="424" t="s">
        <v>606</v>
      </c>
      <c r="H1615" s="6">
        <f>H1614-B1615</f>
        <v>-18000</v>
      </c>
      <c r="I1615" s="24">
        <f t="shared" si="112"/>
        <v>12.121212121212121</v>
      </c>
      <c r="K1615" s="66" t="s">
        <v>360</v>
      </c>
      <c r="L1615">
        <v>28</v>
      </c>
      <c r="M1615" s="2">
        <v>495</v>
      </c>
    </row>
    <row r="1616" spans="1:13" s="60" customFormat="1" ht="12.75">
      <c r="A1616" s="13"/>
      <c r="B1616" s="419">
        <f>SUM(B1613:B1615)</f>
        <v>18000</v>
      </c>
      <c r="C1616" s="13" t="s">
        <v>20</v>
      </c>
      <c r="D1616" s="13"/>
      <c r="E1616" s="58"/>
      <c r="F1616" s="20"/>
      <c r="G1616" s="20"/>
      <c r="H1616" s="57">
        <v>0</v>
      </c>
      <c r="I1616" s="59">
        <f t="shared" si="112"/>
        <v>36.36363636363637</v>
      </c>
      <c r="M1616" s="2">
        <v>495</v>
      </c>
    </row>
    <row r="1617" spans="2:13" ht="12.75">
      <c r="B1617" s="418"/>
      <c r="H1617" s="6">
        <f aca="true" t="shared" si="114" ref="H1617:H1622">H1616-B1617</f>
        <v>0</v>
      </c>
      <c r="I1617" s="24">
        <f t="shared" si="112"/>
        <v>0</v>
      </c>
      <c r="M1617" s="2">
        <v>495</v>
      </c>
    </row>
    <row r="1618" spans="2:13" ht="12.75">
      <c r="B1618" s="418"/>
      <c r="H1618" s="6">
        <f t="shared" si="114"/>
        <v>0</v>
      </c>
      <c r="I1618" s="24">
        <f t="shared" si="112"/>
        <v>0</v>
      </c>
      <c r="M1618" s="2">
        <v>495</v>
      </c>
    </row>
    <row r="1619" spans="2:13" ht="12.75">
      <c r="B1619" s="418">
        <v>2000</v>
      </c>
      <c r="C1619" s="67" t="s">
        <v>21</v>
      </c>
      <c r="D1619" s="67" t="s">
        <v>10</v>
      </c>
      <c r="E1619" s="67" t="s">
        <v>254</v>
      </c>
      <c r="F1619" s="424" t="s">
        <v>662</v>
      </c>
      <c r="G1619" s="424" t="s">
        <v>603</v>
      </c>
      <c r="H1619" s="6">
        <f t="shared" si="114"/>
        <v>-2000</v>
      </c>
      <c r="I1619" s="24">
        <f t="shared" si="112"/>
        <v>4.040404040404041</v>
      </c>
      <c r="K1619" s="66" t="s">
        <v>360</v>
      </c>
      <c r="L1619">
        <v>28</v>
      </c>
      <c r="M1619" s="2">
        <v>495</v>
      </c>
    </row>
    <row r="1620" spans="2:13" ht="12.75">
      <c r="B1620" s="418">
        <v>2000</v>
      </c>
      <c r="C1620" s="67" t="s">
        <v>21</v>
      </c>
      <c r="D1620" s="67" t="s">
        <v>10</v>
      </c>
      <c r="E1620" s="67" t="s">
        <v>254</v>
      </c>
      <c r="F1620" s="424" t="s">
        <v>662</v>
      </c>
      <c r="G1620" s="424" t="s">
        <v>593</v>
      </c>
      <c r="H1620" s="6">
        <f t="shared" si="114"/>
        <v>-4000</v>
      </c>
      <c r="I1620" s="24">
        <f t="shared" si="112"/>
        <v>4.040404040404041</v>
      </c>
      <c r="K1620" s="66" t="s">
        <v>360</v>
      </c>
      <c r="L1620">
        <v>28</v>
      </c>
      <c r="M1620" s="2">
        <v>495</v>
      </c>
    </row>
    <row r="1621" spans="2:13" ht="12.75">
      <c r="B1621" s="418">
        <v>2000</v>
      </c>
      <c r="C1621" s="67" t="s">
        <v>21</v>
      </c>
      <c r="D1621" s="67" t="s">
        <v>10</v>
      </c>
      <c r="E1621" s="67" t="s">
        <v>254</v>
      </c>
      <c r="F1621" s="424" t="s">
        <v>662</v>
      </c>
      <c r="G1621" s="424" t="s">
        <v>606</v>
      </c>
      <c r="H1621" s="6">
        <f t="shared" si="114"/>
        <v>-6000</v>
      </c>
      <c r="I1621" s="24">
        <f t="shared" si="112"/>
        <v>4.040404040404041</v>
      </c>
      <c r="K1621" s="66" t="s">
        <v>360</v>
      </c>
      <c r="L1621">
        <v>28</v>
      </c>
      <c r="M1621" s="2">
        <v>495</v>
      </c>
    </row>
    <row r="1622" spans="2:13" ht="12.75">
      <c r="B1622" s="418">
        <v>2000</v>
      </c>
      <c r="C1622" s="67" t="s">
        <v>21</v>
      </c>
      <c r="D1622" s="67" t="s">
        <v>10</v>
      </c>
      <c r="E1622" s="67" t="s">
        <v>254</v>
      </c>
      <c r="F1622" s="424" t="s">
        <v>662</v>
      </c>
      <c r="G1622" s="424" t="s">
        <v>623</v>
      </c>
      <c r="H1622" s="6">
        <f t="shared" si="114"/>
        <v>-8000</v>
      </c>
      <c r="I1622" s="24">
        <f t="shared" si="112"/>
        <v>4.040404040404041</v>
      </c>
      <c r="K1622" s="66" t="s">
        <v>360</v>
      </c>
      <c r="L1622">
        <v>28</v>
      </c>
      <c r="M1622" s="2">
        <v>495</v>
      </c>
    </row>
    <row r="1623" spans="1:13" s="60" customFormat="1" ht="12.75">
      <c r="A1623" s="13"/>
      <c r="B1623" s="419">
        <f>SUM(B1619:B1622)</f>
        <v>8000</v>
      </c>
      <c r="C1623" s="13" t="s">
        <v>21</v>
      </c>
      <c r="D1623" s="13"/>
      <c r="E1623" s="58"/>
      <c r="F1623" s="20"/>
      <c r="G1623" s="20"/>
      <c r="H1623" s="57">
        <v>0</v>
      </c>
      <c r="I1623" s="59">
        <f t="shared" si="112"/>
        <v>16.161616161616163</v>
      </c>
      <c r="M1623" s="2">
        <v>495</v>
      </c>
    </row>
    <row r="1624" spans="2:13" ht="12.75">
      <c r="B1624" s="429"/>
      <c r="H1624" s="6">
        <f>H1623-B1624</f>
        <v>0</v>
      </c>
      <c r="I1624" s="24">
        <f t="shared" si="112"/>
        <v>0</v>
      </c>
      <c r="M1624" s="2">
        <v>495</v>
      </c>
    </row>
    <row r="1625" spans="2:13" ht="12.75">
      <c r="B1625" s="429"/>
      <c r="H1625" s="6">
        <f>H1624-B1625</f>
        <v>0</v>
      </c>
      <c r="I1625" s="24">
        <f t="shared" si="112"/>
        <v>0</v>
      </c>
      <c r="M1625" s="2">
        <v>495</v>
      </c>
    </row>
    <row r="1626" spans="2:13" ht="12.75">
      <c r="B1626" s="429">
        <v>1200</v>
      </c>
      <c r="C1626" s="67" t="s">
        <v>369</v>
      </c>
      <c r="D1626" s="67" t="s">
        <v>10</v>
      </c>
      <c r="E1626" s="67" t="s">
        <v>264</v>
      </c>
      <c r="F1626" s="424" t="s">
        <v>662</v>
      </c>
      <c r="G1626" s="424" t="s">
        <v>603</v>
      </c>
      <c r="H1626" s="6">
        <f>H1625-B1626</f>
        <v>-1200</v>
      </c>
      <c r="I1626" s="24">
        <f t="shared" si="112"/>
        <v>2.4242424242424243</v>
      </c>
      <c r="K1626" s="66" t="s">
        <v>360</v>
      </c>
      <c r="L1626">
        <v>28</v>
      </c>
      <c r="M1626" s="2">
        <v>495</v>
      </c>
    </row>
    <row r="1627" spans="2:13" ht="12.75">
      <c r="B1627" s="418">
        <v>1100</v>
      </c>
      <c r="C1627" s="67" t="s">
        <v>369</v>
      </c>
      <c r="D1627" s="67" t="s">
        <v>10</v>
      </c>
      <c r="E1627" s="67" t="s">
        <v>264</v>
      </c>
      <c r="F1627" s="424" t="s">
        <v>662</v>
      </c>
      <c r="G1627" s="424" t="s">
        <v>593</v>
      </c>
      <c r="H1627" s="6">
        <f>H1626-B1627</f>
        <v>-2300</v>
      </c>
      <c r="I1627" s="24">
        <f t="shared" si="112"/>
        <v>2.2222222222222223</v>
      </c>
      <c r="K1627" s="66" t="s">
        <v>360</v>
      </c>
      <c r="L1627">
        <v>28</v>
      </c>
      <c r="M1627" s="2">
        <v>495</v>
      </c>
    </row>
    <row r="1628" spans="2:13" ht="12.75">
      <c r="B1628" s="418">
        <v>1800</v>
      </c>
      <c r="C1628" s="67" t="s">
        <v>369</v>
      </c>
      <c r="D1628" s="67" t="s">
        <v>10</v>
      </c>
      <c r="E1628" s="67" t="s">
        <v>264</v>
      </c>
      <c r="F1628" s="424" t="s">
        <v>662</v>
      </c>
      <c r="G1628" s="424" t="s">
        <v>606</v>
      </c>
      <c r="H1628" s="6">
        <f>H1627-B1628</f>
        <v>-4100</v>
      </c>
      <c r="I1628" s="24">
        <f t="shared" si="112"/>
        <v>3.6363636363636362</v>
      </c>
      <c r="K1628" s="66" t="s">
        <v>360</v>
      </c>
      <c r="L1628">
        <v>28</v>
      </c>
      <c r="M1628" s="2">
        <v>495</v>
      </c>
    </row>
    <row r="1629" spans="1:13" s="60" customFormat="1" ht="12.75">
      <c r="A1629" s="13"/>
      <c r="B1629" s="419">
        <f>SUM(B1626:B1628)</f>
        <v>4100</v>
      </c>
      <c r="C1629" s="13"/>
      <c r="D1629" s="13"/>
      <c r="E1629" s="58" t="s">
        <v>264</v>
      </c>
      <c r="F1629" s="20"/>
      <c r="G1629" s="20"/>
      <c r="H1629" s="57">
        <v>0</v>
      </c>
      <c r="I1629" s="59">
        <f t="shared" si="112"/>
        <v>8.282828282828282</v>
      </c>
      <c r="M1629" s="2">
        <v>495</v>
      </c>
    </row>
    <row r="1630" spans="2:13" ht="12.75">
      <c r="B1630" s="418"/>
      <c r="H1630" s="6">
        <f>H1629-B1630</f>
        <v>0</v>
      </c>
      <c r="I1630" s="24">
        <f aca="true" t="shared" si="115" ref="I1630:I1649">+B1630/M1630</f>
        <v>0</v>
      </c>
      <c r="M1630" s="2">
        <v>495</v>
      </c>
    </row>
    <row r="1631" spans="2:13" ht="12.75">
      <c r="B1631" s="417"/>
      <c r="C1631" s="14"/>
      <c r="D1631" s="14"/>
      <c r="E1631" s="14"/>
      <c r="F1631" s="32"/>
      <c r="H1631" s="6">
        <f>H1630-B1631</f>
        <v>0</v>
      </c>
      <c r="I1631" s="24">
        <f t="shared" si="115"/>
        <v>0</v>
      </c>
      <c r="M1631" s="2">
        <v>495</v>
      </c>
    </row>
    <row r="1632" spans="2:13" ht="12.75">
      <c r="B1632" s="418"/>
      <c r="D1632" s="14"/>
      <c r="H1632" s="6">
        <f>H1631-B1632</f>
        <v>0</v>
      </c>
      <c r="I1632" s="24">
        <f t="shared" si="115"/>
        <v>0</v>
      </c>
      <c r="M1632" s="2">
        <v>495</v>
      </c>
    </row>
    <row r="1633" spans="2:13" ht="12.75">
      <c r="B1633" s="417"/>
      <c r="D1633" s="14"/>
      <c r="G1633" s="33"/>
      <c r="H1633" s="6">
        <f>H1632-B1633</f>
        <v>0</v>
      </c>
      <c r="I1633" s="24">
        <f t="shared" si="115"/>
        <v>0</v>
      </c>
      <c r="M1633" s="2">
        <v>495</v>
      </c>
    </row>
    <row r="1634" spans="1:13" s="56" customFormat="1" ht="12.75">
      <c r="A1634" s="52"/>
      <c r="B1634" s="366">
        <f>+B1637+B1641</f>
        <v>17500</v>
      </c>
      <c r="C1634" s="52" t="s">
        <v>92</v>
      </c>
      <c r="D1634" s="52" t="s">
        <v>178</v>
      </c>
      <c r="E1634" s="52" t="s">
        <v>11</v>
      </c>
      <c r="F1634" s="54" t="s">
        <v>12</v>
      </c>
      <c r="G1634" s="62" t="s">
        <v>93</v>
      </c>
      <c r="H1634" s="53"/>
      <c r="I1634" s="55">
        <f t="shared" si="115"/>
        <v>35.35353535353536</v>
      </c>
      <c r="M1634" s="2">
        <v>495</v>
      </c>
    </row>
    <row r="1635" spans="2:13" ht="12.75">
      <c r="B1635" s="417"/>
      <c r="C1635" s="35"/>
      <c r="D1635" s="14"/>
      <c r="E1635" s="36"/>
      <c r="G1635" s="37"/>
      <c r="H1635" s="6">
        <f>H1634-B1635</f>
        <v>0</v>
      </c>
      <c r="I1635" s="24">
        <f t="shared" si="115"/>
        <v>0</v>
      </c>
      <c r="M1635" s="2">
        <v>495</v>
      </c>
    </row>
    <row r="1636" spans="1:13" s="17" customFormat="1" ht="12.75">
      <c r="A1636" s="1"/>
      <c r="B1636" s="418">
        <v>2500</v>
      </c>
      <c r="C1636" s="1" t="s">
        <v>14</v>
      </c>
      <c r="D1636" s="1" t="s">
        <v>10</v>
      </c>
      <c r="E1636" s="1" t="s">
        <v>285</v>
      </c>
      <c r="F1636" s="29" t="s">
        <v>664</v>
      </c>
      <c r="G1636" s="29" t="s">
        <v>593</v>
      </c>
      <c r="H1636" s="6">
        <f>H1635-B1636</f>
        <v>-2500</v>
      </c>
      <c r="I1636" s="24">
        <f t="shared" si="115"/>
        <v>5.05050505050505</v>
      </c>
      <c r="J1636"/>
      <c r="K1636" t="s">
        <v>14</v>
      </c>
      <c r="L1636">
        <v>29</v>
      </c>
      <c r="M1636" s="2">
        <v>495</v>
      </c>
    </row>
    <row r="1637" spans="1:13" s="60" customFormat="1" ht="12.75">
      <c r="A1637" s="13"/>
      <c r="B1637" s="419">
        <f>SUM(B1636)</f>
        <v>2500</v>
      </c>
      <c r="C1637" s="58" t="s">
        <v>14</v>
      </c>
      <c r="D1637" s="13"/>
      <c r="E1637" s="13"/>
      <c r="F1637" s="20"/>
      <c r="G1637" s="20"/>
      <c r="H1637" s="57">
        <v>0</v>
      </c>
      <c r="I1637" s="59">
        <f t="shared" si="115"/>
        <v>5.05050505050505</v>
      </c>
      <c r="M1637" s="2">
        <v>495</v>
      </c>
    </row>
    <row r="1638" spans="2:13" ht="12.75">
      <c r="B1638" s="418"/>
      <c r="C1638" s="35"/>
      <c r="D1638" s="14"/>
      <c r="H1638" s="6">
        <f>H1637-B1638</f>
        <v>0</v>
      </c>
      <c r="I1638" s="24">
        <f t="shared" si="115"/>
        <v>0</v>
      </c>
      <c r="M1638" s="2">
        <v>495</v>
      </c>
    </row>
    <row r="1639" spans="2:13" ht="12.75">
      <c r="B1639" s="418"/>
      <c r="C1639" s="35"/>
      <c r="D1639" s="14"/>
      <c r="H1639" s="6">
        <f>H1638-B1639</f>
        <v>0</v>
      </c>
      <c r="I1639" s="24">
        <f t="shared" si="115"/>
        <v>0</v>
      </c>
      <c r="M1639" s="2">
        <v>495</v>
      </c>
    </row>
    <row r="1640" spans="2:13" ht="12.75">
      <c r="B1640" s="418">
        <v>15000</v>
      </c>
      <c r="C1640" s="14" t="s">
        <v>93</v>
      </c>
      <c r="D1640" s="14" t="s">
        <v>10</v>
      </c>
      <c r="E1640" s="1" t="s">
        <v>440</v>
      </c>
      <c r="F1640" s="426" t="s">
        <v>665</v>
      </c>
      <c r="G1640" s="29" t="s">
        <v>593</v>
      </c>
      <c r="H1640" s="6">
        <f>H1639-B1640</f>
        <v>-15000</v>
      </c>
      <c r="I1640" s="24">
        <f t="shared" si="115"/>
        <v>30.303030303030305</v>
      </c>
      <c r="K1640" t="s">
        <v>285</v>
      </c>
      <c r="L1640">
        <v>29</v>
      </c>
      <c r="M1640" s="2">
        <v>495</v>
      </c>
    </row>
    <row r="1641" spans="1:13" s="60" customFormat="1" ht="12.75">
      <c r="A1641" s="13"/>
      <c r="B1641" s="419">
        <f>SUM(B1640)</f>
        <v>15000</v>
      </c>
      <c r="C1641" s="13"/>
      <c r="D1641" s="13"/>
      <c r="E1641" s="13" t="s">
        <v>440</v>
      </c>
      <c r="F1641" s="20"/>
      <c r="G1641" s="20"/>
      <c r="H1641" s="57">
        <v>0</v>
      </c>
      <c r="I1641" s="59">
        <f t="shared" si="115"/>
        <v>30.303030303030305</v>
      </c>
      <c r="M1641" s="2">
        <v>495</v>
      </c>
    </row>
    <row r="1642" spans="2:13" ht="12.75">
      <c r="B1642" s="418"/>
      <c r="C1642" s="35"/>
      <c r="D1642" s="14"/>
      <c r="H1642" s="6">
        <f>H1641-B1642</f>
        <v>0</v>
      </c>
      <c r="I1642" s="24">
        <f t="shared" si="115"/>
        <v>0</v>
      </c>
      <c r="M1642" s="2">
        <v>495</v>
      </c>
    </row>
    <row r="1643" spans="2:13" ht="12.75">
      <c r="B1643" s="418"/>
      <c r="C1643" s="35"/>
      <c r="D1643" s="14"/>
      <c r="H1643" s="6">
        <f>H1642-B1643</f>
        <v>0</v>
      </c>
      <c r="I1643" s="24">
        <f t="shared" si="115"/>
        <v>0</v>
      </c>
      <c r="M1643" s="2">
        <v>495</v>
      </c>
    </row>
    <row r="1644" spans="2:13" ht="12.75">
      <c r="B1644" s="418"/>
      <c r="C1644" s="35"/>
      <c r="D1644" s="14"/>
      <c r="H1644" s="6">
        <f>H1643-B1644</f>
        <v>0</v>
      </c>
      <c r="I1644" s="24">
        <f t="shared" si="115"/>
        <v>0</v>
      </c>
      <c r="M1644" s="2">
        <v>495</v>
      </c>
    </row>
    <row r="1645" spans="2:13" ht="12.75">
      <c r="B1645" s="418"/>
      <c r="C1645" s="35"/>
      <c r="D1645" s="14"/>
      <c r="H1645" s="6">
        <f>H1644-B1645</f>
        <v>0</v>
      </c>
      <c r="I1645" s="24">
        <f t="shared" si="115"/>
        <v>0</v>
      </c>
      <c r="M1645" s="2">
        <v>495</v>
      </c>
    </row>
    <row r="1646" spans="1:13" s="56" customFormat="1" ht="12.75">
      <c r="A1646" s="52"/>
      <c r="B1646" s="366">
        <f>+B1659+B1672</f>
        <v>65900</v>
      </c>
      <c r="C1646" s="52" t="s">
        <v>94</v>
      </c>
      <c r="D1646" s="52" t="s">
        <v>179</v>
      </c>
      <c r="E1646" s="52" t="s">
        <v>11</v>
      </c>
      <c r="F1646" s="54" t="s">
        <v>12</v>
      </c>
      <c r="G1646" s="54" t="s">
        <v>53</v>
      </c>
      <c r="H1646" s="53"/>
      <c r="I1646" s="55">
        <f t="shared" si="115"/>
        <v>133.13131313131314</v>
      </c>
      <c r="M1646" s="2">
        <v>495</v>
      </c>
    </row>
    <row r="1647" spans="2:13" ht="12.75">
      <c r="B1647" s="418"/>
      <c r="D1647" s="14"/>
      <c r="H1647" s="6">
        <f aca="true" t="shared" si="116" ref="H1647:H1658">H1646-B1647</f>
        <v>0</v>
      </c>
      <c r="I1647" s="24">
        <f t="shared" si="115"/>
        <v>0</v>
      </c>
      <c r="M1647" s="2">
        <v>495</v>
      </c>
    </row>
    <row r="1648" spans="2:13" ht="12.75">
      <c r="B1648" s="418">
        <v>5000</v>
      </c>
      <c r="C1648" s="1" t="s">
        <v>14</v>
      </c>
      <c r="D1648" s="14" t="s">
        <v>10</v>
      </c>
      <c r="E1648" s="1" t="s">
        <v>360</v>
      </c>
      <c r="F1648" s="78" t="s">
        <v>666</v>
      </c>
      <c r="G1648" s="33" t="s">
        <v>246</v>
      </c>
      <c r="H1648" s="6">
        <f t="shared" si="116"/>
        <v>-5000</v>
      </c>
      <c r="I1648" s="24">
        <f t="shared" si="115"/>
        <v>10.1010101010101</v>
      </c>
      <c r="K1648" t="s">
        <v>14</v>
      </c>
      <c r="L1648">
        <v>30</v>
      </c>
      <c r="M1648" s="2">
        <v>495</v>
      </c>
    </row>
    <row r="1649" spans="2:13" ht="12.75">
      <c r="B1649" s="418">
        <v>2500</v>
      </c>
      <c r="C1649" s="1" t="s">
        <v>14</v>
      </c>
      <c r="D1649" s="14" t="s">
        <v>10</v>
      </c>
      <c r="E1649" s="1" t="s">
        <v>360</v>
      </c>
      <c r="F1649" s="78" t="s">
        <v>667</v>
      </c>
      <c r="G1649" s="29" t="s">
        <v>272</v>
      </c>
      <c r="H1649" s="6">
        <f t="shared" si="116"/>
        <v>-7500</v>
      </c>
      <c r="I1649" s="24">
        <f t="shared" si="115"/>
        <v>5.05050505050505</v>
      </c>
      <c r="K1649" t="s">
        <v>14</v>
      </c>
      <c r="L1649">
        <v>30</v>
      </c>
      <c r="M1649" s="2">
        <v>495</v>
      </c>
    </row>
    <row r="1650" spans="2:13" ht="12.75">
      <c r="B1650" s="418">
        <v>2500</v>
      </c>
      <c r="C1650" s="1" t="s">
        <v>14</v>
      </c>
      <c r="D1650" s="14" t="s">
        <v>10</v>
      </c>
      <c r="E1650" s="1" t="s">
        <v>360</v>
      </c>
      <c r="F1650" s="78" t="s">
        <v>668</v>
      </c>
      <c r="G1650" s="29" t="s">
        <v>272</v>
      </c>
      <c r="H1650" s="6">
        <f t="shared" si="116"/>
        <v>-10000</v>
      </c>
      <c r="I1650" s="24">
        <v>5</v>
      </c>
      <c r="K1650" t="s">
        <v>14</v>
      </c>
      <c r="L1650">
        <v>30</v>
      </c>
      <c r="M1650" s="2">
        <v>495</v>
      </c>
    </row>
    <row r="1651" spans="2:13" ht="12.75">
      <c r="B1651" s="418">
        <v>5000</v>
      </c>
      <c r="C1651" s="1" t="s">
        <v>14</v>
      </c>
      <c r="D1651" s="14" t="s">
        <v>10</v>
      </c>
      <c r="E1651" s="1" t="s">
        <v>360</v>
      </c>
      <c r="F1651" s="78" t="s">
        <v>669</v>
      </c>
      <c r="G1651" s="29" t="s">
        <v>274</v>
      </c>
      <c r="H1651" s="6">
        <f t="shared" si="116"/>
        <v>-15000</v>
      </c>
      <c r="I1651" s="24">
        <v>10</v>
      </c>
      <c r="K1651" t="s">
        <v>14</v>
      </c>
      <c r="L1651">
        <v>30</v>
      </c>
      <c r="M1651" s="2">
        <v>495</v>
      </c>
    </row>
    <row r="1652" spans="2:13" ht="12.75">
      <c r="B1652" s="418">
        <v>5000</v>
      </c>
      <c r="C1652" s="1" t="s">
        <v>14</v>
      </c>
      <c r="D1652" s="1" t="s">
        <v>10</v>
      </c>
      <c r="E1652" s="1" t="s">
        <v>360</v>
      </c>
      <c r="F1652" s="78" t="s">
        <v>670</v>
      </c>
      <c r="G1652" s="29" t="s">
        <v>298</v>
      </c>
      <c r="H1652" s="6">
        <f t="shared" si="116"/>
        <v>-20000</v>
      </c>
      <c r="I1652" s="24">
        <v>10</v>
      </c>
      <c r="K1652" t="s">
        <v>14</v>
      </c>
      <c r="L1652">
        <v>30</v>
      </c>
      <c r="M1652" s="2">
        <v>495</v>
      </c>
    </row>
    <row r="1653" spans="2:13" ht="12.75">
      <c r="B1653" s="418">
        <v>2500</v>
      </c>
      <c r="C1653" s="1" t="s">
        <v>14</v>
      </c>
      <c r="D1653" s="1" t="s">
        <v>10</v>
      </c>
      <c r="E1653" s="1" t="s">
        <v>360</v>
      </c>
      <c r="F1653" s="443" t="s">
        <v>671</v>
      </c>
      <c r="G1653" s="29" t="s">
        <v>346</v>
      </c>
      <c r="H1653" s="6">
        <f t="shared" si="116"/>
        <v>-22500</v>
      </c>
      <c r="I1653" s="24">
        <v>5</v>
      </c>
      <c r="K1653" t="s">
        <v>14</v>
      </c>
      <c r="L1653">
        <v>30</v>
      </c>
      <c r="M1653" s="2">
        <v>495</v>
      </c>
    </row>
    <row r="1654" spans="2:13" ht="12.75">
      <c r="B1654" s="418">
        <v>2500</v>
      </c>
      <c r="C1654" s="1" t="s">
        <v>14</v>
      </c>
      <c r="D1654" s="1" t="s">
        <v>10</v>
      </c>
      <c r="E1654" s="1" t="s">
        <v>360</v>
      </c>
      <c r="F1654" s="443" t="s">
        <v>672</v>
      </c>
      <c r="G1654" s="29" t="s">
        <v>346</v>
      </c>
      <c r="H1654" s="6">
        <f t="shared" si="116"/>
        <v>-25000</v>
      </c>
      <c r="I1654" s="24">
        <v>5</v>
      </c>
      <c r="K1654" t="s">
        <v>14</v>
      </c>
      <c r="L1654">
        <v>30</v>
      </c>
      <c r="M1654" s="2">
        <v>495</v>
      </c>
    </row>
    <row r="1655" spans="2:13" ht="12.75">
      <c r="B1655" s="418">
        <v>5000</v>
      </c>
      <c r="C1655" s="1" t="s">
        <v>14</v>
      </c>
      <c r="D1655" s="1" t="s">
        <v>10</v>
      </c>
      <c r="E1655" s="1" t="s">
        <v>360</v>
      </c>
      <c r="F1655" s="443" t="s">
        <v>673</v>
      </c>
      <c r="G1655" s="29" t="s">
        <v>348</v>
      </c>
      <c r="H1655" s="6">
        <f t="shared" si="116"/>
        <v>-30000</v>
      </c>
      <c r="I1655" s="24">
        <v>10</v>
      </c>
      <c r="K1655" t="s">
        <v>14</v>
      </c>
      <c r="L1655">
        <v>30</v>
      </c>
      <c r="M1655" s="2">
        <v>495</v>
      </c>
    </row>
    <row r="1656" spans="2:13" ht="12.75">
      <c r="B1656" s="418">
        <v>5000</v>
      </c>
      <c r="C1656" s="1" t="s">
        <v>14</v>
      </c>
      <c r="D1656" s="1" t="s">
        <v>10</v>
      </c>
      <c r="E1656" s="1" t="s">
        <v>360</v>
      </c>
      <c r="F1656" s="443" t="s">
        <v>674</v>
      </c>
      <c r="G1656" s="29" t="s">
        <v>407</v>
      </c>
      <c r="H1656" s="6">
        <f t="shared" si="116"/>
        <v>-35000</v>
      </c>
      <c r="I1656" s="24">
        <v>10</v>
      </c>
      <c r="K1656" t="s">
        <v>14</v>
      </c>
      <c r="L1656">
        <v>30</v>
      </c>
      <c r="M1656" s="2">
        <v>495</v>
      </c>
    </row>
    <row r="1657" spans="2:13" ht="12.75">
      <c r="B1657" s="418">
        <v>10000</v>
      </c>
      <c r="C1657" s="1" t="s">
        <v>14</v>
      </c>
      <c r="D1657" s="1" t="s">
        <v>10</v>
      </c>
      <c r="E1657" s="1" t="s">
        <v>360</v>
      </c>
      <c r="F1657" s="443" t="s">
        <v>675</v>
      </c>
      <c r="G1657" s="29" t="s">
        <v>49</v>
      </c>
      <c r="H1657" s="6">
        <f t="shared" si="116"/>
        <v>-45000</v>
      </c>
      <c r="I1657" s="24">
        <v>20</v>
      </c>
      <c r="K1657" t="s">
        <v>14</v>
      </c>
      <c r="L1657">
        <v>30</v>
      </c>
      <c r="M1657" s="2">
        <v>495</v>
      </c>
    </row>
    <row r="1658" spans="2:13" ht="12.75">
      <c r="B1658" s="418">
        <v>5000</v>
      </c>
      <c r="C1658" s="1" t="s">
        <v>14</v>
      </c>
      <c r="D1658" s="1" t="s">
        <v>10</v>
      </c>
      <c r="E1658" s="1" t="s">
        <v>360</v>
      </c>
      <c r="F1658" s="78" t="s">
        <v>676</v>
      </c>
      <c r="G1658" s="29" t="s">
        <v>557</v>
      </c>
      <c r="H1658" s="6">
        <f t="shared" si="116"/>
        <v>-50000</v>
      </c>
      <c r="I1658" s="24">
        <v>10</v>
      </c>
      <c r="K1658" t="s">
        <v>14</v>
      </c>
      <c r="L1658">
        <v>30</v>
      </c>
      <c r="M1658" s="2">
        <v>495</v>
      </c>
    </row>
    <row r="1659" spans="1:13" s="60" customFormat="1" ht="12.75">
      <c r="A1659" s="13"/>
      <c r="B1659" s="419">
        <f>SUM(B1648:B1658)</f>
        <v>50000</v>
      </c>
      <c r="C1659" s="13" t="s">
        <v>14</v>
      </c>
      <c r="D1659" s="13"/>
      <c r="E1659" s="13"/>
      <c r="F1659" s="20"/>
      <c r="G1659" s="20"/>
      <c r="H1659" s="57">
        <v>0</v>
      </c>
      <c r="I1659" s="59">
        <f aca="true" t="shared" si="117" ref="I1659:I1690">+B1659/M1659</f>
        <v>101.01010101010101</v>
      </c>
      <c r="M1659" s="2">
        <v>495</v>
      </c>
    </row>
    <row r="1660" spans="2:13" ht="12.75">
      <c r="B1660" s="418"/>
      <c r="D1660" s="14"/>
      <c r="H1660" s="6">
        <f aca="true" t="shared" si="118" ref="H1660:H1671">H1659-B1660</f>
        <v>0</v>
      </c>
      <c r="I1660" s="24">
        <f t="shared" si="117"/>
        <v>0</v>
      </c>
      <c r="M1660" s="2">
        <v>495</v>
      </c>
    </row>
    <row r="1661" spans="2:13" ht="12.75">
      <c r="B1661" s="418"/>
      <c r="D1661" s="14"/>
      <c r="H1661" s="6">
        <f t="shared" si="118"/>
        <v>0</v>
      </c>
      <c r="I1661" s="24">
        <f t="shared" si="117"/>
        <v>0</v>
      </c>
      <c r="M1661" s="2">
        <v>495</v>
      </c>
    </row>
    <row r="1662" spans="2:13" ht="12.75">
      <c r="B1662" s="418">
        <v>1800</v>
      </c>
      <c r="C1662" s="67" t="s">
        <v>19</v>
      </c>
      <c r="D1662" s="67" t="s">
        <v>10</v>
      </c>
      <c r="E1662" s="67" t="s">
        <v>15</v>
      </c>
      <c r="F1662" s="424" t="s">
        <v>677</v>
      </c>
      <c r="G1662" s="424" t="s">
        <v>246</v>
      </c>
      <c r="H1662" s="6">
        <f t="shared" si="118"/>
        <v>-1800</v>
      </c>
      <c r="I1662" s="24">
        <f t="shared" si="117"/>
        <v>3.6363636363636362</v>
      </c>
      <c r="K1662" s="66" t="s">
        <v>360</v>
      </c>
      <c r="L1662">
        <v>30</v>
      </c>
      <c r="M1662" s="2">
        <v>495</v>
      </c>
    </row>
    <row r="1663" spans="2:13" ht="12.75">
      <c r="B1663" s="418">
        <v>1600</v>
      </c>
      <c r="C1663" s="67" t="s">
        <v>19</v>
      </c>
      <c r="D1663" s="67" t="s">
        <v>10</v>
      </c>
      <c r="E1663" s="67" t="s">
        <v>15</v>
      </c>
      <c r="F1663" s="424" t="s">
        <v>677</v>
      </c>
      <c r="G1663" s="424" t="s">
        <v>259</v>
      </c>
      <c r="H1663" s="6">
        <f t="shared" si="118"/>
        <v>-3400</v>
      </c>
      <c r="I1663" s="24">
        <f t="shared" si="117"/>
        <v>3.2323232323232323</v>
      </c>
      <c r="K1663" s="66" t="s">
        <v>360</v>
      </c>
      <c r="L1663">
        <v>30</v>
      </c>
      <c r="M1663" s="2">
        <v>495</v>
      </c>
    </row>
    <row r="1664" spans="2:13" ht="12.75">
      <c r="B1664" s="418">
        <v>1900</v>
      </c>
      <c r="C1664" s="67" t="s">
        <v>19</v>
      </c>
      <c r="D1664" s="67" t="s">
        <v>10</v>
      </c>
      <c r="E1664" s="67" t="s">
        <v>15</v>
      </c>
      <c r="F1664" s="424" t="s">
        <v>677</v>
      </c>
      <c r="G1664" s="424" t="s">
        <v>272</v>
      </c>
      <c r="H1664" s="6">
        <f t="shared" si="118"/>
        <v>-5300</v>
      </c>
      <c r="I1664" s="24">
        <f t="shared" si="117"/>
        <v>3.8383838383838382</v>
      </c>
      <c r="K1664" s="66" t="s">
        <v>360</v>
      </c>
      <c r="L1664">
        <v>30</v>
      </c>
      <c r="M1664" s="2">
        <v>495</v>
      </c>
    </row>
    <row r="1665" spans="2:13" ht="12.75">
      <c r="B1665" s="418">
        <v>1400</v>
      </c>
      <c r="C1665" s="67" t="s">
        <v>19</v>
      </c>
      <c r="D1665" s="67" t="s">
        <v>10</v>
      </c>
      <c r="E1665" s="67" t="s">
        <v>15</v>
      </c>
      <c r="F1665" s="424" t="s">
        <v>677</v>
      </c>
      <c r="G1665" s="424" t="s">
        <v>274</v>
      </c>
      <c r="H1665" s="6">
        <f t="shared" si="118"/>
        <v>-6700</v>
      </c>
      <c r="I1665" s="24">
        <f t="shared" si="117"/>
        <v>2.8282828282828283</v>
      </c>
      <c r="K1665" s="66" t="s">
        <v>360</v>
      </c>
      <c r="L1665">
        <v>30</v>
      </c>
      <c r="M1665" s="2">
        <v>495</v>
      </c>
    </row>
    <row r="1666" spans="2:13" ht="12.75">
      <c r="B1666" s="418">
        <v>1500</v>
      </c>
      <c r="C1666" s="67" t="s">
        <v>19</v>
      </c>
      <c r="D1666" s="67" t="s">
        <v>10</v>
      </c>
      <c r="E1666" s="67" t="s">
        <v>15</v>
      </c>
      <c r="F1666" s="424" t="s">
        <v>677</v>
      </c>
      <c r="G1666" s="424" t="s">
        <v>298</v>
      </c>
      <c r="H1666" s="6">
        <f t="shared" si="118"/>
        <v>-8200</v>
      </c>
      <c r="I1666" s="24">
        <f t="shared" si="117"/>
        <v>3.0303030303030303</v>
      </c>
      <c r="K1666" s="66" t="s">
        <v>360</v>
      </c>
      <c r="L1666">
        <v>30</v>
      </c>
      <c r="M1666" s="2">
        <v>495</v>
      </c>
    </row>
    <row r="1667" spans="2:13" ht="12.75">
      <c r="B1667" s="418">
        <v>1200</v>
      </c>
      <c r="C1667" s="67" t="s">
        <v>19</v>
      </c>
      <c r="D1667" s="67" t="s">
        <v>10</v>
      </c>
      <c r="E1667" s="67" t="s">
        <v>15</v>
      </c>
      <c r="F1667" s="424" t="s">
        <v>677</v>
      </c>
      <c r="G1667" s="424" t="s">
        <v>346</v>
      </c>
      <c r="H1667" s="6">
        <f t="shared" si="118"/>
        <v>-9400</v>
      </c>
      <c r="I1667" s="24">
        <f t="shared" si="117"/>
        <v>2.4242424242424243</v>
      </c>
      <c r="K1667" s="66" t="s">
        <v>360</v>
      </c>
      <c r="L1667">
        <v>30</v>
      </c>
      <c r="M1667" s="2">
        <v>495</v>
      </c>
    </row>
    <row r="1668" spans="2:13" ht="12.75">
      <c r="B1668" s="418">
        <v>1700</v>
      </c>
      <c r="C1668" s="67" t="s">
        <v>19</v>
      </c>
      <c r="D1668" s="67" t="s">
        <v>10</v>
      </c>
      <c r="E1668" s="67" t="s">
        <v>15</v>
      </c>
      <c r="F1668" s="424" t="s">
        <v>677</v>
      </c>
      <c r="G1668" s="424" t="s">
        <v>348</v>
      </c>
      <c r="H1668" s="6">
        <f t="shared" si="118"/>
        <v>-11100</v>
      </c>
      <c r="I1668" s="24">
        <f t="shared" si="117"/>
        <v>3.4343434343434343</v>
      </c>
      <c r="K1668" s="66" t="s">
        <v>360</v>
      </c>
      <c r="L1668">
        <v>30</v>
      </c>
      <c r="M1668" s="2">
        <v>495</v>
      </c>
    </row>
    <row r="1669" spans="2:13" ht="12.75">
      <c r="B1669" s="418">
        <v>1600</v>
      </c>
      <c r="C1669" s="67" t="s">
        <v>19</v>
      </c>
      <c r="D1669" s="67" t="s">
        <v>10</v>
      </c>
      <c r="E1669" s="67" t="s">
        <v>15</v>
      </c>
      <c r="F1669" s="424" t="s">
        <v>677</v>
      </c>
      <c r="G1669" s="424" t="s">
        <v>49</v>
      </c>
      <c r="H1669" s="6">
        <f t="shared" si="118"/>
        <v>-12700</v>
      </c>
      <c r="I1669" s="24">
        <f t="shared" si="117"/>
        <v>3.2323232323232323</v>
      </c>
      <c r="K1669" s="66" t="s">
        <v>360</v>
      </c>
      <c r="L1669">
        <v>30</v>
      </c>
      <c r="M1669" s="2">
        <v>495</v>
      </c>
    </row>
    <row r="1670" spans="2:13" ht="12.75">
      <c r="B1670" s="418">
        <v>1400</v>
      </c>
      <c r="C1670" s="67" t="s">
        <v>19</v>
      </c>
      <c r="D1670" s="67" t="s">
        <v>10</v>
      </c>
      <c r="E1670" s="67" t="s">
        <v>15</v>
      </c>
      <c r="F1670" s="424" t="s">
        <v>677</v>
      </c>
      <c r="G1670" s="424" t="s">
        <v>407</v>
      </c>
      <c r="H1670" s="6">
        <f t="shared" si="118"/>
        <v>-14100</v>
      </c>
      <c r="I1670" s="24">
        <f t="shared" si="117"/>
        <v>2.8282828282828283</v>
      </c>
      <c r="K1670" s="66" t="s">
        <v>360</v>
      </c>
      <c r="L1670">
        <v>30</v>
      </c>
      <c r="M1670" s="2">
        <v>495</v>
      </c>
    </row>
    <row r="1671" spans="2:13" ht="12.75">
      <c r="B1671" s="418">
        <v>1800</v>
      </c>
      <c r="C1671" s="67" t="s">
        <v>19</v>
      </c>
      <c r="D1671" s="67" t="s">
        <v>10</v>
      </c>
      <c r="E1671" s="67" t="s">
        <v>15</v>
      </c>
      <c r="F1671" s="424" t="s">
        <v>677</v>
      </c>
      <c r="G1671" s="424" t="s">
        <v>557</v>
      </c>
      <c r="H1671" s="6">
        <f t="shared" si="118"/>
        <v>-15900</v>
      </c>
      <c r="I1671" s="24">
        <f t="shared" si="117"/>
        <v>3.6363636363636362</v>
      </c>
      <c r="K1671" s="66" t="s">
        <v>360</v>
      </c>
      <c r="L1671">
        <v>30</v>
      </c>
      <c r="M1671" s="2">
        <v>495</v>
      </c>
    </row>
    <row r="1672" spans="1:13" s="60" customFormat="1" ht="12.75">
      <c r="A1672" s="13"/>
      <c r="B1672" s="450">
        <f>SUM(B1662:B1671)</f>
        <v>15900</v>
      </c>
      <c r="C1672" s="13"/>
      <c r="D1672" s="13"/>
      <c r="E1672" s="58" t="s">
        <v>15</v>
      </c>
      <c r="F1672" s="20"/>
      <c r="G1672" s="20"/>
      <c r="H1672" s="57">
        <v>0</v>
      </c>
      <c r="I1672" s="59">
        <f t="shared" si="117"/>
        <v>32.121212121212125</v>
      </c>
      <c r="M1672" s="2">
        <v>495</v>
      </c>
    </row>
    <row r="1673" spans="2:13" ht="12.75">
      <c r="B1673" s="418"/>
      <c r="H1673" s="6">
        <f aca="true" t="shared" si="119" ref="H1673:H1686">H1672-B1673</f>
        <v>0</v>
      </c>
      <c r="I1673" s="24">
        <f t="shared" si="117"/>
        <v>0</v>
      </c>
      <c r="M1673" s="2">
        <v>495</v>
      </c>
    </row>
    <row r="1674" spans="2:13" ht="12.75">
      <c r="B1674" s="418"/>
      <c r="H1674" s="6">
        <f t="shared" si="119"/>
        <v>0</v>
      </c>
      <c r="I1674" s="24">
        <f t="shared" si="117"/>
        <v>0</v>
      </c>
      <c r="M1674" s="2">
        <v>495</v>
      </c>
    </row>
    <row r="1675" spans="2:13" ht="12.75">
      <c r="B1675" s="418"/>
      <c r="H1675" s="6">
        <f t="shared" si="119"/>
        <v>0</v>
      </c>
      <c r="I1675" s="24">
        <f t="shared" si="117"/>
        <v>0</v>
      </c>
      <c r="M1675" s="2">
        <v>495</v>
      </c>
    </row>
    <row r="1676" spans="1:13" s="68" customFormat="1" ht="12.75">
      <c r="A1676" s="35"/>
      <c r="B1676" s="417">
        <v>305000</v>
      </c>
      <c r="C1676" s="35" t="s">
        <v>360</v>
      </c>
      <c r="D1676" s="33" t="s">
        <v>10</v>
      </c>
      <c r="E1676" s="35"/>
      <c r="F1676" s="74" t="s">
        <v>678</v>
      </c>
      <c r="G1676" s="74" t="s">
        <v>298</v>
      </c>
      <c r="H1676" s="6">
        <f t="shared" si="119"/>
        <v>-305000</v>
      </c>
      <c r="I1676" s="24">
        <f t="shared" si="117"/>
        <v>616.1616161616162</v>
      </c>
      <c r="M1676" s="2">
        <v>495</v>
      </c>
    </row>
    <row r="1677" spans="1:13" s="68" customFormat="1" ht="12.75">
      <c r="A1677" s="35"/>
      <c r="B1677" s="417">
        <v>38850</v>
      </c>
      <c r="C1677" s="35" t="s">
        <v>360</v>
      </c>
      <c r="D1677" s="33" t="s">
        <v>10</v>
      </c>
      <c r="E1677" s="35" t="s">
        <v>679</v>
      </c>
      <c r="F1677" s="74"/>
      <c r="G1677" s="74" t="s">
        <v>298</v>
      </c>
      <c r="H1677" s="6">
        <f t="shared" si="119"/>
        <v>-343850</v>
      </c>
      <c r="I1677" s="24">
        <f t="shared" si="117"/>
        <v>78.48484848484848</v>
      </c>
      <c r="M1677" s="2">
        <v>495</v>
      </c>
    </row>
    <row r="1678" spans="1:13" s="68" customFormat="1" ht="12.75">
      <c r="A1678" s="35"/>
      <c r="B1678" s="417">
        <v>7625</v>
      </c>
      <c r="C1678" s="35" t="s">
        <v>360</v>
      </c>
      <c r="D1678" s="33" t="s">
        <v>10</v>
      </c>
      <c r="E1678" s="35" t="s">
        <v>680</v>
      </c>
      <c r="F1678" s="74"/>
      <c r="G1678" s="74" t="s">
        <v>298</v>
      </c>
      <c r="H1678" s="6">
        <f t="shared" si="119"/>
        <v>-351475</v>
      </c>
      <c r="I1678" s="24">
        <f t="shared" si="117"/>
        <v>15.404040404040405</v>
      </c>
      <c r="M1678" s="2">
        <v>495</v>
      </c>
    </row>
    <row r="1679" spans="1:13" s="68" customFormat="1" ht="12.75">
      <c r="A1679" s="35"/>
      <c r="B1679" s="417">
        <v>40000</v>
      </c>
      <c r="C1679" s="35" t="s">
        <v>360</v>
      </c>
      <c r="D1679" s="33" t="s">
        <v>10</v>
      </c>
      <c r="E1679" s="35" t="s">
        <v>252</v>
      </c>
      <c r="F1679" s="74"/>
      <c r="G1679" s="74" t="s">
        <v>298</v>
      </c>
      <c r="H1679" s="6">
        <f t="shared" si="119"/>
        <v>-391475</v>
      </c>
      <c r="I1679" s="24">
        <f t="shared" si="117"/>
        <v>80.8080808080808</v>
      </c>
      <c r="M1679" s="2">
        <v>495</v>
      </c>
    </row>
    <row r="1680" spans="1:13" s="68" customFormat="1" ht="12.75">
      <c r="A1680" s="35"/>
      <c r="B1680" s="417">
        <v>50000</v>
      </c>
      <c r="C1680" s="35" t="s">
        <v>360</v>
      </c>
      <c r="D1680" s="33" t="s">
        <v>10</v>
      </c>
      <c r="E1680" s="35"/>
      <c r="F1680" s="74"/>
      <c r="G1680" s="74" t="s">
        <v>298</v>
      </c>
      <c r="H1680" s="6">
        <f t="shared" si="119"/>
        <v>-441475</v>
      </c>
      <c r="I1680" s="24">
        <f t="shared" si="117"/>
        <v>101.01010101010101</v>
      </c>
      <c r="M1680" s="2">
        <v>495</v>
      </c>
    </row>
    <row r="1681" spans="1:13" s="68" customFormat="1" ht="12.75">
      <c r="A1681" s="35"/>
      <c r="B1681" s="417">
        <v>160000</v>
      </c>
      <c r="C1681" s="35" t="s">
        <v>305</v>
      </c>
      <c r="D1681" s="33" t="s">
        <v>10</v>
      </c>
      <c r="E1681" s="35"/>
      <c r="F1681" s="74" t="s">
        <v>678</v>
      </c>
      <c r="G1681" s="74" t="s">
        <v>298</v>
      </c>
      <c r="H1681" s="6">
        <f t="shared" si="119"/>
        <v>-601475</v>
      </c>
      <c r="I1681" s="24">
        <f t="shared" si="117"/>
        <v>323.2323232323232</v>
      </c>
      <c r="M1681" s="2">
        <v>495</v>
      </c>
    </row>
    <row r="1682" spans="1:13" s="68" customFormat="1" ht="12.75">
      <c r="A1682" s="35"/>
      <c r="B1682" s="417">
        <v>20720</v>
      </c>
      <c r="C1682" s="35" t="s">
        <v>305</v>
      </c>
      <c r="D1682" s="33" t="s">
        <v>10</v>
      </c>
      <c r="E1682" s="35" t="s">
        <v>679</v>
      </c>
      <c r="F1682" s="74"/>
      <c r="G1682" s="74" t="s">
        <v>298</v>
      </c>
      <c r="H1682" s="6">
        <f t="shared" si="119"/>
        <v>-622195</v>
      </c>
      <c r="I1682" s="24">
        <f t="shared" si="117"/>
        <v>41.85858585858586</v>
      </c>
      <c r="M1682" s="2">
        <v>495</v>
      </c>
    </row>
    <row r="1683" spans="1:13" s="68" customFormat="1" ht="12.75">
      <c r="A1683" s="35"/>
      <c r="B1683" s="417">
        <v>4000</v>
      </c>
      <c r="C1683" s="35" t="s">
        <v>305</v>
      </c>
      <c r="D1683" s="33" t="s">
        <v>10</v>
      </c>
      <c r="E1683" s="35" t="s">
        <v>680</v>
      </c>
      <c r="F1683" s="74"/>
      <c r="G1683" s="74" t="s">
        <v>298</v>
      </c>
      <c r="H1683" s="6">
        <f t="shared" si="119"/>
        <v>-626195</v>
      </c>
      <c r="I1683" s="24">
        <f t="shared" si="117"/>
        <v>8.080808080808081</v>
      </c>
      <c r="M1683" s="2">
        <v>495</v>
      </c>
    </row>
    <row r="1684" spans="1:13" s="68" customFormat="1" ht="12.75">
      <c r="A1684" s="35"/>
      <c r="B1684" s="417">
        <v>130000</v>
      </c>
      <c r="C1684" s="35" t="s">
        <v>265</v>
      </c>
      <c r="D1684" s="33" t="s">
        <v>10</v>
      </c>
      <c r="E1684" s="35" t="s">
        <v>252</v>
      </c>
      <c r="F1684" s="74"/>
      <c r="G1684" s="74" t="s">
        <v>298</v>
      </c>
      <c r="H1684" s="6">
        <f t="shared" si="119"/>
        <v>-756195</v>
      </c>
      <c r="I1684" s="24">
        <f t="shared" si="117"/>
        <v>262.62626262626264</v>
      </c>
      <c r="M1684" s="2">
        <v>495</v>
      </c>
    </row>
    <row r="1685" spans="1:13" s="68" customFormat="1" ht="12.75">
      <c r="A1685" s="35"/>
      <c r="B1685" s="417">
        <v>60000</v>
      </c>
      <c r="C1685" s="35" t="s">
        <v>304</v>
      </c>
      <c r="D1685" s="33" t="s">
        <v>10</v>
      </c>
      <c r="E1685" s="35" t="s">
        <v>252</v>
      </c>
      <c r="F1685" s="74"/>
      <c r="G1685" s="74" t="s">
        <v>298</v>
      </c>
      <c r="H1685" s="6">
        <f t="shared" si="119"/>
        <v>-816195</v>
      </c>
      <c r="I1685" s="24">
        <f t="shared" si="117"/>
        <v>121.21212121212122</v>
      </c>
      <c r="K1685" s="68" t="s">
        <v>304</v>
      </c>
      <c r="M1685" s="2">
        <v>495</v>
      </c>
    </row>
    <row r="1686" spans="1:13" s="68" customFormat="1" ht="12.75">
      <c r="A1686" s="35"/>
      <c r="B1686" s="417">
        <v>100000</v>
      </c>
      <c r="C1686" s="35" t="s">
        <v>325</v>
      </c>
      <c r="D1686" s="33" t="s">
        <v>10</v>
      </c>
      <c r="E1686" s="35" t="s">
        <v>252</v>
      </c>
      <c r="F1686" s="74"/>
      <c r="G1686" s="74" t="s">
        <v>298</v>
      </c>
      <c r="H1686" s="6">
        <f t="shared" si="119"/>
        <v>-916195</v>
      </c>
      <c r="I1686" s="24">
        <f t="shared" si="117"/>
        <v>202.02020202020202</v>
      </c>
      <c r="K1686" s="68" t="s">
        <v>325</v>
      </c>
      <c r="M1686" s="2">
        <v>495</v>
      </c>
    </row>
    <row r="1687" spans="1:13" ht="12.75">
      <c r="A1687" s="58"/>
      <c r="B1687" s="419">
        <f>SUM(B1676:B1686)</f>
        <v>916195</v>
      </c>
      <c r="C1687" s="58" t="s">
        <v>110</v>
      </c>
      <c r="D1687" s="73"/>
      <c r="E1687" s="58"/>
      <c r="F1687" s="75"/>
      <c r="G1687" s="76"/>
      <c r="H1687" s="57">
        <v>0</v>
      </c>
      <c r="I1687" s="59">
        <f t="shared" si="117"/>
        <v>1850.8989898989898</v>
      </c>
      <c r="J1687" s="72"/>
      <c r="K1687" s="72"/>
      <c r="L1687" s="72"/>
      <c r="M1687" s="2">
        <v>495</v>
      </c>
    </row>
    <row r="1688" spans="2:13" ht="12.75">
      <c r="B1688" s="69"/>
      <c r="H1688" s="6">
        <f>H1675-B1688</f>
        <v>0</v>
      </c>
      <c r="I1688" s="24">
        <f t="shared" si="117"/>
        <v>0</v>
      </c>
      <c r="M1688" s="2">
        <v>495</v>
      </c>
    </row>
    <row r="1689" spans="2:13" ht="12.75">
      <c r="B1689" s="69"/>
      <c r="H1689" s="6">
        <f>H1688-B1689</f>
        <v>0</v>
      </c>
      <c r="I1689" s="24">
        <f t="shared" si="117"/>
        <v>0</v>
      </c>
      <c r="M1689" s="2">
        <v>495</v>
      </c>
    </row>
    <row r="1690" spans="4:13" ht="12.75">
      <c r="D1690" s="14"/>
      <c r="H1690" s="6">
        <f>H1689-B1690</f>
        <v>0</v>
      </c>
      <c r="I1690" s="24">
        <f t="shared" si="117"/>
        <v>0</v>
      </c>
      <c r="M1690" s="2">
        <v>495</v>
      </c>
    </row>
    <row r="1691" spans="4:13" ht="12.75">
      <c r="D1691" s="14"/>
      <c r="H1691" s="6">
        <f>H1690-B1691</f>
        <v>0</v>
      </c>
      <c r="I1691" s="24">
        <f aca="true" t="shared" si="120" ref="I1691:I1722">+B1691/M1691</f>
        <v>0</v>
      </c>
      <c r="M1691" s="2">
        <v>495</v>
      </c>
    </row>
    <row r="1692" spans="1:13" s="50" customFormat="1" ht="13.5" thickBot="1">
      <c r="A1692" s="41"/>
      <c r="B1692" s="42">
        <f>+B1695+B1743+B1789+B1783</f>
        <v>1011000</v>
      </c>
      <c r="C1692" s="43"/>
      <c r="D1692" s="44" t="s">
        <v>81</v>
      </c>
      <c r="E1692" s="45"/>
      <c r="F1692" s="46"/>
      <c r="G1692" s="47"/>
      <c r="H1692" s="48"/>
      <c r="I1692" s="49">
        <f t="shared" si="120"/>
        <v>2042.4242424242425</v>
      </c>
      <c r="K1692" s="51"/>
      <c r="M1692" s="2">
        <v>495</v>
      </c>
    </row>
    <row r="1693" spans="4:13" ht="12.75">
      <c r="D1693" s="14"/>
      <c r="H1693" s="6">
        <f>H1692-B1693</f>
        <v>0</v>
      </c>
      <c r="I1693" s="24">
        <f t="shared" si="120"/>
        <v>0</v>
      </c>
      <c r="M1693" s="2">
        <v>495</v>
      </c>
    </row>
    <row r="1694" spans="4:13" ht="12.75">
      <c r="D1694" s="14"/>
      <c r="H1694" s="6">
        <v>0</v>
      </c>
      <c r="I1694" s="24">
        <f t="shared" si="120"/>
        <v>0</v>
      </c>
      <c r="M1694" s="2">
        <v>495</v>
      </c>
    </row>
    <row r="1695" spans="1:13" s="56" customFormat="1" ht="12.75">
      <c r="A1695" s="52"/>
      <c r="B1695" s="377">
        <f>+B1702+B1710+B1717+B1722+B1728+B1738</f>
        <v>299500</v>
      </c>
      <c r="C1695" s="52" t="s">
        <v>28</v>
      </c>
      <c r="D1695" s="52" t="s">
        <v>107</v>
      </c>
      <c r="E1695" s="52" t="s">
        <v>29</v>
      </c>
      <c r="F1695" s="54" t="s">
        <v>96</v>
      </c>
      <c r="G1695" s="54" t="s">
        <v>30</v>
      </c>
      <c r="H1695" s="53"/>
      <c r="I1695" s="55">
        <f t="shared" si="120"/>
        <v>605.0505050505051</v>
      </c>
      <c r="M1695" s="2">
        <v>495</v>
      </c>
    </row>
    <row r="1696" spans="2:13" ht="12.75">
      <c r="B1696" s="131"/>
      <c r="H1696" s="6">
        <f aca="true" t="shared" si="121" ref="H1696:H1701">H1695-B1696</f>
        <v>0</v>
      </c>
      <c r="I1696" s="24">
        <f t="shared" si="120"/>
        <v>0</v>
      </c>
      <c r="M1696" s="2">
        <v>495</v>
      </c>
    </row>
    <row r="1697" spans="2:13" ht="12.75">
      <c r="B1697" s="131">
        <v>7500</v>
      </c>
      <c r="C1697" s="1" t="s">
        <v>14</v>
      </c>
      <c r="D1697" s="14" t="s">
        <v>81</v>
      </c>
      <c r="E1697" s="1" t="s">
        <v>360</v>
      </c>
      <c r="F1697" s="29" t="s">
        <v>681</v>
      </c>
      <c r="G1697" s="29" t="s">
        <v>259</v>
      </c>
      <c r="H1697" s="6">
        <f t="shared" si="121"/>
        <v>-7500</v>
      </c>
      <c r="I1697" s="24">
        <f t="shared" si="120"/>
        <v>15.151515151515152</v>
      </c>
      <c r="K1697" t="s">
        <v>14</v>
      </c>
      <c r="L1697">
        <v>5</v>
      </c>
      <c r="M1697" s="2">
        <v>495</v>
      </c>
    </row>
    <row r="1698" spans="2:13" ht="12.75">
      <c r="B1698" s="131">
        <v>2500</v>
      </c>
      <c r="C1698" s="1" t="s">
        <v>14</v>
      </c>
      <c r="D1698" s="14" t="s">
        <v>81</v>
      </c>
      <c r="E1698" s="1" t="s">
        <v>304</v>
      </c>
      <c r="F1698" s="29" t="s">
        <v>682</v>
      </c>
      <c r="G1698" s="29" t="s">
        <v>259</v>
      </c>
      <c r="H1698" s="6">
        <f t="shared" si="121"/>
        <v>-10000</v>
      </c>
      <c r="I1698" s="24">
        <f t="shared" si="120"/>
        <v>5.05050505050505</v>
      </c>
      <c r="K1698" t="s">
        <v>14</v>
      </c>
      <c r="L1698">
        <v>5</v>
      </c>
      <c r="M1698" s="2">
        <v>495</v>
      </c>
    </row>
    <row r="1699" spans="2:13" ht="12.75">
      <c r="B1699" s="131">
        <v>6000</v>
      </c>
      <c r="C1699" s="1" t="s">
        <v>14</v>
      </c>
      <c r="D1699" s="14" t="s">
        <v>81</v>
      </c>
      <c r="E1699" s="1" t="s">
        <v>301</v>
      </c>
      <c r="F1699" s="426" t="s">
        <v>683</v>
      </c>
      <c r="G1699" s="29" t="s">
        <v>259</v>
      </c>
      <c r="H1699" s="6">
        <f t="shared" si="121"/>
        <v>-16000</v>
      </c>
      <c r="I1699" s="24">
        <f t="shared" si="120"/>
        <v>12.121212121212121</v>
      </c>
      <c r="K1699" t="s">
        <v>14</v>
      </c>
      <c r="L1699">
        <v>5</v>
      </c>
      <c r="M1699" s="2">
        <v>495</v>
      </c>
    </row>
    <row r="1700" spans="2:13" ht="12.75">
      <c r="B1700" s="131">
        <v>2500</v>
      </c>
      <c r="C1700" s="1" t="s">
        <v>14</v>
      </c>
      <c r="D1700" s="14" t="s">
        <v>81</v>
      </c>
      <c r="E1700" s="1" t="s">
        <v>285</v>
      </c>
      <c r="F1700" s="29" t="s">
        <v>684</v>
      </c>
      <c r="G1700" s="29" t="s">
        <v>259</v>
      </c>
      <c r="H1700" s="6">
        <f t="shared" si="121"/>
        <v>-18500</v>
      </c>
      <c r="I1700" s="24">
        <f t="shared" si="120"/>
        <v>5.05050505050505</v>
      </c>
      <c r="K1700" t="s">
        <v>14</v>
      </c>
      <c r="L1700">
        <v>5</v>
      </c>
      <c r="M1700" s="2">
        <v>495</v>
      </c>
    </row>
    <row r="1701" spans="2:13" ht="12.75">
      <c r="B1701" s="131">
        <v>2000</v>
      </c>
      <c r="C1701" s="1" t="s">
        <v>14</v>
      </c>
      <c r="D1701" s="14" t="s">
        <v>81</v>
      </c>
      <c r="E1701" s="1" t="s">
        <v>301</v>
      </c>
      <c r="F1701" s="29" t="s">
        <v>685</v>
      </c>
      <c r="G1701" s="29" t="s">
        <v>272</v>
      </c>
      <c r="H1701" s="6">
        <f t="shared" si="121"/>
        <v>-20500</v>
      </c>
      <c r="I1701" s="24">
        <f t="shared" si="120"/>
        <v>4.040404040404041</v>
      </c>
      <c r="K1701" t="s">
        <v>14</v>
      </c>
      <c r="L1701">
        <v>5</v>
      </c>
      <c r="M1701" s="2">
        <v>495</v>
      </c>
    </row>
    <row r="1702" spans="1:13" s="60" customFormat="1" ht="12.75">
      <c r="A1702" s="13"/>
      <c r="B1702" s="132">
        <f>SUM(B1697:B1701)</f>
        <v>20500</v>
      </c>
      <c r="C1702" s="13" t="s">
        <v>14</v>
      </c>
      <c r="D1702" s="13"/>
      <c r="E1702" s="13"/>
      <c r="F1702" s="20"/>
      <c r="G1702" s="20"/>
      <c r="H1702" s="57">
        <v>0</v>
      </c>
      <c r="I1702" s="59">
        <f t="shared" si="120"/>
        <v>41.41414141414141</v>
      </c>
      <c r="M1702" s="2">
        <v>495</v>
      </c>
    </row>
    <row r="1703" spans="2:13" ht="12.75">
      <c r="B1703" s="131"/>
      <c r="H1703" s="6">
        <f aca="true" t="shared" si="122" ref="H1703:H1709">H1702-B1703</f>
        <v>0</v>
      </c>
      <c r="I1703" s="24">
        <f t="shared" si="120"/>
        <v>0</v>
      </c>
      <c r="M1703" s="2">
        <v>495</v>
      </c>
    </row>
    <row r="1704" spans="2:13" ht="12.75">
      <c r="B1704" s="131"/>
      <c r="H1704" s="6">
        <f t="shared" si="122"/>
        <v>0</v>
      </c>
      <c r="I1704" s="24">
        <f t="shared" si="120"/>
        <v>0</v>
      </c>
      <c r="M1704" s="2">
        <v>495</v>
      </c>
    </row>
    <row r="1705" spans="1:13" s="17" customFormat="1" ht="12.75">
      <c r="A1705" s="14"/>
      <c r="B1705" s="456">
        <v>1000</v>
      </c>
      <c r="C1705" s="35" t="s">
        <v>686</v>
      </c>
      <c r="D1705" s="14" t="s">
        <v>81</v>
      </c>
      <c r="E1705" s="67" t="s">
        <v>254</v>
      </c>
      <c r="F1705" s="29" t="s">
        <v>687</v>
      </c>
      <c r="G1705" s="32" t="s">
        <v>246</v>
      </c>
      <c r="H1705" s="6">
        <f t="shared" si="122"/>
        <v>-1000</v>
      </c>
      <c r="I1705" s="24">
        <f t="shared" si="120"/>
        <v>2.0202020202020203</v>
      </c>
      <c r="K1705" t="s">
        <v>301</v>
      </c>
      <c r="L1705" s="17">
        <v>5</v>
      </c>
      <c r="M1705" s="2">
        <v>495</v>
      </c>
    </row>
    <row r="1706" spans="2:13" ht="12.75">
      <c r="B1706" s="131">
        <v>500</v>
      </c>
      <c r="C1706" s="35" t="s">
        <v>688</v>
      </c>
      <c r="D1706" s="14" t="s">
        <v>81</v>
      </c>
      <c r="E1706" s="67" t="s">
        <v>254</v>
      </c>
      <c r="F1706" s="29" t="s">
        <v>687</v>
      </c>
      <c r="G1706" s="29" t="s">
        <v>259</v>
      </c>
      <c r="H1706" s="6">
        <f t="shared" si="122"/>
        <v>-1500</v>
      </c>
      <c r="I1706" s="24">
        <f t="shared" si="120"/>
        <v>1.0101010101010102</v>
      </c>
      <c r="K1706" t="s">
        <v>301</v>
      </c>
      <c r="L1706" s="17">
        <v>5</v>
      </c>
      <c r="M1706" s="2">
        <v>495</v>
      </c>
    </row>
    <row r="1707" spans="1:13" s="17" customFormat="1" ht="12.75">
      <c r="A1707" s="14"/>
      <c r="B1707" s="456">
        <v>10000</v>
      </c>
      <c r="C1707" s="35" t="s">
        <v>689</v>
      </c>
      <c r="D1707" s="14" t="s">
        <v>81</v>
      </c>
      <c r="E1707" s="35" t="s">
        <v>254</v>
      </c>
      <c r="F1707" s="424" t="s">
        <v>690</v>
      </c>
      <c r="G1707" s="33" t="s">
        <v>259</v>
      </c>
      <c r="H1707" s="6">
        <f t="shared" si="122"/>
        <v>-11500</v>
      </c>
      <c r="I1707" s="24">
        <f t="shared" si="120"/>
        <v>20.2020202020202</v>
      </c>
      <c r="K1707" s="66" t="s">
        <v>691</v>
      </c>
      <c r="L1707" s="17">
        <v>5</v>
      </c>
      <c r="M1707" s="2">
        <v>495</v>
      </c>
    </row>
    <row r="1708" spans="2:13" ht="12.75">
      <c r="B1708" s="131">
        <v>1000</v>
      </c>
      <c r="C1708" s="35" t="s">
        <v>692</v>
      </c>
      <c r="D1708" s="14" t="s">
        <v>81</v>
      </c>
      <c r="E1708" s="67" t="s">
        <v>254</v>
      </c>
      <c r="F1708" s="29" t="s">
        <v>687</v>
      </c>
      <c r="G1708" s="29" t="s">
        <v>272</v>
      </c>
      <c r="H1708" s="6">
        <f t="shared" si="122"/>
        <v>-12500</v>
      </c>
      <c r="I1708" s="24">
        <f t="shared" si="120"/>
        <v>2.0202020202020203</v>
      </c>
      <c r="K1708" t="s">
        <v>301</v>
      </c>
      <c r="L1708" s="17">
        <v>5</v>
      </c>
      <c r="M1708" s="2">
        <v>495</v>
      </c>
    </row>
    <row r="1709" spans="2:13" ht="12.75">
      <c r="B1709" s="131">
        <v>146000</v>
      </c>
      <c r="C1709" s="1" t="s">
        <v>693</v>
      </c>
      <c r="D1709" s="14" t="s">
        <v>81</v>
      </c>
      <c r="E1709" s="67" t="s">
        <v>254</v>
      </c>
      <c r="F1709" s="29" t="s">
        <v>694</v>
      </c>
      <c r="G1709" s="29" t="s">
        <v>272</v>
      </c>
      <c r="H1709" s="6">
        <f t="shared" si="122"/>
        <v>-158500</v>
      </c>
      <c r="I1709" s="24">
        <f t="shared" si="120"/>
        <v>294.949494949495</v>
      </c>
      <c r="K1709" t="s">
        <v>301</v>
      </c>
      <c r="L1709">
        <v>5</v>
      </c>
      <c r="M1709" s="2">
        <v>495</v>
      </c>
    </row>
    <row r="1710" spans="1:13" s="60" customFormat="1" ht="12.75">
      <c r="A1710" s="13"/>
      <c r="B1710" s="132">
        <f>SUM(B1705:B1709)</f>
        <v>158500</v>
      </c>
      <c r="C1710" s="58" t="s">
        <v>151</v>
      </c>
      <c r="D1710" s="13"/>
      <c r="E1710" s="13"/>
      <c r="F1710" s="20"/>
      <c r="G1710" s="20"/>
      <c r="H1710" s="57">
        <v>0</v>
      </c>
      <c r="I1710" s="59">
        <f t="shared" si="120"/>
        <v>320.2020202020202</v>
      </c>
      <c r="M1710" s="2">
        <v>495</v>
      </c>
    </row>
    <row r="1711" spans="2:14" ht="12.75">
      <c r="B1711" s="457"/>
      <c r="C1711" s="35"/>
      <c r="D1711" s="14"/>
      <c r="E1711" s="421"/>
      <c r="H1711" s="6">
        <f aca="true" t="shared" si="123" ref="H1711:H1716">H1710-B1711</f>
        <v>0</v>
      </c>
      <c r="I1711" s="24">
        <f t="shared" si="120"/>
        <v>0</v>
      </c>
      <c r="J1711" s="422"/>
      <c r="L1711" s="422"/>
      <c r="M1711" s="2">
        <v>495</v>
      </c>
      <c r="N1711" s="423"/>
    </row>
    <row r="1712" spans="2:13" ht="12.75">
      <c r="B1712" s="131"/>
      <c r="C1712" s="35"/>
      <c r="D1712" s="14"/>
      <c r="H1712" s="6">
        <f t="shared" si="123"/>
        <v>0</v>
      </c>
      <c r="I1712" s="24">
        <f t="shared" si="120"/>
        <v>0</v>
      </c>
      <c r="M1712" s="2">
        <v>495</v>
      </c>
    </row>
    <row r="1713" spans="2:13" ht="12.75">
      <c r="B1713" s="131">
        <v>1500</v>
      </c>
      <c r="C1713" s="35" t="s">
        <v>19</v>
      </c>
      <c r="D1713" s="14" t="s">
        <v>81</v>
      </c>
      <c r="E1713" s="1" t="s">
        <v>15</v>
      </c>
      <c r="F1713" s="29" t="s">
        <v>687</v>
      </c>
      <c r="G1713" s="32" t="s">
        <v>246</v>
      </c>
      <c r="H1713" s="6">
        <f t="shared" si="123"/>
        <v>-1500</v>
      </c>
      <c r="I1713" s="24">
        <f t="shared" si="120"/>
        <v>3.0303030303030303</v>
      </c>
      <c r="K1713" t="s">
        <v>301</v>
      </c>
      <c r="L1713">
        <v>5</v>
      </c>
      <c r="M1713" s="2">
        <v>495</v>
      </c>
    </row>
    <row r="1714" spans="2:13" ht="12.75">
      <c r="B1714" s="131">
        <v>1500</v>
      </c>
      <c r="C1714" s="35" t="s">
        <v>19</v>
      </c>
      <c r="D1714" s="14" t="s">
        <v>81</v>
      </c>
      <c r="E1714" s="1" t="s">
        <v>15</v>
      </c>
      <c r="F1714" s="29" t="s">
        <v>687</v>
      </c>
      <c r="G1714" s="29" t="s">
        <v>259</v>
      </c>
      <c r="H1714" s="6">
        <f t="shared" si="123"/>
        <v>-3000</v>
      </c>
      <c r="I1714" s="24">
        <f t="shared" si="120"/>
        <v>3.0303030303030303</v>
      </c>
      <c r="K1714" t="s">
        <v>301</v>
      </c>
      <c r="L1714">
        <v>5</v>
      </c>
      <c r="M1714" s="2">
        <v>495</v>
      </c>
    </row>
    <row r="1715" spans="2:13" ht="12.75">
      <c r="B1715" s="131">
        <v>1500</v>
      </c>
      <c r="C1715" s="35" t="s">
        <v>19</v>
      </c>
      <c r="D1715" s="14" t="s">
        <v>81</v>
      </c>
      <c r="E1715" s="1" t="s">
        <v>15</v>
      </c>
      <c r="F1715" s="29" t="s">
        <v>687</v>
      </c>
      <c r="G1715" s="29" t="s">
        <v>272</v>
      </c>
      <c r="H1715" s="6">
        <f t="shared" si="123"/>
        <v>-4500</v>
      </c>
      <c r="I1715" s="24">
        <f t="shared" si="120"/>
        <v>3.0303030303030303</v>
      </c>
      <c r="K1715" t="s">
        <v>301</v>
      </c>
      <c r="L1715">
        <v>5</v>
      </c>
      <c r="M1715" s="2">
        <v>495</v>
      </c>
    </row>
    <row r="1716" spans="2:13" ht="12.75">
      <c r="B1716" s="131">
        <v>10000</v>
      </c>
      <c r="C1716" s="1" t="s">
        <v>695</v>
      </c>
      <c r="D1716" s="14" t="s">
        <v>81</v>
      </c>
      <c r="E1716" s="1" t="s">
        <v>15</v>
      </c>
      <c r="F1716" s="29" t="s">
        <v>696</v>
      </c>
      <c r="G1716" s="29" t="s">
        <v>259</v>
      </c>
      <c r="H1716" s="6">
        <f t="shared" si="123"/>
        <v>-14500</v>
      </c>
      <c r="I1716" s="24">
        <f t="shared" si="120"/>
        <v>20.2020202020202</v>
      </c>
      <c r="K1716" t="s">
        <v>301</v>
      </c>
      <c r="L1716">
        <v>5</v>
      </c>
      <c r="M1716" s="2">
        <v>495</v>
      </c>
    </row>
    <row r="1717" spans="1:13" s="60" customFormat="1" ht="12.75">
      <c r="A1717" s="13"/>
      <c r="B1717" s="132">
        <f>SUM(B1713:B1716)</f>
        <v>14500</v>
      </c>
      <c r="C1717" s="13"/>
      <c r="D1717" s="13"/>
      <c r="E1717" s="13" t="s">
        <v>15</v>
      </c>
      <c r="F1717" s="20"/>
      <c r="G1717" s="20"/>
      <c r="H1717" s="57"/>
      <c r="I1717" s="59">
        <f t="shared" si="120"/>
        <v>29.292929292929294</v>
      </c>
      <c r="M1717" s="2">
        <v>495</v>
      </c>
    </row>
    <row r="1718" spans="2:13" ht="12.75">
      <c r="B1718" s="131"/>
      <c r="C1718" s="35"/>
      <c r="D1718" s="14"/>
      <c r="H1718" s="31">
        <f>H1717-B1718</f>
        <v>0</v>
      </c>
      <c r="I1718" s="24">
        <f t="shared" si="120"/>
        <v>0</v>
      </c>
      <c r="M1718" s="2">
        <v>495</v>
      </c>
    </row>
    <row r="1719" spans="2:13" ht="12.75">
      <c r="B1719" s="131"/>
      <c r="D1719" s="14"/>
      <c r="H1719" s="31">
        <f>H1718-B1719</f>
        <v>0</v>
      </c>
      <c r="I1719" s="24">
        <f t="shared" si="120"/>
        <v>0</v>
      </c>
      <c r="M1719" s="2">
        <v>495</v>
      </c>
    </row>
    <row r="1720" spans="2:13" ht="12.75">
      <c r="B1720" s="131">
        <v>5000</v>
      </c>
      <c r="C1720" s="1" t="s">
        <v>20</v>
      </c>
      <c r="D1720" s="14" t="s">
        <v>81</v>
      </c>
      <c r="E1720" s="67" t="s">
        <v>254</v>
      </c>
      <c r="F1720" s="29" t="s">
        <v>697</v>
      </c>
      <c r="G1720" s="29" t="s">
        <v>259</v>
      </c>
      <c r="H1720" s="31">
        <f>H1719-B1720</f>
        <v>-5000</v>
      </c>
      <c r="I1720" s="24">
        <f t="shared" si="120"/>
        <v>10.1010101010101</v>
      </c>
      <c r="K1720" t="s">
        <v>301</v>
      </c>
      <c r="L1720">
        <v>5</v>
      </c>
      <c r="M1720" s="2">
        <v>495</v>
      </c>
    </row>
    <row r="1721" spans="2:13" ht="12.75">
      <c r="B1721" s="131">
        <v>5000</v>
      </c>
      <c r="C1721" s="1" t="s">
        <v>20</v>
      </c>
      <c r="D1721" s="14" t="s">
        <v>81</v>
      </c>
      <c r="E1721" s="67" t="s">
        <v>254</v>
      </c>
      <c r="F1721" s="29" t="s">
        <v>697</v>
      </c>
      <c r="G1721" s="29" t="s">
        <v>272</v>
      </c>
      <c r="H1721" s="31">
        <f>H1720-B1721</f>
        <v>-10000</v>
      </c>
      <c r="I1721" s="24">
        <f t="shared" si="120"/>
        <v>10.1010101010101</v>
      </c>
      <c r="K1721" t="s">
        <v>301</v>
      </c>
      <c r="L1721">
        <v>5</v>
      </c>
      <c r="M1721" s="2">
        <v>495</v>
      </c>
    </row>
    <row r="1722" spans="1:13" s="60" customFormat="1" ht="12.75">
      <c r="A1722" s="13"/>
      <c r="B1722" s="132">
        <f>SUM(B1720:B1721)</f>
        <v>10000</v>
      </c>
      <c r="C1722" s="13" t="s">
        <v>20</v>
      </c>
      <c r="D1722" s="13"/>
      <c r="E1722" s="13"/>
      <c r="F1722" s="20"/>
      <c r="G1722" s="20"/>
      <c r="H1722" s="57">
        <v>0</v>
      </c>
      <c r="I1722" s="59">
        <f t="shared" si="120"/>
        <v>20.2020202020202</v>
      </c>
      <c r="M1722" s="2">
        <v>495</v>
      </c>
    </row>
    <row r="1723" spans="2:13" ht="12.75">
      <c r="B1723" s="131"/>
      <c r="D1723" s="14"/>
      <c r="H1723" s="6">
        <f>H1722-B1723</f>
        <v>0</v>
      </c>
      <c r="I1723" s="24">
        <f aca="true" t="shared" si="124" ref="I1723:I1746">+B1723/M1723</f>
        <v>0</v>
      </c>
      <c r="M1723" s="2">
        <v>495</v>
      </c>
    </row>
    <row r="1724" spans="2:13" ht="12.75">
      <c r="B1724" s="131"/>
      <c r="D1724" s="14"/>
      <c r="H1724" s="6">
        <f>H1723-B1724</f>
        <v>0</v>
      </c>
      <c r="I1724" s="24">
        <f t="shared" si="124"/>
        <v>0</v>
      </c>
      <c r="M1724" s="2">
        <v>495</v>
      </c>
    </row>
    <row r="1725" spans="2:13" ht="12.75">
      <c r="B1725" s="131">
        <v>2000</v>
      </c>
      <c r="C1725" s="1" t="s">
        <v>21</v>
      </c>
      <c r="D1725" s="14" t="s">
        <v>81</v>
      </c>
      <c r="E1725" s="67" t="s">
        <v>254</v>
      </c>
      <c r="F1725" s="29" t="s">
        <v>687</v>
      </c>
      <c r="G1725" s="32" t="s">
        <v>246</v>
      </c>
      <c r="H1725" s="6">
        <f>H1724-B1725</f>
        <v>-2000</v>
      </c>
      <c r="I1725" s="24">
        <f t="shared" si="124"/>
        <v>4.040404040404041</v>
      </c>
      <c r="K1725" t="s">
        <v>301</v>
      </c>
      <c r="L1725">
        <v>5</v>
      </c>
      <c r="M1725" s="2">
        <v>495</v>
      </c>
    </row>
    <row r="1726" spans="2:13" ht="12.75">
      <c r="B1726" s="131">
        <v>2000</v>
      </c>
      <c r="C1726" s="1" t="s">
        <v>21</v>
      </c>
      <c r="D1726" s="14" t="s">
        <v>81</v>
      </c>
      <c r="E1726" s="67" t="s">
        <v>254</v>
      </c>
      <c r="F1726" s="29" t="s">
        <v>687</v>
      </c>
      <c r="G1726" s="29" t="s">
        <v>259</v>
      </c>
      <c r="H1726" s="6">
        <f>H1725-B1726</f>
        <v>-4000</v>
      </c>
      <c r="I1726" s="24">
        <f t="shared" si="124"/>
        <v>4.040404040404041</v>
      </c>
      <c r="K1726" t="s">
        <v>301</v>
      </c>
      <c r="L1726">
        <v>5</v>
      </c>
      <c r="M1726" s="2">
        <v>495</v>
      </c>
    </row>
    <row r="1727" spans="2:13" ht="12.75">
      <c r="B1727" s="131">
        <v>2000</v>
      </c>
      <c r="C1727" s="1" t="s">
        <v>21</v>
      </c>
      <c r="D1727" s="14" t="s">
        <v>81</v>
      </c>
      <c r="E1727" s="67" t="s">
        <v>254</v>
      </c>
      <c r="F1727" s="29" t="s">
        <v>687</v>
      </c>
      <c r="G1727" s="29" t="s">
        <v>272</v>
      </c>
      <c r="H1727" s="6">
        <f>H1726-B1727</f>
        <v>-6000</v>
      </c>
      <c r="I1727" s="24">
        <f t="shared" si="124"/>
        <v>4.040404040404041</v>
      </c>
      <c r="K1727" t="s">
        <v>301</v>
      </c>
      <c r="L1727">
        <v>5</v>
      </c>
      <c r="M1727" s="2">
        <v>495</v>
      </c>
    </row>
    <row r="1728" spans="1:13" s="60" customFormat="1" ht="12.75">
      <c r="A1728" s="13"/>
      <c r="B1728" s="132">
        <f>SUM(B1725:B1727)</f>
        <v>6000</v>
      </c>
      <c r="C1728" s="13" t="s">
        <v>21</v>
      </c>
      <c r="D1728" s="13"/>
      <c r="E1728" s="13"/>
      <c r="F1728" s="20"/>
      <c r="G1728" s="20"/>
      <c r="H1728" s="57">
        <v>0</v>
      </c>
      <c r="I1728" s="59">
        <f t="shared" si="124"/>
        <v>12.121212121212121</v>
      </c>
      <c r="M1728" s="2">
        <v>495</v>
      </c>
    </row>
    <row r="1729" spans="2:13" ht="12.75">
      <c r="B1729" s="131"/>
      <c r="D1729" s="14"/>
      <c r="H1729" s="6">
        <f aca="true" t="shared" si="125" ref="H1729:H1737">H1728-B1729</f>
        <v>0</v>
      </c>
      <c r="I1729" s="24">
        <f t="shared" si="124"/>
        <v>0</v>
      </c>
      <c r="M1729" s="2">
        <v>495</v>
      </c>
    </row>
    <row r="1730" spans="2:13" ht="12.75">
      <c r="B1730" s="131"/>
      <c r="D1730" s="14"/>
      <c r="H1730" s="6">
        <f t="shared" si="125"/>
        <v>0</v>
      </c>
      <c r="I1730" s="24">
        <f t="shared" si="124"/>
        <v>0</v>
      </c>
      <c r="M1730" s="2">
        <v>495</v>
      </c>
    </row>
    <row r="1731" spans="2:13" ht="12.75">
      <c r="B1731" s="131">
        <v>10000</v>
      </c>
      <c r="C1731" s="1" t="s">
        <v>698</v>
      </c>
      <c r="D1731" s="14" t="s">
        <v>81</v>
      </c>
      <c r="E1731" s="1" t="s">
        <v>252</v>
      </c>
      <c r="F1731" s="29" t="s">
        <v>699</v>
      </c>
      <c r="G1731" s="29" t="s">
        <v>259</v>
      </c>
      <c r="H1731" s="6">
        <f t="shared" si="125"/>
        <v>-10000</v>
      </c>
      <c r="I1731" s="24">
        <f t="shared" si="124"/>
        <v>20.2020202020202</v>
      </c>
      <c r="K1731" t="s">
        <v>301</v>
      </c>
      <c r="L1731">
        <v>5</v>
      </c>
      <c r="M1731" s="2">
        <v>495</v>
      </c>
    </row>
    <row r="1732" spans="2:13" ht="12.75">
      <c r="B1732" s="131">
        <v>10000</v>
      </c>
      <c r="C1732" s="1" t="s">
        <v>698</v>
      </c>
      <c r="D1732" s="14" t="s">
        <v>81</v>
      </c>
      <c r="E1732" s="1" t="s">
        <v>252</v>
      </c>
      <c r="F1732" s="29" t="s">
        <v>700</v>
      </c>
      <c r="G1732" s="29" t="s">
        <v>259</v>
      </c>
      <c r="H1732" s="6">
        <f t="shared" si="125"/>
        <v>-20000</v>
      </c>
      <c r="I1732" s="24">
        <f t="shared" si="124"/>
        <v>20.2020202020202</v>
      </c>
      <c r="K1732" t="s">
        <v>301</v>
      </c>
      <c r="L1732">
        <v>5</v>
      </c>
      <c r="M1732" s="2">
        <v>495</v>
      </c>
    </row>
    <row r="1733" spans="2:13" ht="12.75">
      <c r="B1733" s="131">
        <v>10000</v>
      </c>
      <c r="C1733" s="1" t="s">
        <v>698</v>
      </c>
      <c r="D1733" s="14" t="s">
        <v>81</v>
      </c>
      <c r="E1733" s="1" t="s">
        <v>252</v>
      </c>
      <c r="F1733" s="29" t="s">
        <v>701</v>
      </c>
      <c r="G1733" s="29" t="s">
        <v>259</v>
      </c>
      <c r="H1733" s="6">
        <f t="shared" si="125"/>
        <v>-30000</v>
      </c>
      <c r="I1733" s="24">
        <f t="shared" si="124"/>
        <v>20.2020202020202</v>
      </c>
      <c r="K1733" t="s">
        <v>301</v>
      </c>
      <c r="L1733">
        <v>5</v>
      </c>
      <c r="M1733" s="2">
        <v>495</v>
      </c>
    </row>
    <row r="1734" spans="2:13" ht="12.75">
      <c r="B1734" s="131">
        <v>10000</v>
      </c>
      <c r="C1734" s="1" t="s">
        <v>698</v>
      </c>
      <c r="D1734" s="14" t="s">
        <v>81</v>
      </c>
      <c r="E1734" s="1" t="s">
        <v>252</v>
      </c>
      <c r="F1734" s="29" t="s">
        <v>702</v>
      </c>
      <c r="G1734" s="29" t="s">
        <v>259</v>
      </c>
      <c r="H1734" s="6">
        <f t="shared" si="125"/>
        <v>-40000</v>
      </c>
      <c r="I1734" s="24">
        <f t="shared" si="124"/>
        <v>20.2020202020202</v>
      </c>
      <c r="K1734" t="s">
        <v>301</v>
      </c>
      <c r="L1734">
        <v>5</v>
      </c>
      <c r="M1734" s="2">
        <v>495</v>
      </c>
    </row>
    <row r="1735" spans="2:13" ht="12.75">
      <c r="B1735" s="131">
        <v>10000</v>
      </c>
      <c r="C1735" s="1" t="s">
        <v>698</v>
      </c>
      <c r="D1735" s="14" t="s">
        <v>81</v>
      </c>
      <c r="E1735" s="1" t="s">
        <v>252</v>
      </c>
      <c r="F1735" s="29" t="s">
        <v>703</v>
      </c>
      <c r="G1735" s="29" t="s">
        <v>259</v>
      </c>
      <c r="H1735" s="6">
        <f t="shared" si="125"/>
        <v>-50000</v>
      </c>
      <c r="I1735" s="24">
        <f t="shared" si="124"/>
        <v>20.2020202020202</v>
      </c>
      <c r="K1735" t="s">
        <v>301</v>
      </c>
      <c r="L1735">
        <v>5</v>
      </c>
      <c r="M1735" s="2">
        <v>495</v>
      </c>
    </row>
    <row r="1736" spans="1:13" s="68" customFormat="1" ht="12.75">
      <c r="A1736" s="35"/>
      <c r="B1736" s="456">
        <v>20000</v>
      </c>
      <c r="C1736" s="458" t="s">
        <v>704</v>
      </c>
      <c r="D1736" s="14" t="s">
        <v>81</v>
      </c>
      <c r="E1736" s="458" t="s">
        <v>252</v>
      </c>
      <c r="F1736" s="33" t="s">
        <v>705</v>
      </c>
      <c r="G1736" s="33" t="s">
        <v>272</v>
      </c>
      <c r="H1736" s="34">
        <f t="shared" si="125"/>
        <v>-70000</v>
      </c>
      <c r="I1736" s="459">
        <f t="shared" si="124"/>
        <v>40.4040404040404</v>
      </c>
      <c r="J1736" s="458"/>
      <c r="K1736" s="68" t="s">
        <v>691</v>
      </c>
      <c r="L1736">
        <v>5</v>
      </c>
      <c r="M1736" s="2">
        <v>495</v>
      </c>
    </row>
    <row r="1737" spans="1:13" s="68" customFormat="1" ht="12.75">
      <c r="A1737" s="35"/>
      <c r="B1737" s="456">
        <v>20000</v>
      </c>
      <c r="C1737" s="35" t="s">
        <v>704</v>
      </c>
      <c r="D1737" s="14" t="s">
        <v>81</v>
      </c>
      <c r="E1737" s="35" t="s">
        <v>252</v>
      </c>
      <c r="F1737" s="33" t="s">
        <v>706</v>
      </c>
      <c r="G1737" s="33" t="s">
        <v>272</v>
      </c>
      <c r="H1737" s="34">
        <f t="shared" si="125"/>
        <v>-90000</v>
      </c>
      <c r="I1737" s="459">
        <f t="shared" si="124"/>
        <v>40.4040404040404</v>
      </c>
      <c r="K1737" s="68" t="s">
        <v>691</v>
      </c>
      <c r="L1737">
        <v>5</v>
      </c>
      <c r="M1737" s="2">
        <v>495</v>
      </c>
    </row>
    <row r="1738" spans="1:13" s="60" customFormat="1" ht="12.75">
      <c r="A1738" s="13"/>
      <c r="B1738" s="132">
        <f>SUM(B1731:B1737)</f>
        <v>90000</v>
      </c>
      <c r="C1738" s="13"/>
      <c r="D1738" s="13"/>
      <c r="E1738" s="13" t="s">
        <v>252</v>
      </c>
      <c r="F1738" s="20"/>
      <c r="G1738" s="20"/>
      <c r="H1738" s="57">
        <v>0</v>
      </c>
      <c r="I1738" s="59">
        <f t="shared" si="124"/>
        <v>181.8181818181818</v>
      </c>
      <c r="M1738" s="2">
        <v>495</v>
      </c>
    </row>
    <row r="1739" spans="2:13" ht="12.75">
      <c r="B1739" s="131"/>
      <c r="H1739" s="6">
        <f>H1738-B1739</f>
        <v>0</v>
      </c>
      <c r="I1739" s="24">
        <f t="shared" si="124"/>
        <v>0</v>
      </c>
      <c r="M1739" s="2">
        <v>495</v>
      </c>
    </row>
    <row r="1740" spans="2:13" ht="12.75">
      <c r="B1740" s="131"/>
      <c r="H1740" s="6">
        <f>H1739-B1740</f>
        <v>0</v>
      </c>
      <c r="I1740" s="24">
        <f t="shared" si="124"/>
        <v>0</v>
      </c>
      <c r="M1740" s="2">
        <v>495</v>
      </c>
    </row>
    <row r="1741" spans="2:13" ht="12.75">
      <c r="B1741" s="131"/>
      <c r="H1741" s="6">
        <f>H1740-B1741</f>
        <v>0</v>
      </c>
      <c r="I1741" s="24">
        <f t="shared" si="124"/>
        <v>0</v>
      </c>
      <c r="M1741" s="2">
        <v>495</v>
      </c>
    </row>
    <row r="1742" spans="2:13" ht="12.75">
      <c r="B1742" s="131"/>
      <c r="H1742" s="6">
        <f>H1741-B1742</f>
        <v>0</v>
      </c>
      <c r="I1742" s="24">
        <f t="shared" si="124"/>
        <v>0</v>
      </c>
      <c r="M1742" s="2">
        <v>495</v>
      </c>
    </row>
    <row r="1743" spans="1:13" s="56" customFormat="1" ht="12.75">
      <c r="A1743" s="52"/>
      <c r="B1743" s="53">
        <f>+B1753+B1773+B1760</f>
        <v>321500</v>
      </c>
      <c r="C1743" s="52" t="s">
        <v>46</v>
      </c>
      <c r="D1743" s="52" t="s">
        <v>108</v>
      </c>
      <c r="E1743" s="52" t="s">
        <v>11</v>
      </c>
      <c r="F1743" s="54" t="s">
        <v>12</v>
      </c>
      <c r="G1743" s="54" t="s">
        <v>13</v>
      </c>
      <c r="H1743" s="53"/>
      <c r="I1743" s="55">
        <f t="shared" si="124"/>
        <v>649.4949494949495</v>
      </c>
      <c r="M1743" s="2">
        <v>495</v>
      </c>
    </row>
    <row r="1744" spans="2:13" ht="12.75">
      <c r="B1744" s="39"/>
      <c r="H1744" s="6">
        <f aca="true" t="shared" si="126" ref="H1744:H1752">H1743-B1744</f>
        <v>0</v>
      </c>
      <c r="I1744" s="24">
        <f t="shared" si="124"/>
        <v>0</v>
      </c>
      <c r="M1744" s="2">
        <v>495</v>
      </c>
    </row>
    <row r="1745" spans="2:13" ht="12.75">
      <c r="B1745" s="460">
        <v>5000</v>
      </c>
      <c r="C1745" s="1" t="s">
        <v>14</v>
      </c>
      <c r="D1745" s="1" t="s">
        <v>81</v>
      </c>
      <c r="E1745" s="1" t="s">
        <v>325</v>
      </c>
      <c r="F1745" s="426" t="s">
        <v>707</v>
      </c>
      <c r="G1745" s="29" t="s">
        <v>49</v>
      </c>
      <c r="H1745" s="6">
        <f t="shared" si="126"/>
        <v>-5000</v>
      </c>
      <c r="I1745" s="24">
        <f t="shared" si="124"/>
        <v>10.1010101010101</v>
      </c>
      <c r="K1745" t="s">
        <v>14</v>
      </c>
      <c r="L1745">
        <v>11</v>
      </c>
      <c r="M1745" s="2">
        <v>495</v>
      </c>
    </row>
    <row r="1746" spans="2:13" ht="12.75">
      <c r="B1746" s="460">
        <v>2500</v>
      </c>
      <c r="C1746" s="1" t="s">
        <v>14</v>
      </c>
      <c r="D1746" s="1" t="s">
        <v>81</v>
      </c>
      <c r="E1746" s="1" t="s">
        <v>285</v>
      </c>
      <c r="F1746" s="426" t="s">
        <v>708</v>
      </c>
      <c r="G1746" s="29" t="s">
        <v>49</v>
      </c>
      <c r="H1746" s="6">
        <f t="shared" si="126"/>
        <v>-7500</v>
      </c>
      <c r="I1746" s="24">
        <f t="shared" si="124"/>
        <v>5.05050505050505</v>
      </c>
      <c r="K1746" t="s">
        <v>14</v>
      </c>
      <c r="L1746">
        <v>11</v>
      </c>
      <c r="M1746" s="2">
        <v>495</v>
      </c>
    </row>
    <row r="1747" spans="2:13" ht="12.75">
      <c r="B1747" s="460">
        <v>2500</v>
      </c>
      <c r="C1747" s="1" t="s">
        <v>14</v>
      </c>
      <c r="D1747" s="1" t="s">
        <v>81</v>
      </c>
      <c r="E1747" s="1" t="s">
        <v>709</v>
      </c>
      <c r="F1747" s="426" t="s">
        <v>710</v>
      </c>
      <c r="G1747" s="29" t="s">
        <v>49</v>
      </c>
      <c r="H1747" s="6">
        <f t="shared" si="126"/>
        <v>-10000</v>
      </c>
      <c r="I1747" s="24">
        <v>5</v>
      </c>
      <c r="K1747" t="s">
        <v>14</v>
      </c>
      <c r="L1747">
        <v>11</v>
      </c>
      <c r="M1747" s="2">
        <v>495</v>
      </c>
    </row>
    <row r="1748" spans="2:13" ht="12.75">
      <c r="B1748" s="460">
        <v>2500</v>
      </c>
      <c r="C1748" s="1" t="s">
        <v>14</v>
      </c>
      <c r="D1748" s="1" t="s">
        <v>81</v>
      </c>
      <c r="E1748" s="1" t="s">
        <v>360</v>
      </c>
      <c r="F1748" s="426" t="s">
        <v>711</v>
      </c>
      <c r="G1748" s="29" t="s">
        <v>49</v>
      </c>
      <c r="H1748" s="6">
        <f t="shared" si="126"/>
        <v>-12500</v>
      </c>
      <c r="I1748" s="24">
        <v>5</v>
      </c>
      <c r="K1748" t="s">
        <v>14</v>
      </c>
      <c r="L1748">
        <v>11</v>
      </c>
      <c r="M1748" s="2">
        <v>495</v>
      </c>
    </row>
    <row r="1749" spans="2:13" ht="12.75">
      <c r="B1749" s="461">
        <v>2500</v>
      </c>
      <c r="C1749" s="1" t="s">
        <v>14</v>
      </c>
      <c r="D1749" s="1" t="s">
        <v>81</v>
      </c>
      <c r="E1749" s="1" t="s">
        <v>325</v>
      </c>
      <c r="F1749" s="426" t="s">
        <v>712</v>
      </c>
      <c r="G1749" s="29" t="s">
        <v>399</v>
      </c>
      <c r="H1749" s="6">
        <f t="shared" si="126"/>
        <v>-15000</v>
      </c>
      <c r="I1749" s="24">
        <v>5</v>
      </c>
      <c r="K1749" t="s">
        <v>14</v>
      </c>
      <c r="L1749">
        <v>11</v>
      </c>
      <c r="M1749" s="2">
        <v>495</v>
      </c>
    </row>
    <row r="1750" spans="2:13" ht="12.75">
      <c r="B1750" s="460">
        <v>2500</v>
      </c>
      <c r="C1750" s="1" t="s">
        <v>14</v>
      </c>
      <c r="D1750" s="1" t="s">
        <v>81</v>
      </c>
      <c r="E1750" s="1" t="s">
        <v>285</v>
      </c>
      <c r="F1750" s="426" t="s">
        <v>713</v>
      </c>
      <c r="G1750" s="29" t="s">
        <v>399</v>
      </c>
      <c r="H1750" s="6">
        <f t="shared" si="126"/>
        <v>-17500</v>
      </c>
      <c r="I1750" s="24">
        <v>5</v>
      </c>
      <c r="K1750" t="s">
        <v>14</v>
      </c>
      <c r="L1750">
        <v>11</v>
      </c>
      <c r="M1750" s="2">
        <v>495</v>
      </c>
    </row>
    <row r="1751" spans="2:13" ht="12.75">
      <c r="B1751" s="460">
        <v>2500</v>
      </c>
      <c r="C1751" s="1" t="s">
        <v>14</v>
      </c>
      <c r="D1751" s="1" t="s">
        <v>81</v>
      </c>
      <c r="E1751" s="1" t="s">
        <v>285</v>
      </c>
      <c r="F1751" s="426" t="s">
        <v>714</v>
      </c>
      <c r="G1751" s="29" t="s">
        <v>399</v>
      </c>
      <c r="H1751" s="6">
        <f t="shared" si="126"/>
        <v>-20000</v>
      </c>
      <c r="I1751" s="24">
        <v>5</v>
      </c>
      <c r="K1751" t="s">
        <v>14</v>
      </c>
      <c r="L1751">
        <v>11</v>
      </c>
      <c r="M1751" s="2">
        <v>495</v>
      </c>
    </row>
    <row r="1752" spans="2:13" ht="12.75">
      <c r="B1752" s="460">
        <v>2500</v>
      </c>
      <c r="C1752" s="1" t="s">
        <v>14</v>
      </c>
      <c r="D1752" s="1" t="s">
        <v>81</v>
      </c>
      <c r="E1752" s="1" t="s">
        <v>285</v>
      </c>
      <c r="F1752" s="426" t="s">
        <v>715</v>
      </c>
      <c r="G1752" s="29" t="s">
        <v>407</v>
      </c>
      <c r="H1752" s="6">
        <f t="shared" si="126"/>
        <v>-22500</v>
      </c>
      <c r="I1752" s="24">
        <v>5</v>
      </c>
      <c r="K1752" t="s">
        <v>14</v>
      </c>
      <c r="L1752">
        <v>11</v>
      </c>
      <c r="M1752" s="2">
        <v>495</v>
      </c>
    </row>
    <row r="1753" spans="1:13" s="60" customFormat="1" ht="12.75">
      <c r="A1753" s="13"/>
      <c r="B1753" s="462">
        <f>SUM(B1745:B1752)</f>
        <v>22500</v>
      </c>
      <c r="C1753" s="13" t="s">
        <v>14</v>
      </c>
      <c r="D1753" s="13"/>
      <c r="E1753" s="13"/>
      <c r="F1753" s="20"/>
      <c r="G1753" s="20"/>
      <c r="H1753" s="57">
        <v>0</v>
      </c>
      <c r="I1753" s="59">
        <f aca="true" t="shared" si="127" ref="I1753:I1759">+B1753/M1753</f>
        <v>45.45454545454545</v>
      </c>
      <c r="M1753" s="2">
        <v>495</v>
      </c>
    </row>
    <row r="1754" spans="2:13" ht="12.75">
      <c r="B1754" s="460"/>
      <c r="H1754" s="6">
        <f aca="true" t="shared" si="128" ref="H1754:H1759">H1753-B1754</f>
        <v>0</v>
      </c>
      <c r="I1754" s="24">
        <f t="shared" si="127"/>
        <v>0</v>
      </c>
      <c r="M1754" s="2">
        <v>495</v>
      </c>
    </row>
    <row r="1755" spans="2:13" ht="12.75">
      <c r="B1755" s="460"/>
      <c r="H1755" s="6">
        <f t="shared" si="128"/>
        <v>0</v>
      </c>
      <c r="I1755" s="24">
        <f t="shared" si="127"/>
        <v>0</v>
      </c>
      <c r="M1755" s="2">
        <v>495</v>
      </c>
    </row>
    <row r="1756" spans="2:13" ht="12.75">
      <c r="B1756" s="460">
        <v>20000</v>
      </c>
      <c r="C1756" s="67" t="s">
        <v>716</v>
      </c>
      <c r="D1756" s="67" t="s">
        <v>81</v>
      </c>
      <c r="E1756" s="67" t="s">
        <v>15</v>
      </c>
      <c r="F1756" s="424" t="s">
        <v>717</v>
      </c>
      <c r="G1756" s="424" t="s">
        <v>49</v>
      </c>
      <c r="H1756" s="6">
        <f t="shared" si="128"/>
        <v>-20000</v>
      </c>
      <c r="I1756" s="24">
        <f t="shared" si="127"/>
        <v>40.4040404040404</v>
      </c>
      <c r="K1756" s="66" t="s">
        <v>360</v>
      </c>
      <c r="L1756">
        <v>11</v>
      </c>
      <c r="M1756" s="2">
        <v>495</v>
      </c>
    </row>
    <row r="1757" spans="1:13" s="17" customFormat="1" ht="12.75">
      <c r="A1757" s="1"/>
      <c r="B1757" s="460">
        <v>7000</v>
      </c>
      <c r="C1757" s="14" t="s">
        <v>19</v>
      </c>
      <c r="D1757" s="67" t="s">
        <v>81</v>
      </c>
      <c r="E1757" s="1" t="s">
        <v>15</v>
      </c>
      <c r="F1757" s="29" t="s">
        <v>718</v>
      </c>
      <c r="G1757" s="29" t="s">
        <v>49</v>
      </c>
      <c r="H1757" s="6">
        <f t="shared" si="128"/>
        <v>-27000</v>
      </c>
      <c r="I1757" s="24">
        <f t="shared" si="127"/>
        <v>14.141414141414142</v>
      </c>
      <c r="J1757"/>
      <c r="K1757" s="68" t="s">
        <v>719</v>
      </c>
      <c r="L1757">
        <v>11</v>
      </c>
      <c r="M1757" s="2">
        <v>495</v>
      </c>
    </row>
    <row r="1758" spans="1:13" s="17" customFormat="1" ht="12.75">
      <c r="A1758" s="1"/>
      <c r="B1758" s="460">
        <v>7000</v>
      </c>
      <c r="C1758" s="14" t="s">
        <v>19</v>
      </c>
      <c r="D1758" s="67" t="s">
        <v>81</v>
      </c>
      <c r="E1758" s="1" t="s">
        <v>15</v>
      </c>
      <c r="F1758" s="29" t="s">
        <v>718</v>
      </c>
      <c r="G1758" s="29" t="s">
        <v>49</v>
      </c>
      <c r="H1758" s="6">
        <f t="shared" si="128"/>
        <v>-34000</v>
      </c>
      <c r="I1758" s="24">
        <f t="shared" si="127"/>
        <v>14.141414141414142</v>
      </c>
      <c r="J1758"/>
      <c r="K1758" s="68" t="s">
        <v>719</v>
      </c>
      <c r="L1758">
        <v>11</v>
      </c>
      <c r="M1758" s="2">
        <v>495</v>
      </c>
    </row>
    <row r="1759" spans="1:13" s="17" customFormat="1" ht="12.75">
      <c r="A1759" s="1"/>
      <c r="B1759" s="460">
        <v>5000</v>
      </c>
      <c r="C1759" s="1" t="s">
        <v>19</v>
      </c>
      <c r="D1759" s="67" t="s">
        <v>81</v>
      </c>
      <c r="E1759" s="1" t="s">
        <v>15</v>
      </c>
      <c r="F1759" s="29" t="s">
        <v>720</v>
      </c>
      <c r="G1759" s="29" t="s">
        <v>407</v>
      </c>
      <c r="H1759" s="6">
        <f t="shared" si="128"/>
        <v>-39000</v>
      </c>
      <c r="I1759" s="24">
        <f t="shared" si="127"/>
        <v>10.1010101010101</v>
      </c>
      <c r="J1759"/>
      <c r="K1759" s="68" t="s">
        <v>719</v>
      </c>
      <c r="L1759">
        <v>11</v>
      </c>
      <c r="M1759" s="2">
        <v>495</v>
      </c>
    </row>
    <row r="1760" spans="1:13" s="60" customFormat="1" ht="12.75">
      <c r="A1760" s="13"/>
      <c r="B1760" s="462">
        <f>SUM(B1756:B1759)</f>
        <v>39000</v>
      </c>
      <c r="C1760" s="58"/>
      <c r="D1760" s="58"/>
      <c r="E1760" s="58" t="s">
        <v>15</v>
      </c>
      <c r="F1760" s="73"/>
      <c r="G1760" s="73"/>
      <c r="H1760" s="57"/>
      <c r="I1760" s="59"/>
      <c r="K1760" s="72"/>
      <c r="M1760" s="2">
        <v>495</v>
      </c>
    </row>
    <row r="1761" spans="2:13" ht="12.75">
      <c r="B1761" s="131"/>
      <c r="C1761" s="67"/>
      <c r="D1761" s="67"/>
      <c r="E1761" s="67"/>
      <c r="F1761" s="424"/>
      <c r="G1761" s="424"/>
      <c r="I1761" s="24"/>
      <c r="K1761" s="66"/>
      <c r="M1761" s="2">
        <v>495</v>
      </c>
    </row>
    <row r="1762" spans="2:13" ht="12.75">
      <c r="B1762" s="131"/>
      <c r="C1762" s="67"/>
      <c r="D1762" s="67"/>
      <c r="E1762" s="67"/>
      <c r="F1762" s="424"/>
      <c r="G1762" s="424"/>
      <c r="I1762" s="24"/>
      <c r="K1762" s="66"/>
      <c r="M1762" s="2">
        <v>495</v>
      </c>
    </row>
    <row r="1763" spans="2:13" ht="12.75">
      <c r="B1763" s="131">
        <v>50000</v>
      </c>
      <c r="C1763" s="67" t="s">
        <v>252</v>
      </c>
      <c r="D1763" s="35" t="s">
        <v>81</v>
      </c>
      <c r="E1763" s="67" t="s">
        <v>252</v>
      </c>
      <c r="F1763" s="424" t="s">
        <v>721</v>
      </c>
      <c r="G1763" s="424" t="s">
        <v>389</v>
      </c>
      <c r="H1763" s="6">
        <f>H1755-B1763</f>
        <v>-50000</v>
      </c>
      <c r="I1763" s="24">
        <f aca="true" t="shared" si="129" ref="I1763:I1826">+B1763/M1763</f>
        <v>101.01010101010101</v>
      </c>
      <c r="K1763" s="66" t="s">
        <v>360</v>
      </c>
      <c r="L1763">
        <v>11</v>
      </c>
      <c r="M1763" s="2">
        <v>495</v>
      </c>
    </row>
    <row r="1764" spans="2:13" ht="12.75">
      <c r="B1764" s="460">
        <v>40000</v>
      </c>
      <c r="C1764" s="67" t="s">
        <v>698</v>
      </c>
      <c r="D1764" s="67" t="s">
        <v>81</v>
      </c>
      <c r="E1764" s="67" t="s">
        <v>252</v>
      </c>
      <c r="F1764" s="424" t="s">
        <v>722</v>
      </c>
      <c r="G1764" s="424" t="s">
        <v>49</v>
      </c>
      <c r="H1764" s="6">
        <f aca="true" t="shared" si="130" ref="H1764:H1772">H1763-B1764</f>
        <v>-90000</v>
      </c>
      <c r="I1764" s="24">
        <f t="shared" si="129"/>
        <v>80.8080808080808</v>
      </c>
      <c r="K1764" s="66" t="s">
        <v>360</v>
      </c>
      <c r="L1764">
        <v>11</v>
      </c>
      <c r="M1764" s="2">
        <v>495</v>
      </c>
    </row>
    <row r="1765" spans="2:13" ht="12.75">
      <c r="B1765" s="131">
        <v>30000</v>
      </c>
      <c r="C1765" s="67" t="s">
        <v>698</v>
      </c>
      <c r="D1765" s="67" t="s">
        <v>81</v>
      </c>
      <c r="E1765" s="67" t="s">
        <v>252</v>
      </c>
      <c r="F1765" s="424" t="s">
        <v>723</v>
      </c>
      <c r="G1765" s="424" t="s">
        <v>49</v>
      </c>
      <c r="H1765" s="6">
        <f t="shared" si="130"/>
        <v>-120000</v>
      </c>
      <c r="I1765" s="24">
        <f t="shared" si="129"/>
        <v>60.60606060606061</v>
      </c>
      <c r="K1765" s="66" t="s">
        <v>360</v>
      </c>
      <c r="L1765">
        <v>11</v>
      </c>
      <c r="M1765" s="2">
        <v>495</v>
      </c>
    </row>
    <row r="1766" spans="2:13" ht="12.75">
      <c r="B1766" s="131">
        <v>20000</v>
      </c>
      <c r="C1766" s="67" t="s">
        <v>698</v>
      </c>
      <c r="D1766" s="67" t="s">
        <v>81</v>
      </c>
      <c r="E1766" s="67" t="s">
        <v>252</v>
      </c>
      <c r="F1766" s="424" t="s">
        <v>724</v>
      </c>
      <c r="G1766" s="424" t="s">
        <v>49</v>
      </c>
      <c r="H1766" s="6">
        <f t="shared" si="130"/>
        <v>-140000</v>
      </c>
      <c r="I1766" s="24">
        <f t="shared" si="129"/>
        <v>40.4040404040404</v>
      </c>
      <c r="K1766" s="66" t="s">
        <v>360</v>
      </c>
      <c r="L1766">
        <v>11</v>
      </c>
      <c r="M1766" s="2">
        <v>495</v>
      </c>
    </row>
    <row r="1767" spans="2:13" ht="12.75">
      <c r="B1767" s="131">
        <v>20000</v>
      </c>
      <c r="C1767" s="67" t="s">
        <v>698</v>
      </c>
      <c r="D1767" s="67" t="s">
        <v>81</v>
      </c>
      <c r="E1767" s="67" t="s">
        <v>252</v>
      </c>
      <c r="F1767" s="424" t="s">
        <v>725</v>
      </c>
      <c r="G1767" s="424" t="s">
        <v>49</v>
      </c>
      <c r="H1767" s="6">
        <f t="shared" si="130"/>
        <v>-160000</v>
      </c>
      <c r="I1767" s="24">
        <f t="shared" si="129"/>
        <v>40.4040404040404</v>
      </c>
      <c r="K1767" s="66" t="s">
        <v>360</v>
      </c>
      <c r="L1767">
        <v>11</v>
      </c>
      <c r="M1767" s="2">
        <v>495</v>
      </c>
    </row>
    <row r="1768" spans="2:13" ht="12.75">
      <c r="B1768" s="131">
        <v>20000</v>
      </c>
      <c r="C1768" s="67" t="s">
        <v>698</v>
      </c>
      <c r="D1768" s="67" t="s">
        <v>81</v>
      </c>
      <c r="E1768" s="67" t="s">
        <v>252</v>
      </c>
      <c r="F1768" s="424" t="s">
        <v>726</v>
      </c>
      <c r="G1768" s="424" t="s">
        <v>49</v>
      </c>
      <c r="H1768" s="6">
        <f t="shared" si="130"/>
        <v>-180000</v>
      </c>
      <c r="I1768" s="24">
        <f t="shared" si="129"/>
        <v>40.4040404040404</v>
      </c>
      <c r="K1768" s="66" t="s">
        <v>360</v>
      </c>
      <c r="L1768">
        <v>11</v>
      </c>
      <c r="M1768" s="2">
        <v>495</v>
      </c>
    </row>
    <row r="1769" spans="1:13" s="17" customFormat="1" ht="12.75">
      <c r="A1769" s="14"/>
      <c r="B1769" s="456">
        <v>30000</v>
      </c>
      <c r="C1769" s="14" t="s">
        <v>704</v>
      </c>
      <c r="D1769" s="67" t="s">
        <v>81</v>
      </c>
      <c r="E1769" s="67" t="s">
        <v>252</v>
      </c>
      <c r="F1769" s="32" t="s">
        <v>727</v>
      </c>
      <c r="G1769" s="32" t="s">
        <v>49</v>
      </c>
      <c r="H1769" s="34">
        <f t="shared" si="130"/>
        <v>-210000</v>
      </c>
      <c r="I1769" s="459">
        <f t="shared" si="129"/>
        <v>60.60606060606061</v>
      </c>
      <c r="K1769" s="68" t="s">
        <v>719</v>
      </c>
      <c r="L1769">
        <v>11</v>
      </c>
      <c r="M1769" s="2">
        <v>495</v>
      </c>
    </row>
    <row r="1770" spans="1:13" s="68" customFormat="1" ht="12.75">
      <c r="A1770" s="14"/>
      <c r="B1770" s="456">
        <v>20000</v>
      </c>
      <c r="C1770" s="14" t="s">
        <v>704</v>
      </c>
      <c r="D1770" s="67" t="s">
        <v>81</v>
      </c>
      <c r="E1770" s="67" t="s">
        <v>252</v>
      </c>
      <c r="F1770" s="32" t="s">
        <v>728</v>
      </c>
      <c r="G1770" s="32" t="s">
        <v>49</v>
      </c>
      <c r="H1770" s="34">
        <f t="shared" si="130"/>
        <v>-230000</v>
      </c>
      <c r="I1770" s="459">
        <f t="shared" si="129"/>
        <v>40.4040404040404</v>
      </c>
      <c r="J1770" s="17"/>
      <c r="K1770" s="68" t="s">
        <v>719</v>
      </c>
      <c r="L1770">
        <v>11</v>
      </c>
      <c r="M1770" s="2">
        <v>495</v>
      </c>
    </row>
    <row r="1771" spans="1:13" s="17" customFormat="1" ht="12.75">
      <c r="A1771" s="14"/>
      <c r="B1771" s="456">
        <v>20000</v>
      </c>
      <c r="C1771" s="14" t="s">
        <v>704</v>
      </c>
      <c r="D1771" s="67" t="s">
        <v>81</v>
      </c>
      <c r="E1771" s="67" t="s">
        <v>252</v>
      </c>
      <c r="F1771" s="32" t="s">
        <v>729</v>
      </c>
      <c r="G1771" s="32" t="s">
        <v>49</v>
      </c>
      <c r="H1771" s="34">
        <f t="shared" si="130"/>
        <v>-250000</v>
      </c>
      <c r="I1771" s="459">
        <f t="shared" si="129"/>
        <v>40.4040404040404</v>
      </c>
      <c r="K1771" s="68" t="s">
        <v>719</v>
      </c>
      <c r="L1771">
        <v>11</v>
      </c>
      <c r="M1771" s="2">
        <v>495</v>
      </c>
    </row>
    <row r="1772" spans="1:13" s="17" customFormat="1" ht="12.75">
      <c r="A1772" s="14"/>
      <c r="B1772" s="456">
        <v>10000</v>
      </c>
      <c r="C1772" s="14" t="s">
        <v>704</v>
      </c>
      <c r="D1772" s="67" t="s">
        <v>81</v>
      </c>
      <c r="E1772" s="67" t="s">
        <v>252</v>
      </c>
      <c r="F1772" s="32" t="s">
        <v>730</v>
      </c>
      <c r="G1772" s="32" t="s">
        <v>49</v>
      </c>
      <c r="H1772" s="34">
        <f t="shared" si="130"/>
        <v>-260000</v>
      </c>
      <c r="I1772" s="459">
        <f t="shared" si="129"/>
        <v>20.2020202020202</v>
      </c>
      <c r="K1772" s="68" t="s">
        <v>719</v>
      </c>
      <c r="L1772">
        <v>11</v>
      </c>
      <c r="M1772" s="2">
        <v>495</v>
      </c>
    </row>
    <row r="1773" spans="1:13" s="60" customFormat="1" ht="12.75">
      <c r="A1773" s="13"/>
      <c r="B1773" s="132">
        <f>SUM(B1763:B1772)</f>
        <v>260000</v>
      </c>
      <c r="C1773" s="13"/>
      <c r="D1773" s="13"/>
      <c r="E1773" s="58" t="s">
        <v>252</v>
      </c>
      <c r="F1773" s="20"/>
      <c r="G1773" s="20"/>
      <c r="H1773" s="57">
        <v>0</v>
      </c>
      <c r="I1773" s="59">
        <f t="shared" si="129"/>
        <v>525.2525252525253</v>
      </c>
      <c r="M1773" s="2">
        <v>495</v>
      </c>
    </row>
    <row r="1774" spans="2:13" ht="12.75">
      <c r="B1774" s="131"/>
      <c r="H1774" s="6">
        <f aca="true" t="shared" si="131" ref="H1774:H1782">H1773-B1774</f>
        <v>0</v>
      </c>
      <c r="I1774" s="24">
        <f t="shared" si="129"/>
        <v>0</v>
      </c>
      <c r="M1774" s="2">
        <v>495</v>
      </c>
    </row>
    <row r="1775" spans="2:13" ht="12.75">
      <c r="B1775" s="131"/>
      <c r="H1775" s="6">
        <f t="shared" si="131"/>
        <v>0</v>
      </c>
      <c r="I1775" s="24">
        <f t="shared" si="129"/>
        <v>0</v>
      </c>
      <c r="M1775" s="2">
        <v>495</v>
      </c>
    </row>
    <row r="1776" spans="2:13" ht="12.75">
      <c r="B1776" s="131"/>
      <c r="H1776" s="6">
        <f t="shared" si="131"/>
        <v>0</v>
      </c>
      <c r="I1776" s="24">
        <f t="shared" si="129"/>
        <v>0</v>
      </c>
      <c r="M1776" s="2">
        <v>495</v>
      </c>
    </row>
    <row r="1777" spans="1:13" s="68" customFormat="1" ht="12.75">
      <c r="A1777" s="14"/>
      <c r="B1777" s="463">
        <v>5000</v>
      </c>
      <c r="C1777" s="14" t="s">
        <v>249</v>
      </c>
      <c r="D1777" s="14" t="s">
        <v>81</v>
      </c>
      <c r="E1777" s="14" t="s">
        <v>250</v>
      </c>
      <c r="F1777" s="32" t="s">
        <v>731</v>
      </c>
      <c r="G1777" s="32" t="s">
        <v>407</v>
      </c>
      <c r="H1777" s="6">
        <f t="shared" si="131"/>
        <v>-5000</v>
      </c>
      <c r="I1777" s="24">
        <f t="shared" si="129"/>
        <v>10.1010101010101</v>
      </c>
      <c r="J1777" s="17"/>
      <c r="K1777" s="68" t="s">
        <v>719</v>
      </c>
      <c r="L1777" s="17"/>
      <c r="M1777" s="2">
        <v>495</v>
      </c>
    </row>
    <row r="1778" spans="1:13" s="68" customFormat="1" ht="12.75">
      <c r="A1778" s="14"/>
      <c r="B1778" s="463">
        <v>5000</v>
      </c>
      <c r="C1778" s="14" t="s">
        <v>249</v>
      </c>
      <c r="D1778" s="14" t="s">
        <v>81</v>
      </c>
      <c r="E1778" s="14" t="s">
        <v>250</v>
      </c>
      <c r="F1778" s="32" t="s">
        <v>732</v>
      </c>
      <c r="G1778" s="32" t="s">
        <v>495</v>
      </c>
      <c r="H1778" s="6">
        <f t="shared" si="131"/>
        <v>-10000</v>
      </c>
      <c r="I1778" s="24">
        <f t="shared" si="129"/>
        <v>10.1010101010101</v>
      </c>
      <c r="J1778" s="17"/>
      <c r="K1778" s="68" t="s">
        <v>719</v>
      </c>
      <c r="L1778" s="17"/>
      <c r="M1778" s="2">
        <v>495</v>
      </c>
    </row>
    <row r="1779" spans="1:13" s="68" customFormat="1" ht="12.75">
      <c r="A1779" s="14"/>
      <c r="B1779" s="463">
        <v>5000</v>
      </c>
      <c r="C1779" s="14" t="s">
        <v>249</v>
      </c>
      <c r="D1779" s="14" t="s">
        <v>81</v>
      </c>
      <c r="E1779" s="14" t="s">
        <v>250</v>
      </c>
      <c r="F1779" s="32" t="s">
        <v>733</v>
      </c>
      <c r="G1779" s="32" t="s">
        <v>495</v>
      </c>
      <c r="H1779" s="6">
        <f t="shared" si="131"/>
        <v>-15000</v>
      </c>
      <c r="I1779" s="24">
        <f t="shared" si="129"/>
        <v>10.1010101010101</v>
      </c>
      <c r="J1779" s="17"/>
      <c r="K1779" s="68" t="s">
        <v>719</v>
      </c>
      <c r="L1779" s="17"/>
      <c r="M1779" s="2">
        <v>495</v>
      </c>
    </row>
    <row r="1780" spans="1:13" s="68" customFormat="1" ht="12.75">
      <c r="A1780" s="14"/>
      <c r="B1780" s="463">
        <v>5000</v>
      </c>
      <c r="C1780" s="14" t="s">
        <v>249</v>
      </c>
      <c r="D1780" s="14" t="s">
        <v>81</v>
      </c>
      <c r="E1780" s="14" t="s">
        <v>250</v>
      </c>
      <c r="F1780" s="32" t="s">
        <v>734</v>
      </c>
      <c r="G1780" s="32" t="s">
        <v>497</v>
      </c>
      <c r="H1780" s="6">
        <f t="shared" si="131"/>
        <v>-20000</v>
      </c>
      <c r="I1780" s="24">
        <f t="shared" si="129"/>
        <v>10.1010101010101</v>
      </c>
      <c r="J1780" s="17"/>
      <c r="K1780" s="68" t="s">
        <v>719</v>
      </c>
      <c r="L1780" s="17"/>
      <c r="M1780" s="2">
        <v>495</v>
      </c>
    </row>
    <row r="1781" spans="1:13" s="68" customFormat="1" ht="12.75">
      <c r="A1781" s="14"/>
      <c r="B1781" s="463">
        <v>5000</v>
      </c>
      <c r="C1781" s="14" t="s">
        <v>249</v>
      </c>
      <c r="D1781" s="14" t="s">
        <v>81</v>
      </c>
      <c r="E1781" s="14" t="s">
        <v>250</v>
      </c>
      <c r="F1781" s="32" t="s">
        <v>735</v>
      </c>
      <c r="G1781" s="32" t="s">
        <v>497</v>
      </c>
      <c r="H1781" s="6">
        <f t="shared" si="131"/>
        <v>-25000</v>
      </c>
      <c r="I1781" s="24">
        <f t="shared" si="129"/>
        <v>10.1010101010101</v>
      </c>
      <c r="J1781" s="17"/>
      <c r="K1781" s="68" t="s">
        <v>719</v>
      </c>
      <c r="L1781" s="17"/>
      <c r="M1781" s="2">
        <v>495</v>
      </c>
    </row>
    <row r="1782" spans="1:13" s="68" customFormat="1" ht="12.75">
      <c r="A1782" s="35"/>
      <c r="B1782" s="463">
        <v>5000</v>
      </c>
      <c r="C1782" s="35" t="s">
        <v>249</v>
      </c>
      <c r="D1782" s="14" t="s">
        <v>81</v>
      </c>
      <c r="E1782" s="14" t="s">
        <v>250</v>
      </c>
      <c r="F1782" s="33" t="s">
        <v>736</v>
      </c>
      <c r="G1782" s="33" t="s">
        <v>328</v>
      </c>
      <c r="H1782" s="6">
        <f t="shared" si="131"/>
        <v>-30000</v>
      </c>
      <c r="I1782" s="24">
        <f t="shared" si="129"/>
        <v>10.1010101010101</v>
      </c>
      <c r="J1782" s="17"/>
      <c r="K1782" s="68" t="s">
        <v>691</v>
      </c>
      <c r="M1782" s="2">
        <v>495</v>
      </c>
    </row>
    <row r="1783" spans="1:13" s="72" customFormat="1" ht="12.75">
      <c r="A1783" s="58"/>
      <c r="B1783" s="462">
        <f>SUM(B1777:B1782)</f>
        <v>30000</v>
      </c>
      <c r="C1783" s="58"/>
      <c r="D1783" s="58"/>
      <c r="E1783" s="58" t="s">
        <v>250</v>
      </c>
      <c r="F1783" s="73"/>
      <c r="G1783" s="73"/>
      <c r="H1783" s="57">
        <v>0</v>
      </c>
      <c r="I1783" s="59">
        <f t="shared" si="129"/>
        <v>60.60606060606061</v>
      </c>
      <c r="M1783" s="2">
        <v>495</v>
      </c>
    </row>
    <row r="1784" spans="1:13" s="68" customFormat="1" ht="12.75">
      <c r="A1784" s="35"/>
      <c r="B1784" s="34"/>
      <c r="C1784" s="35"/>
      <c r="D1784" s="35"/>
      <c r="E1784" s="35"/>
      <c r="F1784" s="33"/>
      <c r="G1784" s="33"/>
      <c r="H1784" s="6">
        <f>H1783-B1784</f>
        <v>0</v>
      </c>
      <c r="I1784" s="24">
        <f t="shared" si="129"/>
        <v>0</v>
      </c>
      <c r="M1784" s="2">
        <v>495</v>
      </c>
    </row>
    <row r="1785" spans="1:13" s="68" customFormat="1" ht="12.75">
      <c r="A1785" s="35"/>
      <c r="B1785" s="34"/>
      <c r="C1785" s="35"/>
      <c r="D1785" s="35"/>
      <c r="E1785" s="35"/>
      <c r="F1785" s="33"/>
      <c r="G1785" s="33"/>
      <c r="H1785" s="6">
        <f>H1784-B1785</f>
        <v>0</v>
      </c>
      <c r="I1785" s="24">
        <f t="shared" si="129"/>
        <v>0</v>
      </c>
      <c r="M1785" s="2">
        <v>495</v>
      </c>
    </row>
    <row r="1786" spans="8:13" ht="12.75">
      <c r="H1786" s="6">
        <f>H1785-B1786</f>
        <v>0</v>
      </c>
      <c r="I1786" s="24">
        <f t="shared" si="129"/>
        <v>0</v>
      </c>
      <c r="M1786" s="2">
        <v>495</v>
      </c>
    </row>
    <row r="1787" spans="1:13" s="66" customFormat="1" ht="12.75">
      <c r="A1787" s="35"/>
      <c r="B1787" s="456">
        <v>180000</v>
      </c>
      <c r="C1787" s="35" t="s">
        <v>301</v>
      </c>
      <c r="D1787" s="464" t="s">
        <v>81</v>
      </c>
      <c r="E1787" s="35"/>
      <c r="F1787" s="74" t="s">
        <v>252</v>
      </c>
      <c r="G1787" s="74" t="s">
        <v>298</v>
      </c>
      <c r="H1787" s="6">
        <f>H1786-B1787</f>
        <v>-180000</v>
      </c>
      <c r="I1787" s="24">
        <f t="shared" si="129"/>
        <v>363.6363636363636</v>
      </c>
      <c r="J1787" s="68"/>
      <c r="K1787" s="68"/>
      <c r="L1787" s="68"/>
      <c r="M1787" s="2">
        <v>495</v>
      </c>
    </row>
    <row r="1788" spans="1:13" s="68" customFormat="1" ht="12.75">
      <c r="A1788" s="35"/>
      <c r="B1788" s="456">
        <v>180000</v>
      </c>
      <c r="C1788" s="35" t="s">
        <v>285</v>
      </c>
      <c r="D1788" s="464" t="s">
        <v>81</v>
      </c>
      <c r="E1788" s="35"/>
      <c r="F1788" s="74" t="s">
        <v>252</v>
      </c>
      <c r="G1788" s="74" t="s">
        <v>298</v>
      </c>
      <c r="H1788" s="6">
        <f>H1787-B1788</f>
        <v>-360000</v>
      </c>
      <c r="I1788" s="24">
        <f t="shared" si="129"/>
        <v>363.6363636363636</v>
      </c>
      <c r="M1788" s="2">
        <v>495</v>
      </c>
    </row>
    <row r="1789" spans="1:13" s="60" customFormat="1" ht="12.75">
      <c r="A1789" s="58"/>
      <c r="B1789" s="132">
        <f>SUM(B1787:B1788)</f>
        <v>360000</v>
      </c>
      <c r="C1789" s="58" t="s">
        <v>110</v>
      </c>
      <c r="D1789" s="77"/>
      <c r="E1789" s="58"/>
      <c r="F1789" s="75"/>
      <c r="G1789" s="76"/>
      <c r="H1789" s="57">
        <v>0</v>
      </c>
      <c r="I1789" s="59">
        <f t="shared" si="129"/>
        <v>727.2727272727273</v>
      </c>
      <c r="J1789" s="72"/>
      <c r="K1789" s="72"/>
      <c r="L1789" s="72"/>
      <c r="M1789" s="2">
        <v>495</v>
      </c>
    </row>
    <row r="1790" spans="8:13" ht="12.75">
      <c r="H1790" s="6">
        <f>H1789-B1790</f>
        <v>0</v>
      </c>
      <c r="I1790" s="24">
        <f t="shared" si="129"/>
        <v>0</v>
      </c>
      <c r="M1790" s="2">
        <v>495</v>
      </c>
    </row>
    <row r="1791" spans="8:13" ht="12.75">
      <c r="H1791" s="6">
        <f>H1790-B1791</f>
        <v>0</v>
      </c>
      <c r="I1791" s="24">
        <f t="shared" si="129"/>
        <v>0</v>
      </c>
      <c r="M1791" s="2">
        <v>495</v>
      </c>
    </row>
    <row r="1792" spans="8:13" ht="12.75">
      <c r="H1792" s="6">
        <f>H1791-B1792</f>
        <v>0</v>
      </c>
      <c r="I1792" s="24">
        <f t="shared" si="129"/>
        <v>0</v>
      </c>
      <c r="M1792" s="2">
        <v>495</v>
      </c>
    </row>
    <row r="1793" spans="4:13" ht="12.75">
      <c r="D1793" s="14"/>
      <c r="H1793" s="6">
        <f>H1792-B1793</f>
        <v>0</v>
      </c>
      <c r="I1793" s="24">
        <f t="shared" si="129"/>
        <v>0</v>
      </c>
      <c r="M1793" s="2">
        <v>495</v>
      </c>
    </row>
    <row r="1794" spans="1:13" ht="13.5" thickBot="1">
      <c r="A1794" s="45"/>
      <c r="B1794" s="42">
        <f>+B1888+B1959+B2052+B2097+B2185+B2207+B2211+B2217+B2335+B2344+B2361</f>
        <v>3087107.5</v>
      </c>
      <c r="C1794" s="45"/>
      <c r="D1794" s="79" t="s">
        <v>112</v>
      </c>
      <c r="E1794" s="80"/>
      <c r="F1794" s="80"/>
      <c r="G1794" s="47"/>
      <c r="H1794" s="81"/>
      <c r="I1794" s="82">
        <f t="shared" si="129"/>
        <v>6236.580808080808</v>
      </c>
      <c r="J1794" s="83"/>
      <c r="K1794" s="83"/>
      <c r="L1794" s="83"/>
      <c r="M1794" s="2">
        <v>495</v>
      </c>
    </row>
    <row r="1795" spans="2:13" ht="12.75">
      <c r="B1795" s="34"/>
      <c r="C1795" s="35"/>
      <c r="D1795" s="14"/>
      <c r="E1795" s="35"/>
      <c r="G1795" s="33"/>
      <c r="H1795" s="6">
        <f aca="true" t="shared" si="132" ref="H1795:H1826">H1794-B1795</f>
        <v>0</v>
      </c>
      <c r="I1795" s="24">
        <f t="shared" si="129"/>
        <v>0</v>
      </c>
      <c r="M1795" s="2">
        <v>495</v>
      </c>
    </row>
    <row r="1796" spans="2:13" ht="12.75">
      <c r="B1796" s="61"/>
      <c r="C1796" s="35"/>
      <c r="D1796" s="14"/>
      <c r="E1796" s="36"/>
      <c r="G1796" s="37"/>
      <c r="H1796" s="6">
        <f t="shared" si="132"/>
        <v>0</v>
      </c>
      <c r="I1796" s="24">
        <f t="shared" si="129"/>
        <v>0</v>
      </c>
      <c r="M1796" s="2">
        <v>495</v>
      </c>
    </row>
    <row r="1797" spans="2:13" ht="12.75">
      <c r="B1797" s="417">
        <v>2500</v>
      </c>
      <c r="C1797" s="1" t="s">
        <v>14</v>
      </c>
      <c r="D1797" s="14" t="s">
        <v>737</v>
      </c>
      <c r="E1797" s="1" t="s">
        <v>738</v>
      </c>
      <c r="F1797" s="29" t="s">
        <v>739</v>
      </c>
      <c r="G1797" s="33" t="s">
        <v>246</v>
      </c>
      <c r="H1797" s="6">
        <f t="shared" si="132"/>
        <v>-2500</v>
      </c>
      <c r="I1797" s="24">
        <f t="shared" si="129"/>
        <v>5.05050505050505</v>
      </c>
      <c r="K1797" t="s">
        <v>14</v>
      </c>
      <c r="M1797" s="2">
        <v>495</v>
      </c>
    </row>
    <row r="1798" spans="1:13" s="17" customFormat="1" ht="12.75">
      <c r="A1798" s="1"/>
      <c r="B1798" s="418">
        <v>2500</v>
      </c>
      <c r="C1798" s="1" t="s">
        <v>14</v>
      </c>
      <c r="D1798" s="14" t="s">
        <v>737</v>
      </c>
      <c r="E1798" s="1" t="s">
        <v>738</v>
      </c>
      <c r="F1798" s="29" t="s">
        <v>740</v>
      </c>
      <c r="G1798" s="29" t="s">
        <v>259</v>
      </c>
      <c r="H1798" s="6">
        <f t="shared" si="132"/>
        <v>-5000</v>
      </c>
      <c r="I1798" s="24">
        <f t="shared" si="129"/>
        <v>5.05050505050505</v>
      </c>
      <c r="J1798"/>
      <c r="K1798" t="s">
        <v>14</v>
      </c>
      <c r="L1798"/>
      <c r="M1798" s="2">
        <v>495</v>
      </c>
    </row>
    <row r="1799" spans="2:13" ht="12.75">
      <c r="B1799" s="418">
        <v>2500</v>
      </c>
      <c r="C1799" s="1" t="s">
        <v>14</v>
      </c>
      <c r="D1799" s="14" t="s">
        <v>737</v>
      </c>
      <c r="E1799" s="1" t="s">
        <v>738</v>
      </c>
      <c r="F1799" s="29" t="s">
        <v>741</v>
      </c>
      <c r="G1799" s="29" t="s">
        <v>272</v>
      </c>
      <c r="H1799" s="6">
        <f t="shared" si="132"/>
        <v>-7500</v>
      </c>
      <c r="I1799" s="24">
        <f t="shared" si="129"/>
        <v>5.05050505050505</v>
      </c>
      <c r="K1799" t="s">
        <v>14</v>
      </c>
      <c r="M1799" s="2">
        <v>495</v>
      </c>
    </row>
    <row r="1800" spans="2:13" ht="12.75">
      <c r="B1800" s="418">
        <v>2500</v>
      </c>
      <c r="C1800" s="1" t="s">
        <v>14</v>
      </c>
      <c r="D1800" s="14" t="s">
        <v>737</v>
      </c>
      <c r="E1800" s="1" t="s">
        <v>738</v>
      </c>
      <c r="F1800" s="29" t="s">
        <v>742</v>
      </c>
      <c r="G1800" s="29" t="s">
        <v>274</v>
      </c>
      <c r="H1800" s="6">
        <f t="shared" si="132"/>
        <v>-10000</v>
      </c>
      <c r="I1800" s="24">
        <f t="shared" si="129"/>
        <v>5.05050505050505</v>
      </c>
      <c r="K1800" t="s">
        <v>14</v>
      </c>
      <c r="M1800" s="2">
        <v>495</v>
      </c>
    </row>
    <row r="1801" spans="2:13" ht="12.75">
      <c r="B1801" s="418">
        <v>2500</v>
      </c>
      <c r="C1801" s="1" t="s">
        <v>14</v>
      </c>
      <c r="D1801" s="1" t="s">
        <v>737</v>
      </c>
      <c r="E1801" s="1" t="s">
        <v>738</v>
      </c>
      <c r="F1801" s="29" t="s">
        <v>743</v>
      </c>
      <c r="G1801" s="29" t="s">
        <v>298</v>
      </c>
      <c r="H1801" s="6">
        <f t="shared" si="132"/>
        <v>-12500</v>
      </c>
      <c r="I1801" s="24">
        <f t="shared" si="129"/>
        <v>5.05050505050505</v>
      </c>
      <c r="K1801" t="s">
        <v>14</v>
      </c>
      <c r="M1801" s="2">
        <v>495</v>
      </c>
    </row>
    <row r="1802" spans="2:14" ht="12.75">
      <c r="B1802" s="418">
        <v>2500</v>
      </c>
      <c r="C1802" s="1" t="s">
        <v>14</v>
      </c>
      <c r="D1802" s="1" t="s">
        <v>737</v>
      </c>
      <c r="E1802" s="1" t="s">
        <v>738</v>
      </c>
      <c r="F1802" s="29" t="s">
        <v>744</v>
      </c>
      <c r="G1802" s="29" t="s">
        <v>328</v>
      </c>
      <c r="H1802" s="6">
        <f t="shared" si="132"/>
        <v>-15000</v>
      </c>
      <c r="I1802" s="24">
        <f t="shared" si="129"/>
        <v>5.05050505050505</v>
      </c>
      <c r="K1802" t="s">
        <v>14</v>
      </c>
      <c r="M1802" s="2">
        <v>495</v>
      </c>
      <c r="N1802" s="423"/>
    </row>
    <row r="1803" spans="2:13" ht="12.75">
      <c r="B1803" s="418">
        <v>2500</v>
      </c>
      <c r="C1803" s="1" t="s">
        <v>14</v>
      </c>
      <c r="D1803" s="1" t="s">
        <v>737</v>
      </c>
      <c r="E1803" s="1" t="s">
        <v>738</v>
      </c>
      <c r="F1803" s="426" t="s">
        <v>745</v>
      </c>
      <c r="G1803" s="29" t="s">
        <v>330</v>
      </c>
      <c r="H1803" s="6">
        <f t="shared" si="132"/>
        <v>-17500</v>
      </c>
      <c r="I1803" s="24">
        <f t="shared" si="129"/>
        <v>5.05050505050505</v>
      </c>
      <c r="K1803" t="s">
        <v>14</v>
      </c>
      <c r="M1803" s="2">
        <v>495</v>
      </c>
    </row>
    <row r="1804" spans="2:13" ht="12.75">
      <c r="B1804" s="418">
        <v>2500</v>
      </c>
      <c r="C1804" s="1" t="s">
        <v>14</v>
      </c>
      <c r="D1804" s="1" t="s">
        <v>737</v>
      </c>
      <c r="E1804" s="1" t="s">
        <v>738</v>
      </c>
      <c r="F1804" s="426" t="s">
        <v>746</v>
      </c>
      <c r="G1804" s="29" t="s">
        <v>335</v>
      </c>
      <c r="H1804" s="6">
        <f t="shared" si="132"/>
        <v>-20000</v>
      </c>
      <c r="I1804" s="24">
        <f t="shared" si="129"/>
        <v>5.05050505050505</v>
      </c>
      <c r="K1804" t="s">
        <v>14</v>
      </c>
      <c r="M1804" s="2">
        <v>495</v>
      </c>
    </row>
    <row r="1805" spans="2:13" ht="12.75">
      <c r="B1805" s="418">
        <v>2500</v>
      </c>
      <c r="C1805" s="1" t="s">
        <v>14</v>
      </c>
      <c r="D1805" s="1" t="s">
        <v>737</v>
      </c>
      <c r="E1805" s="1" t="s">
        <v>738</v>
      </c>
      <c r="F1805" s="426" t="s">
        <v>747</v>
      </c>
      <c r="G1805" s="29" t="s">
        <v>346</v>
      </c>
      <c r="H1805" s="6">
        <f t="shared" si="132"/>
        <v>-22500</v>
      </c>
      <c r="I1805" s="24">
        <f t="shared" si="129"/>
        <v>5.05050505050505</v>
      </c>
      <c r="K1805" t="s">
        <v>14</v>
      </c>
      <c r="M1805" s="2">
        <v>495</v>
      </c>
    </row>
    <row r="1806" spans="2:13" ht="12.75">
      <c r="B1806" s="418">
        <v>2500</v>
      </c>
      <c r="C1806" s="1" t="s">
        <v>14</v>
      </c>
      <c r="D1806" s="1" t="s">
        <v>737</v>
      </c>
      <c r="E1806" s="1" t="s">
        <v>738</v>
      </c>
      <c r="F1806" s="426" t="s">
        <v>748</v>
      </c>
      <c r="G1806" s="29" t="s">
        <v>749</v>
      </c>
      <c r="H1806" s="6">
        <f t="shared" si="132"/>
        <v>-25000</v>
      </c>
      <c r="I1806" s="24">
        <f t="shared" si="129"/>
        <v>5.05050505050505</v>
      </c>
      <c r="K1806" t="s">
        <v>14</v>
      </c>
      <c r="M1806" s="2">
        <v>495</v>
      </c>
    </row>
    <row r="1807" spans="2:13" ht="12.75">
      <c r="B1807" s="418">
        <v>2500</v>
      </c>
      <c r="C1807" s="1" t="s">
        <v>14</v>
      </c>
      <c r="D1807" s="1" t="s">
        <v>737</v>
      </c>
      <c r="E1807" s="1" t="s">
        <v>738</v>
      </c>
      <c r="F1807" s="426" t="s">
        <v>750</v>
      </c>
      <c r="G1807" s="29" t="s">
        <v>348</v>
      </c>
      <c r="H1807" s="6">
        <f t="shared" si="132"/>
        <v>-27500</v>
      </c>
      <c r="I1807" s="24">
        <f t="shared" si="129"/>
        <v>5.05050505050505</v>
      </c>
      <c r="K1807" t="s">
        <v>14</v>
      </c>
      <c r="M1807" s="2">
        <v>495</v>
      </c>
    </row>
    <row r="1808" spans="2:13" ht="12.75">
      <c r="B1808" s="418">
        <v>2500</v>
      </c>
      <c r="C1808" s="1" t="s">
        <v>14</v>
      </c>
      <c r="D1808" s="1" t="s">
        <v>737</v>
      </c>
      <c r="E1808" s="1" t="s">
        <v>738</v>
      </c>
      <c r="F1808" s="426" t="s">
        <v>751</v>
      </c>
      <c r="G1808" s="29" t="s">
        <v>389</v>
      </c>
      <c r="H1808" s="6">
        <f t="shared" si="132"/>
        <v>-30000</v>
      </c>
      <c r="I1808" s="24">
        <f t="shared" si="129"/>
        <v>5.05050505050505</v>
      </c>
      <c r="K1808" t="s">
        <v>14</v>
      </c>
      <c r="M1808" s="2">
        <v>495</v>
      </c>
    </row>
    <row r="1809" spans="2:13" ht="12.75">
      <c r="B1809" s="418">
        <v>2500</v>
      </c>
      <c r="C1809" s="1" t="s">
        <v>14</v>
      </c>
      <c r="D1809" s="1" t="s">
        <v>737</v>
      </c>
      <c r="E1809" s="1" t="s">
        <v>738</v>
      </c>
      <c r="F1809" s="426" t="s">
        <v>752</v>
      </c>
      <c r="G1809" s="29" t="s">
        <v>391</v>
      </c>
      <c r="H1809" s="6">
        <f t="shared" si="132"/>
        <v>-32500</v>
      </c>
      <c r="I1809" s="24">
        <f t="shared" si="129"/>
        <v>5.05050505050505</v>
      </c>
      <c r="K1809" t="s">
        <v>14</v>
      </c>
      <c r="M1809" s="2">
        <v>495</v>
      </c>
    </row>
    <row r="1810" spans="2:13" ht="12.75">
      <c r="B1810" s="418">
        <v>2500</v>
      </c>
      <c r="C1810" s="1" t="s">
        <v>14</v>
      </c>
      <c r="D1810" s="1" t="s">
        <v>737</v>
      </c>
      <c r="E1810" s="1" t="s">
        <v>738</v>
      </c>
      <c r="F1810" s="426" t="s">
        <v>753</v>
      </c>
      <c r="G1810" s="29" t="s">
        <v>393</v>
      </c>
      <c r="H1810" s="6">
        <f t="shared" si="132"/>
        <v>-35000</v>
      </c>
      <c r="I1810" s="24">
        <f t="shared" si="129"/>
        <v>5.05050505050505</v>
      </c>
      <c r="K1810" t="s">
        <v>14</v>
      </c>
      <c r="M1810" s="2">
        <v>495</v>
      </c>
    </row>
    <row r="1811" spans="2:13" ht="12.75">
      <c r="B1811" s="418">
        <v>5000</v>
      </c>
      <c r="C1811" s="1" t="s">
        <v>14</v>
      </c>
      <c r="D1811" s="1" t="s">
        <v>737</v>
      </c>
      <c r="E1811" s="1" t="s">
        <v>738</v>
      </c>
      <c r="F1811" s="426" t="s">
        <v>754</v>
      </c>
      <c r="G1811" s="29" t="s">
        <v>49</v>
      </c>
      <c r="H1811" s="6">
        <f t="shared" si="132"/>
        <v>-40000</v>
      </c>
      <c r="I1811" s="24">
        <f t="shared" si="129"/>
        <v>10.1010101010101</v>
      </c>
      <c r="K1811" t="s">
        <v>14</v>
      </c>
      <c r="M1811" s="2">
        <v>495</v>
      </c>
    </row>
    <row r="1812" spans="2:13" ht="12.75">
      <c r="B1812" s="429">
        <v>2500</v>
      </c>
      <c r="C1812" s="1" t="s">
        <v>14</v>
      </c>
      <c r="D1812" s="1" t="s">
        <v>737</v>
      </c>
      <c r="E1812" s="1" t="s">
        <v>738</v>
      </c>
      <c r="F1812" s="426" t="s">
        <v>755</v>
      </c>
      <c r="G1812" s="29" t="s">
        <v>399</v>
      </c>
      <c r="H1812" s="6">
        <f t="shared" si="132"/>
        <v>-42500</v>
      </c>
      <c r="I1812" s="24">
        <f t="shared" si="129"/>
        <v>5.05050505050505</v>
      </c>
      <c r="K1812" t="s">
        <v>14</v>
      </c>
      <c r="M1812" s="2">
        <v>495</v>
      </c>
    </row>
    <row r="1813" spans="2:13" ht="12.75">
      <c r="B1813" s="418">
        <v>2500</v>
      </c>
      <c r="C1813" s="1" t="s">
        <v>14</v>
      </c>
      <c r="D1813" s="1" t="s">
        <v>737</v>
      </c>
      <c r="E1813" s="1" t="s">
        <v>738</v>
      </c>
      <c r="F1813" s="426" t="s">
        <v>756</v>
      </c>
      <c r="G1813" s="29" t="s">
        <v>407</v>
      </c>
      <c r="H1813" s="6">
        <f t="shared" si="132"/>
        <v>-45000</v>
      </c>
      <c r="I1813" s="24">
        <f t="shared" si="129"/>
        <v>5.05050505050505</v>
      </c>
      <c r="K1813" t="s">
        <v>14</v>
      </c>
      <c r="M1813" s="2">
        <v>495</v>
      </c>
    </row>
    <row r="1814" spans="2:13" ht="12.75">
      <c r="B1814" s="418">
        <v>2500</v>
      </c>
      <c r="C1814" s="1" t="s">
        <v>14</v>
      </c>
      <c r="D1814" s="1" t="s">
        <v>737</v>
      </c>
      <c r="E1814" s="1" t="s">
        <v>738</v>
      </c>
      <c r="F1814" s="426" t="s">
        <v>757</v>
      </c>
      <c r="G1814" s="29" t="s">
        <v>495</v>
      </c>
      <c r="H1814" s="6">
        <f t="shared" si="132"/>
        <v>-47500</v>
      </c>
      <c r="I1814" s="24">
        <f t="shared" si="129"/>
        <v>5.05050505050505</v>
      </c>
      <c r="K1814" t="s">
        <v>14</v>
      </c>
      <c r="M1814" s="2">
        <v>495</v>
      </c>
    </row>
    <row r="1815" spans="2:13" ht="12.75">
      <c r="B1815" s="418">
        <v>2500</v>
      </c>
      <c r="C1815" s="1" t="s">
        <v>14</v>
      </c>
      <c r="D1815" s="1" t="s">
        <v>737</v>
      </c>
      <c r="E1815" s="1" t="s">
        <v>738</v>
      </c>
      <c r="F1815" s="426" t="s">
        <v>758</v>
      </c>
      <c r="G1815" s="29" t="s">
        <v>497</v>
      </c>
      <c r="H1815" s="6">
        <f t="shared" si="132"/>
        <v>-50000</v>
      </c>
      <c r="I1815" s="24">
        <f t="shared" si="129"/>
        <v>5.05050505050505</v>
      </c>
      <c r="K1815" t="s">
        <v>14</v>
      </c>
      <c r="M1815" s="2">
        <v>495</v>
      </c>
    </row>
    <row r="1816" spans="2:13" ht="12.75">
      <c r="B1816" s="418">
        <v>2500</v>
      </c>
      <c r="C1816" s="1" t="s">
        <v>14</v>
      </c>
      <c r="D1816" s="1" t="s">
        <v>737</v>
      </c>
      <c r="E1816" s="1" t="s">
        <v>738</v>
      </c>
      <c r="F1816" s="29" t="s">
        <v>759</v>
      </c>
      <c r="G1816" s="29" t="s">
        <v>409</v>
      </c>
      <c r="H1816" s="6">
        <f t="shared" si="132"/>
        <v>-52500</v>
      </c>
      <c r="I1816" s="24">
        <f t="shared" si="129"/>
        <v>5.05050505050505</v>
      </c>
      <c r="K1816" t="s">
        <v>14</v>
      </c>
      <c r="M1816" s="2">
        <v>495</v>
      </c>
    </row>
    <row r="1817" spans="2:13" ht="12.75">
      <c r="B1817" s="418">
        <v>2500</v>
      </c>
      <c r="C1817" s="1" t="s">
        <v>14</v>
      </c>
      <c r="D1817" s="1" t="s">
        <v>737</v>
      </c>
      <c r="E1817" s="1" t="s">
        <v>738</v>
      </c>
      <c r="F1817" s="29" t="s">
        <v>760</v>
      </c>
      <c r="G1817" s="29" t="s">
        <v>500</v>
      </c>
      <c r="H1817" s="6">
        <f t="shared" si="132"/>
        <v>-55000</v>
      </c>
      <c r="I1817" s="24">
        <f t="shared" si="129"/>
        <v>5.05050505050505</v>
      </c>
      <c r="K1817" t="s">
        <v>14</v>
      </c>
      <c r="M1817" s="2">
        <v>495</v>
      </c>
    </row>
    <row r="1818" spans="2:13" ht="12.75">
      <c r="B1818" s="418">
        <v>2500</v>
      </c>
      <c r="C1818" s="1" t="s">
        <v>14</v>
      </c>
      <c r="D1818" s="1" t="s">
        <v>737</v>
      </c>
      <c r="E1818" s="1" t="s">
        <v>738</v>
      </c>
      <c r="F1818" s="29" t="s">
        <v>761</v>
      </c>
      <c r="G1818" s="29" t="s">
        <v>502</v>
      </c>
      <c r="H1818" s="6">
        <f t="shared" si="132"/>
        <v>-57500</v>
      </c>
      <c r="I1818" s="24">
        <f t="shared" si="129"/>
        <v>5.05050505050505</v>
      </c>
      <c r="K1818" t="s">
        <v>14</v>
      </c>
      <c r="M1818" s="2">
        <v>495</v>
      </c>
    </row>
    <row r="1819" spans="2:13" ht="12.75">
      <c r="B1819" s="418">
        <v>2500</v>
      </c>
      <c r="C1819" s="1" t="s">
        <v>14</v>
      </c>
      <c r="D1819" s="1" t="s">
        <v>737</v>
      </c>
      <c r="E1819" s="1" t="s">
        <v>738</v>
      </c>
      <c r="F1819" s="29" t="s">
        <v>762</v>
      </c>
      <c r="G1819" s="29" t="s">
        <v>411</v>
      </c>
      <c r="H1819" s="6">
        <f t="shared" si="132"/>
        <v>-60000</v>
      </c>
      <c r="I1819" s="24">
        <f t="shared" si="129"/>
        <v>5.05050505050505</v>
      </c>
      <c r="K1819" t="s">
        <v>14</v>
      </c>
      <c r="M1819" s="2">
        <v>495</v>
      </c>
    </row>
    <row r="1820" spans="2:13" ht="12.75">
      <c r="B1820" s="418">
        <v>2500</v>
      </c>
      <c r="C1820" s="1" t="s">
        <v>14</v>
      </c>
      <c r="D1820" s="1" t="s">
        <v>737</v>
      </c>
      <c r="E1820" s="1" t="s">
        <v>738</v>
      </c>
      <c r="F1820" s="29" t="s">
        <v>763</v>
      </c>
      <c r="G1820" s="29" t="s">
        <v>557</v>
      </c>
      <c r="H1820" s="6">
        <f t="shared" si="132"/>
        <v>-62500</v>
      </c>
      <c r="I1820" s="24">
        <f t="shared" si="129"/>
        <v>5.05050505050505</v>
      </c>
      <c r="K1820" t="s">
        <v>14</v>
      </c>
      <c r="M1820" s="2">
        <v>495</v>
      </c>
    </row>
    <row r="1821" spans="2:13" ht="12.75">
      <c r="B1821" s="418">
        <v>2500</v>
      </c>
      <c r="C1821" s="1" t="s">
        <v>14</v>
      </c>
      <c r="D1821" s="1" t="s">
        <v>737</v>
      </c>
      <c r="E1821" s="1" t="s">
        <v>738</v>
      </c>
      <c r="F1821" s="29" t="s">
        <v>764</v>
      </c>
      <c r="G1821" s="29" t="s">
        <v>603</v>
      </c>
      <c r="H1821" s="6">
        <f t="shared" si="132"/>
        <v>-65000</v>
      </c>
      <c r="I1821" s="24">
        <f t="shared" si="129"/>
        <v>5.05050505050505</v>
      </c>
      <c r="K1821" t="s">
        <v>14</v>
      </c>
      <c r="M1821" s="2">
        <v>495</v>
      </c>
    </row>
    <row r="1822" spans="2:13" ht="12.75">
      <c r="B1822" s="418">
        <v>2500</v>
      </c>
      <c r="C1822" s="1" t="s">
        <v>14</v>
      </c>
      <c r="D1822" s="1" t="s">
        <v>737</v>
      </c>
      <c r="E1822" s="1" t="s">
        <v>738</v>
      </c>
      <c r="F1822" s="29" t="s">
        <v>765</v>
      </c>
      <c r="G1822" s="29" t="s">
        <v>593</v>
      </c>
      <c r="H1822" s="6">
        <f t="shared" si="132"/>
        <v>-67500</v>
      </c>
      <c r="I1822" s="24">
        <f t="shared" si="129"/>
        <v>5.05050505050505</v>
      </c>
      <c r="K1822" t="s">
        <v>14</v>
      </c>
      <c r="M1822" s="2">
        <v>495</v>
      </c>
    </row>
    <row r="1823" spans="2:13" ht="12.75">
      <c r="B1823" s="418">
        <v>2500</v>
      </c>
      <c r="C1823" s="1" t="s">
        <v>14</v>
      </c>
      <c r="D1823" s="1" t="s">
        <v>737</v>
      </c>
      <c r="E1823" s="1" t="s">
        <v>738</v>
      </c>
      <c r="F1823" s="29" t="s">
        <v>766</v>
      </c>
      <c r="G1823" s="29" t="s">
        <v>606</v>
      </c>
      <c r="H1823" s="6">
        <f t="shared" si="132"/>
        <v>-70000</v>
      </c>
      <c r="I1823" s="24">
        <f t="shared" si="129"/>
        <v>5.05050505050505</v>
      </c>
      <c r="K1823" t="s">
        <v>14</v>
      </c>
      <c r="M1823" s="2">
        <v>495</v>
      </c>
    </row>
    <row r="1824" spans="2:13" ht="12.75">
      <c r="B1824" s="418">
        <v>2500</v>
      </c>
      <c r="C1824" s="1" t="s">
        <v>14</v>
      </c>
      <c r="D1824" s="1" t="s">
        <v>737</v>
      </c>
      <c r="E1824" s="1" t="s">
        <v>738</v>
      </c>
      <c r="F1824" s="29" t="s">
        <v>767</v>
      </c>
      <c r="G1824" s="29" t="s">
        <v>623</v>
      </c>
      <c r="H1824" s="6">
        <f t="shared" si="132"/>
        <v>-72500</v>
      </c>
      <c r="I1824" s="24">
        <f t="shared" si="129"/>
        <v>5.05050505050505</v>
      </c>
      <c r="K1824" t="s">
        <v>14</v>
      </c>
      <c r="M1824" s="2">
        <v>495</v>
      </c>
    </row>
    <row r="1825" spans="1:13" s="17" customFormat="1" ht="12.75">
      <c r="A1825" s="14"/>
      <c r="B1825" s="417">
        <v>2000</v>
      </c>
      <c r="C1825" s="35" t="s">
        <v>14</v>
      </c>
      <c r="D1825" s="35" t="s">
        <v>112</v>
      </c>
      <c r="E1825" s="35" t="s">
        <v>738</v>
      </c>
      <c r="F1825" s="33" t="s">
        <v>768</v>
      </c>
      <c r="G1825" s="33" t="s">
        <v>504</v>
      </c>
      <c r="H1825" s="6">
        <f t="shared" si="132"/>
        <v>-74500</v>
      </c>
      <c r="I1825" s="24">
        <f t="shared" si="129"/>
        <v>4.040404040404041</v>
      </c>
      <c r="K1825" s="68" t="s">
        <v>769</v>
      </c>
      <c r="M1825" s="2">
        <v>495</v>
      </c>
    </row>
    <row r="1826" spans="2:13" ht="12.75">
      <c r="B1826" s="417">
        <v>2500</v>
      </c>
      <c r="C1826" s="1" t="s">
        <v>14</v>
      </c>
      <c r="D1826" s="14" t="s">
        <v>737</v>
      </c>
      <c r="E1826" s="35" t="s">
        <v>770</v>
      </c>
      <c r="F1826" s="29" t="s">
        <v>771</v>
      </c>
      <c r="G1826" s="33" t="s">
        <v>246</v>
      </c>
      <c r="H1826" s="6">
        <f t="shared" si="132"/>
        <v>-77000</v>
      </c>
      <c r="I1826" s="24">
        <f t="shared" si="129"/>
        <v>5.05050505050505</v>
      </c>
      <c r="K1826" t="s">
        <v>14</v>
      </c>
      <c r="M1826" s="2">
        <v>495</v>
      </c>
    </row>
    <row r="1827" spans="2:13" ht="12.75">
      <c r="B1827" s="418">
        <v>5000</v>
      </c>
      <c r="C1827" s="1" t="s">
        <v>14</v>
      </c>
      <c r="D1827" s="14" t="s">
        <v>737</v>
      </c>
      <c r="E1827" s="1" t="s">
        <v>770</v>
      </c>
      <c r="F1827" s="29" t="s">
        <v>772</v>
      </c>
      <c r="G1827" s="29" t="s">
        <v>259</v>
      </c>
      <c r="H1827" s="6">
        <f aca="true" t="shared" si="133" ref="H1827:H1858">H1826-B1827</f>
        <v>-82000</v>
      </c>
      <c r="I1827" s="24">
        <f aca="true" t="shared" si="134" ref="I1827:I1890">+B1827/M1827</f>
        <v>10.1010101010101</v>
      </c>
      <c r="K1827" t="s">
        <v>14</v>
      </c>
      <c r="M1827" s="2">
        <v>495</v>
      </c>
    </row>
    <row r="1828" spans="2:13" ht="12.75">
      <c r="B1828" s="418">
        <v>5000</v>
      </c>
      <c r="C1828" s="1" t="s">
        <v>14</v>
      </c>
      <c r="D1828" s="14" t="s">
        <v>737</v>
      </c>
      <c r="E1828" s="1" t="s">
        <v>770</v>
      </c>
      <c r="F1828" s="29" t="s">
        <v>773</v>
      </c>
      <c r="G1828" s="29" t="s">
        <v>272</v>
      </c>
      <c r="H1828" s="6">
        <f t="shared" si="133"/>
        <v>-87000</v>
      </c>
      <c r="I1828" s="24">
        <f t="shared" si="134"/>
        <v>10.1010101010101</v>
      </c>
      <c r="K1828" t="s">
        <v>14</v>
      </c>
      <c r="M1828" s="2">
        <v>495</v>
      </c>
    </row>
    <row r="1829" spans="1:13" ht="12.75">
      <c r="A1829" s="433"/>
      <c r="B1829" s="418">
        <v>2500</v>
      </c>
      <c r="C1829" s="1" t="s">
        <v>14</v>
      </c>
      <c r="D1829" s="36" t="s">
        <v>737</v>
      </c>
      <c r="E1829" s="36" t="s">
        <v>770</v>
      </c>
      <c r="F1829" s="29" t="s">
        <v>774</v>
      </c>
      <c r="G1829" s="29" t="s">
        <v>282</v>
      </c>
      <c r="H1829" s="6">
        <f t="shared" si="133"/>
        <v>-89500</v>
      </c>
      <c r="I1829" s="24">
        <f t="shared" si="134"/>
        <v>5.05050505050505</v>
      </c>
      <c r="J1829" s="40"/>
      <c r="K1829" t="s">
        <v>14</v>
      </c>
      <c r="L1829" s="40"/>
      <c r="M1829" s="2">
        <v>495</v>
      </c>
    </row>
    <row r="1830" spans="2:13" ht="12.75">
      <c r="B1830" s="418">
        <v>2500</v>
      </c>
      <c r="C1830" s="1" t="s">
        <v>14</v>
      </c>
      <c r="D1830" s="14" t="s">
        <v>737</v>
      </c>
      <c r="E1830" s="1" t="s">
        <v>770</v>
      </c>
      <c r="F1830" s="29" t="s">
        <v>775</v>
      </c>
      <c r="G1830" s="29" t="s">
        <v>274</v>
      </c>
      <c r="H1830" s="6">
        <f t="shared" si="133"/>
        <v>-92000</v>
      </c>
      <c r="I1830" s="24">
        <f t="shared" si="134"/>
        <v>5.05050505050505</v>
      </c>
      <c r="K1830" t="s">
        <v>14</v>
      </c>
      <c r="M1830" s="2">
        <v>495</v>
      </c>
    </row>
    <row r="1831" spans="2:13" ht="12.75">
      <c r="B1831" s="418">
        <v>2500</v>
      </c>
      <c r="C1831" s="1" t="s">
        <v>14</v>
      </c>
      <c r="D1831" s="1" t="s">
        <v>737</v>
      </c>
      <c r="E1831" s="1" t="s">
        <v>770</v>
      </c>
      <c r="F1831" s="29" t="s">
        <v>776</v>
      </c>
      <c r="G1831" s="29" t="s">
        <v>298</v>
      </c>
      <c r="H1831" s="6">
        <f t="shared" si="133"/>
        <v>-94500</v>
      </c>
      <c r="I1831" s="24">
        <f t="shared" si="134"/>
        <v>5.05050505050505</v>
      </c>
      <c r="K1831" t="s">
        <v>14</v>
      </c>
      <c r="M1831" s="2">
        <v>495</v>
      </c>
    </row>
    <row r="1832" spans="2:13" ht="12.75">
      <c r="B1832" s="418">
        <v>2500</v>
      </c>
      <c r="C1832" s="1" t="s">
        <v>14</v>
      </c>
      <c r="D1832" s="1" t="s">
        <v>737</v>
      </c>
      <c r="E1832" s="1" t="s">
        <v>770</v>
      </c>
      <c r="F1832" s="29" t="s">
        <v>777</v>
      </c>
      <c r="G1832" s="29" t="s">
        <v>328</v>
      </c>
      <c r="H1832" s="6">
        <f t="shared" si="133"/>
        <v>-97000</v>
      </c>
      <c r="I1832" s="24">
        <f t="shared" si="134"/>
        <v>5.05050505050505</v>
      </c>
      <c r="K1832" t="s">
        <v>14</v>
      </c>
      <c r="M1832" s="2">
        <v>495</v>
      </c>
    </row>
    <row r="1833" spans="2:13" ht="12.75">
      <c r="B1833" s="418">
        <v>2500</v>
      </c>
      <c r="C1833" s="1" t="s">
        <v>14</v>
      </c>
      <c r="D1833" s="1" t="s">
        <v>737</v>
      </c>
      <c r="E1833" s="1" t="s">
        <v>770</v>
      </c>
      <c r="F1833" s="426" t="s">
        <v>778</v>
      </c>
      <c r="G1833" s="29" t="s">
        <v>330</v>
      </c>
      <c r="H1833" s="6">
        <f t="shared" si="133"/>
        <v>-99500</v>
      </c>
      <c r="I1833" s="24">
        <f t="shared" si="134"/>
        <v>5.05050505050505</v>
      </c>
      <c r="K1833" t="s">
        <v>14</v>
      </c>
      <c r="M1833" s="2">
        <v>495</v>
      </c>
    </row>
    <row r="1834" spans="2:13" ht="12.75">
      <c r="B1834" s="418">
        <v>2500</v>
      </c>
      <c r="C1834" s="1" t="s">
        <v>14</v>
      </c>
      <c r="D1834" s="1" t="s">
        <v>737</v>
      </c>
      <c r="E1834" s="1" t="s">
        <v>770</v>
      </c>
      <c r="F1834" s="426" t="s">
        <v>779</v>
      </c>
      <c r="G1834" s="29" t="s">
        <v>335</v>
      </c>
      <c r="H1834" s="6">
        <f t="shared" si="133"/>
        <v>-102000</v>
      </c>
      <c r="I1834" s="24">
        <f t="shared" si="134"/>
        <v>5.05050505050505</v>
      </c>
      <c r="K1834" t="s">
        <v>14</v>
      </c>
      <c r="M1834" s="2">
        <v>495</v>
      </c>
    </row>
    <row r="1835" spans="2:13" ht="12.75">
      <c r="B1835" s="418">
        <v>2500</v>
      </c>
      <c r="C1835" s="1" t="s">
        <v>14</v>
      </c>
      <c r="D1835" s="1" t="s">
        <v>737</v>
      </c>
      <c r="E1835" s="1" t="s">
        <v>770</v>
      </c>
      <c r="F1835" s="426" t="s">
        <v>780</v>
      </c>
      <c r="G1835" s="29" t="s">
        <v>346</v>
      </c>
      <c r="H1835" s="6">
        <f t="shared" si="133"/>
        <v>-104500</v>
      </c>
      <c r="I1835" s="24">
        <f t="shared" si="134"/>
        <v>5.05050505050505</v>
      </c>
      <c r="K1835" t="s">
        <v>14</v>
      </c>
      <c r="M1835" s="2">
        <v>495</v>
      </c>
    </row>
    <row r="1836" spans="2:13" ht="12.75">
      <c r="B1836" s="418">
        <v>2500</v>
      </c>
      <c r="C1836" s="1" t="s">
        <v>14</v>
      </c>
      <c r="D1836" s="1" t="s">
        <v>737</v>
      </c>
      <c r="E1836" s="1" t="s">
        <v>770</v>
      </c>
      <c r="F1836" s="426" t="s">
        <v>781</v>
      </c>
      <c r="G1836" s="29" t="s">
        <v>348</v>
      </c>
      <c r="H1836" s="6">
        <f t="shared" si="133"/>
        <v>-107000</v>
      </c>
      <c r="I1836" s="24">
        <f t="shared" si="134"/>
        <v>5.05050505050505</v>
      </c>
      <c r="K1836" t="s">
        <v>14</v>
      </c>
      <c r="M1836" s="2">
        <v>495</v>
      </c>
    </row>
    <row r="1837" spans="2:13" ht="12.75">
      <c r="B1837" s="418">
        <v>2500</v>
      </c>
      <c r="C1837" s="1" t="s">
        <v>14</v>
      </c>
      <c r="D1837" s="1" t="s">
        <v>737</v>
      </c>
      <c r="E1837" s="1" t="s">
        <v>770</v>
      </c>
      <c r="F1837" s="426" t="s">
        <v>782</v>
      </c>
      <c r="G1837" s="29" t="s">
        <v>389</v>
      </c>
      <c r="H1837" s="6">
        <f t="shared" si="133"/>
        <v>-109500</v>
      </c>
      <c r="I1837" s="24">
        <f t="shared" si="134"/>
        <v>5.05050505050505</v>
      </c>
      <c r="K1837" t="s">
        <v>14</v>
      </c>
      <c r="M1837" s="2">
        <v>495</v>
      </c>
    </row>
    <row r="1838" spans="2:13" ht="12.75">
      <c r="B1838" s="418">
        <v>2500</v>
      </c>
      <c r="C1838" s="1" t="s">
        <v>14</v>
      </c>
      <c r="D1838" s="1" t="s">
        <v>737</v>
      </c>
      <c r="E1838" s="1" t="s">
        <v>770</v>
      </c>
      <c r="F1838" s="426" t="s">
        <v>783</v>
      </c>
      <c r="G1838" s="29" t="s">
        <v>389</v>
      </c>
      <c r="H1838" s="6">
        <f t="shared" si="133"/>
        <v>-112000</v>
      </c>
      <c r="I1838" s="24">
        <f t="shared" si="134"/>
        <v>5.05050505050505</v>
      </c>
      <c r="K1838" t="s">
        <v>14</v>
      </c>
      <c r="M1838" s="2">
        <v>495</v>
      </c>
    </row>
    <row r="1839" spans="2:13" ht="12.75">
      <c r="B1839" s="418">
        <v>2500</v>
      </c>
      <c r="C1839" s="1" t="s">
        <v>14</v>
      </c>
      <c r="D1839" s="1" t="s">
        <v>737</v>
      </c>
      <c r="E1839" s="1" t="s">
        <v>770</v>
      </c>
      <c r="F1839" s="426" t="s">
        <v>784</v>
      </c>
      <c r="G1839" s="29" t="s">
        <v>391</v>
      </c>
      <c r="H1839" s="6">
        <f t="shared" si="133"/>
        <v>-114500</v>
      </c>
      <c r="I1839" s="24">
        <f t="shared" si="134"/>
        <v>5.05050505050505</v>
      </c>
      <c r="K1839" t="s">
        <v>14</v>
      </c>
      <c r="M1839" s="2">
        <v>495</v>
      </c>
    </row>
    <row r="1840" spans="2:13" ht="12.75">
      <c r="B1840" s="418">
        <v>2500</v>
      </c>
      <c r="C1840" s="1" t="s">
        <v>14</v>
      </c>
      <c r="D1840" s="1" t="s">
        <v>737</v>
      </c>
      <c r="E1840" s="1" t="s">
        <v>770</v>
      </c>
      <c r="F1840" s="426" t="s">
        <v>785</v>
      </c>
      <c r="G1840" s="29" t="s">
        <v>393</v>
      </c>
      <c r="H1840" s="6">
        <f t="shared" si="133"/>
        <v>-117000</v>
      </c>
      <c r="I1840" s="24">
        <f t="shared" si="134"/>
        <v>5.05050505050505</v>
      </c>
      <c r="K1840" t="s">
        <v>14</v>
      </c>
      <c r="M1840" s="2">
        <v>495</v>
      </c>
    </row>
    <row r="1841" spans="2:13" ht="12.75">
      <c r="B1841" s="418">
        <v>2500</v>
      </c>
      <c r="C1841" s="1" t="s">
        <v>14</v>
      </c>
      <c r="D1841" s="1" t="s">
        <v>737</v>
      </c>
      <c r="E1841" s="1" t="s">
        <v>770</v>
      </c>
      <c r="F1841" s="426" t="s">
        <v>786</v>
      </c>
      <c r="G1841" s="29" t="s">
        <v>407</v>
      </c>
      <c r="H1841" s="6">
        <f t="shared" si="133"/>
        <v>-119500</v>
      </c>
      <c r="I1841" s="24">
        <f t="shared" si="134"/>
        <v>5.05050505050505</v>
      </c>
      <c r="K1841" t="s">
        <v>14</v>
      </c>
      <c r="M1841" s="2">
        <v>495</v>
      </c>
    </row>
    <row r="1842" spans="2:13" ht="12.75">
      <c r="B1842" s="418">
        <v>2500</v>
      </c>
      <c r="C1842" s="1" t="s">
        <v>14</v>
      </c>
      <c r="D1842" s="1" t="s">
        <v>737</v>
      </c>
      <c r="E1842" s="1" t="s">
        <v>770</v>
      </c>
      <c r="F1842" s="426" t="s">
        <v>787</v>
      </c>
      <c r="G1842" s="29" t="s">
        <v>495</v>
      </c>
      <c r="H1842" s="6">
        <f t="shared" si="133"/>
        <v>-122000</v>
      </c>
      <c r="I1842" s="24">
        <f t="shared" si="134"/>
        <v>5.05050505050505</v>
      </c>
      <c r="K1842" t="s">
        <v>14</v>
      </c>
      <c r="M1842" s="2">
        <v>495</v>
      </c>
    </row>
    <row r="1843" spans="2:13" ht="12.75">
      <c r="B1843" s="418">
        <v>5000</v>
      </c>
      <c r="C1843" s="1" t="s">
        <v>14</v>
      </c>
      <c r="D1843" s="1" t="s">
        <v>737</v>
      </c>
      <c r="E1843" s="1" t="s">
        <v>770</v>
      </c>
      <c r="F1843" s="426" t="s">
        <v>788</v>
      </c>
      <c r="G1843" s="29" t="s">
        <v>497</v>
      </c>
      <c r="H1843" s="6">
        <f t="shared" si="133"/>
        <v>-127000</v>
      </c>
      <c r="I1843" s="24">
        <f t="shared" si="134"/>
        <v>10.1010101010101</v>
      </c>
      <c r="K1843" t="s">
        <v>14</v>
      </c>
      <c r="M1843" s="2">
        <v>495</v>
      </c>
    </row>
    <row r="1844" spans="2:13" ht="12.75">
      <c r="B1844" s="418">
        <v>2500</v>
      </c>
      <c r="C1844" s="1" t="s">
        <v>14</v>
      </c>
      <c r="D1844" s="1" t="s">
        <v>737</v>
      </c>
      <c r="E1844" s="1" t="s">
        <v>770</v>
      </c>
      <c r="F1844" s="29" t="s">
        <v>789</v>
      </c>
      <c r="G1844" s="29" t="s">
        <v>409</v>
      </c>
      <c r="H1844" s="6">
        <f t="shared" si="133"/>
        <v>-129500</v>
      </c>
      <c r="I1844" s="24">
        <f t="shared" si="134"/>
        <v>5.05050505050505</v>
      </c>
      <c r="K1844" t="s">
        <v>14</v>
      </c>
      <c r="M1844" s="2">
        <v>495</v>
      </c>
    </row>
    <row r="1845" spans="2:13" ht="12.75">
      <c r="B1845" s="418">
        <v>2500</v>
      </c>
      <c r="C1845" s="1" t="s">
        <v>14</v>
      </c>
      <c r="D1845" s="1" t="s">
        <v>737</v>
      </c>
      <c r="E1845" s="1" t="s">
        <v>770</v>
      </c>
      <c r="F1845" s="29" t="s">
        <v>790</v>
      </c>
      <c r="G1845" s="29" t="s">
        <v>500</v>
      </c>
      <c r="H1845" s="6">
        <f t="shared" si="133"/>
        <v>-132000</v>
      </c>
      <c r="I1845" s="24">
        <f t="shared" si="134"/>
        <v>5.05050505050505</v>
      </c>
      <c r="K1845" t="s">
        <v>14</v>
      </c>
      <c r="M1845" s="2">
        <v>495</v>
      </c>
    </row>
    <row r="1846" spans="2:13" ht="12.75">
      <c r="B1846" s="418">
        <v>2500</v>
      </c>
      <c r="C1846" s="1" t="s">
        <v>14</v>
      </c>
      <c r="D1846" s="1" t="s">
        <v>737</v>
      </c>
      <c r="E1846" s="1" t="s">
        <v>770</v>
      </c>
      <c r="F1846" s="29" t="s">
        <v>791</v>
      </c>
      <c r="G1846" s="29" t="s">
        <v>502</v>
      </c>
      <c r="H1846" s="6">
        <f t="shared" si="133"/>
        <v>-134500</v>
      </c>
      <c r="I1846" s="24">
        <f t="shared" si="134"/>
        <v>5.05050505050505</v>
      </c>
      <c r="K1846" t="s">
        <v>14</v>
      </c>
      <c r="M1846" s="2">
        <v>495</v>
      </c>
    </row>
    <row r="1847" spans="1:13" s="40" customFormat="1" ht="12.75">
      <c r="A1847" s="1"/>
      <c r="B1847" s="418">
        <v>2500</v>
      </c>
      <c r="C1847" s="1" t="s">
        <v>14</v>
      </c>
      <c r="D1847" s="1" t="s">
        <v>737</v>
      </c>
      <c r="E1847" s="1" t="s">
        <v>770</v>
      </c>
      <c r="F1847" s="29" t="s">
        <v>792</v>
      </c>
      <c r="G1847" s="29" t="s">
        <v>411</v>
      </c>
      <c r="H1847" s="6">
        <f t="shared" si="133"/>
        <v>-137000</v>
      </c>
      <c r="I1847" s="24">
        <f t="shared" si="134"/>
        <v>5.05050505050505</v>
      </c>
      <c r="J1847"/>
      <c r="K1847" t="s">
        <v>14</v>
      </c>
      <c r="L1847"/>
      <c r="M1847" s="2">
        <v>495</v>
      </c>
    </row>
    <row r="1848" spans="2:13" ht="12.75">
      <c r="B1848" s="418">
        <v>2500</v>
      </c>
      <c r="C1848" s="1" t="s">
        <v>14</v>
      </c>
      <c r="D1848" s="1" t="s">
        <v>737</v>
      </c>
      <c r="E1848" s="1" t="s">
        <v>770</v>
      </c>
      <c r="F1848" s="29" t="s">
        <v>793</v>
      </c>
      <c r="G1848" s="29" t="s">
        <v>557</v>
      </c>
      <c r="H1848" s="6">
        <f t="shared" si="133"/>
        <v>-139500</v>
      </c>
      <c r="I1848" s="24">
        <f t="shared" si="134"/>
        <v>5.05050505050505</v>
      </c>
      <c r="K1848" t="s">
        <v>14</v>
      </c>
      <c r="M1848" s="2">
        <v>495</v>
      </c>
    </row>
    <row r="1849" spans="2:13" ht="12.75">
      <c r="B1849" s="418">
        <v>2500</v>
      </c>
      <c r="C1849" s="1" t="s">
        <v>14</v>
      </c>
      <c r="D1849" s="1" t="s">
        <v>737</v>
      </c>
      <c r="E1849" s="1" t="s">
        <v>770</v>
      </c>
      <c r="F1849" s="29" t="s">
        <v>794</v>
      </c>
      <c r="G1849" s="29" t="s">
        <v>603</v>
      </c>
      <c r="H1849" s="6">
        <f t="shared" si="133"/>
        <v>-142000</v>
      </c>
      <c r="I1849" s="24">
        <f t="shared" si="134"/>
        <v>5.05050505050505</v>
      </c>
      <c r="K1849" t="s">
        <v>14</v>
      </c>
      <c r="M1849" s="2">
        <v>495</v>
      </c>
    </row>
    <row r="1850" spans="2:13" ht="12.75">
      <c r="B1850" s="418">
        <v>2500</v>
      </c>
      <c r="C1850" s="1" t="s">
        <v>14</v>
      </c>
      <c r="D1850" s="1" t="s">
        <v>737</v>
      </c>
      <c r="E1850" s="1" t="s">
        <v>770</v>
      </c>
      <c r="F1850" s="29" t="s">
        <v>795</v>
      </c>
      <c r="G1850" s="29" t="s">
        <v>593</v>
      </c>
      <c r="H1850" s="6">
        <f t="shared" si="133"/>
        <v>-144500</v>
      </c>
      <c r="I1850" s="24">
        <f t="shared" si="134"/>
        <v>5.05050505050505</v>
      </c>
      <c r="K1850" t="s">
        <v>14</v>
      </c>
      <c r="M1850" s="2">
        <v>495</v>
      </c>
    </row>
    <row r="1851" spans="2:13" ht="12.75">
      <c r="B1851" s="418">
        <v>2500</v>
      </c>
      <c r="C1851" s="1" t="s">
        <v>14</v>
      </c>
      <c r="D1851" s="1" t="s">
        <v>737</v>
      </c>
      <c r="E1851" s="1" t="s">
        <v>770</v>
      </c>
      <c r="F1851" s="29" t="s">
        <v>796</v>
      </c>
      <c r="G1851" s="29" t="s">
        <v>606</v>
      </c>
      <c r="H1851" s="6">
        <f t="shared" si="133"/>
        <v>-147000</v>
      </c>
      <c r="I1851" s="24">
        <f t="shared" si="134"/>
        <v>5.05050505050505</v>
      </c>
      <c r="K1851" t="s">
        <v>14</v>
      </c>
      <c r="M1851" s="2">
        <v>495</v>
      </c>
    </row>
    <row r="1852" spans="2:13" ht="12.75">
      <c r="B1852" s="418">
        <v>2500</v>
      </c>
      <c r="C1852" s="1" t="s">
        <v>14</v>
      </c>
      <c r="D1852" s="1" t="s">
        <v>737</v>
      </c>
      <c r="E1852" s="1" t="s">
        <v>770</v>
      </c>
      <c r="F1852" s="29" t="s">
        <v>797</v>
      </c>
      <c r="G1852" s="29" t="s">
        <v>623</v>
      </c>
      <c r="H1852" s="6">
        <f t="shared" si="133"/>
        <v>-149500</v>
      </c>
      <c r="I1852" s="24">
        <f t="shared" si="134"/>
        <v>5.05050505050505</v>
      </c>
      <c r="K1852" t="s">
        <v>14</v>
      </c>
      <c r="M1852" s="2">
        <v>495</v>
      </c>
    </row>
    <row r="1853" spans="2:13" ht="12.75">
      <c r="B1853" s="417">
        <v>2500</v>
      </c>
      <c r="C1853" s="1" t="s">
        <v>14</v>
      </c>
      <c r="D1853" s="14" t="s">
        <v>737</v>
      </c>
      <c r="E1853" s="421" t="s">
        <v>709</v>
      </c>
      <c r="F1853" s="29" t="s">
        <v>798</v>
      </c>
      <c r="G1853" s="33" t="s">
        <v>246</v>
      </c>
      <c r="H1853" s="6">
        <f t="shared" si="133"/>
        <v>-152000</v>
      </c>
      <c r="I1853" s="24">
        <f t="shared" si="134"/>
        <v>5.05050505050505</v>
      </c>
      <c r="J1853" s="422"/>
      <c r="K1853" t="s">
        <v>14</v>
      </c>
      <c r="L1853" s="422"/>
      <c r="M1853" s="2">
        <v>495</v>
      </c>
    </row>
    <row r="1854" spans="2:13" ht="12.75">
      <c r="B1854" s="418">
        <v>2500</v>
      </c>
      <c r="C1854" s="1" t="s">
        <v>14</v>
      </c>
      <c r="D1854" s="14" t="s">
        <v>737</v>
      </c>
      <c r="E1854" s="1" t="s">
        <v>709</v>
      </c>
      <c r="F1854" s="29" t="s">
        <v>799</v>
      </c>
      <c r="G1854" s="29" t="s">
        <v>259</v>
      </c>
      <c r="H1854" s="6">
        <f t="shared" si="133"/>
        <v>-154500</v>
      </c>
      <c r="I1854" s="24">
        <f t="shared" si="134"/>
        <v>5.05050505050505</v>
      </c>
      <c r="K1854" t="s">
        <v>14</v>
      </c>
      <c r="M1854" s="2">
        <v>495</v>
      </c>
    </row>
    <row r="1855" spans="2:13" ht="12.75">
      <c r="B1855" s="418">
        <v>2500</v>
      </c>
      <c r="C1855" s="1" t="s">
        <v>14</v>
      </c>
      <c r="D1855" s="14" t="s">
        <v>737</v>
      </c>
      <c r="E1855" s="1" t="s">
        <v>709</v>
      </c>
      <c r="F1855" s="29" t="s">
        <v>800</v>
      </c>
      <c r="G1855" s="29" t="s">
        <v>272</v>
      </c>
      <c r="H1855" s="6">
        <f t="shared" si="133"/>
        <v>-157000</v>
      </c>
      <c r="I1855" s="24">
        <f t="shared" si="134"/>
        <v>5.05050505050505</v>
      </c>
      <c r="K1855" t="s">
        <v>14</v>
      </c>
      <c r="M1855" s="2">
        <v>495</v>
      </c>
    </row>
    <row r="1856" spans="2:13" ht="12.75">
      <c r="B1856" s="418">
        <v>2500</v>
      </c>
      <c r="C1856" s="1" t="s">
        <v>14</v>
      </c>
      <c r="D1856" s="14" t="s">
        <v>737</v>
      </c>
      <c r="E1856" s="1" t="s">
        <v>709</v>
      </c>
      <c r="F1856" s="29" t="s">
        <v>801</v>
      </c>
      <c r="G1856" s="29" t="s">
        <v>274</v>
      </c>
      <c r="H1856" s="6">
        <f t="shared" si="133"/>
        <v>-159500</v>
      </c>
      <c r="I1856" s="24">
        <f t="shared" si="134"/>
        <v>5.05050505050505</v>
      </c>
      <c r="K1856" t="s">
        <v>14</v>
      </c>
      <c r="M1856" s="2">
        <v>495</v>
      </c>
    </row>
    <row r="1857" spans="2:13" ht="12.75">
      <c r="B1857" s="418">
        <v>2500</v>
      </c>
      <c r="C1857" s="1" t="s">
        <v>14</v>
      </c>
      <c r="D1857" s="1" t="s">
        <v>737</v>
      </c>
      <c r="E1857" s="1" t="s">
        <v>709</v>
      </c>
      <c r="F1857" s="29" t="s">
        <v>802</v>
      </c>
      <c r="G1857" s="29" t="s">
        <v>298</v>
      </c>
      <c r="H1857" s="6">
        <f t="shared" si="133"/>
        <v>-162000</v>
      </c>
      <c r="I1857" s="24">
        <f t="shared" si="134"/>
        <v>5.05050505050505</v>
      </c>
      <c r="K1857" t="s">
        <v>14</v>
      </c>
      <c r="M1857" s="2">
        <v>495</v>
      </c>
    </row>
    <row r="1858" spans="2:13" ht="12.75">
      <c r="B1858" s="418">
        <v>2500</v>
      </c>
      <c r="C1858" s="1" t="s">
        <v>14</v>
      </c>
      <c r="D1858" s="1" t="s">
        <v>737</v>
      </c>
      <c r="E1858" s="1" t="s">
        <v>709</v>
      </c>
      <c r="F1858" s="29" t="s">
        <v>803</v>
      </c>
      <c r="G1858" s="29" t="s">
        <v>328</v>
      </c>
      <c r="H1858" s="6">
        <f t="shared" si="133"/>
        <v>-164500</v>
      </c>
      <c r="I1858" s="24">
        <f t="shared" si="134"/>
        <v>5.05050505050505</v>
      </c>
      <c r="K1858" t="s">
        <v>14</v>
      </c>
      <c r="M1858" s="2">
        <v>495</v>
      </c>
    </row>
    <row r="1859" spans="2:13" ht="12.75">
      <c r="B1859" s="418">
        <v>2500</v>
      </c>
      <c r="C1859" s="1" t="s">
        <v>14</v>
      </c>
      <c r="D1859" s="1" t="s">
        <v>737</v>
      </c>
      <c r="E1859" s="1" t="s">
        <v>709</v>
      </c>
      <c r="F1859" s="426" t="s">
        <v>804</v>
      </c>
      <c r="G1859" s="29" t="s">
        <v>330</v>
      </c>
      <c r="H1859" s="6">
        <f aca="true" t="shared" si="135" ref="H1859:H1887">H1858-B1859</f>
        <v>-167000</v>
      </c>
      <c r="I1859" s="24">
        <f t="shared" si="134"/>
        <v>5.05050505050505</v>
      </c>
      <c r="K1859" t="s">
        <v>14</v>
      </c>
      <c r="M1859" s="2">
        <v>495</v>
      </c>
    </row>
    <row r="1860" spans="2:13" ht="12.75">
      <c r="B1860" s="418">
        <v>2500</v>
      </c>
      <c r="C1860" s="1" t="s">
        <v>14</v>
      </c>
      <c r="D1860" s="1" t="s">
        <v>737</v>
      </c>
      <c r="E1860" s="1" t="s">
        <v>709</v>
      </c>
      <c r="F1860" s="426" t="s">
        <v>805</v>
      </c>
      <c r="G1860" s="29" t="s">
        <v>335</v>
      </c>
      <c r="H1860" s="6">
        <f t="shared" si="135"/>
        <v>-169500</v>
      </c>
      <c r="I1860" s="24">
        <f t="shared" si="134"/>
        <v>5.05050505050505</v>
      </c>
      <c r="K1860" t="s">
        <v>14</v>
      </c>
      <c r="M1860" s="2">
        <v>495</v>
      </c>
    </row>
    <row r="1861" spans="2:13" ht="12.75">
      <c r="B1861" s="418">
        <v>2500</v>
      </c>
      <c r="C1861" s="1" t="s">
        <v>14</v>
      </c>
      <c r="D1861" s="1" t="s">
        <v>737</v>
      </c>
      <c r="E1861" s="1" t="s">
        <v>709</v>
      </c>
      <c r="F1861" s="426" t="s">
        <v>806</v>
      </c>
      <c r="G1861" s="29" t="s">
        <v>346</v>
      </c>
      <c r="H1861" s="6">
        <f t="shared" si="135"/>
        <v>-172000</v>
      </c>
      <c r="I1861" s="24">
        <f t="shared" si="134"/>
        <v>5.05050505050505</v>
      </c>
      <c r="K1861" t="s">
        <v>14</v>
      </c>
      <c r="M1861" s="2">
        <v>495</v>
      </c>
    </row>
    <row r="1862" spans="2:13" ht="12.75">
      <c r="B1862" s="418">
        <v>2500</v>
      </c>
      <c r="C1862" s="1" t="s">
        <v>14</v>
      </c>
      <c r="D1862" s="1" t="s">
        <v>737</v>
      </c>
      <c r="E1862" s="1" t="s">
        <v>709</v>
      </c>
      <c r="F1862" s="426" t="s">
        <v>807</v>
      </c>
      <c r="G1862" s="29" t="s">
        <v>749</v>
      </c>
      <c r="H1862" s="6">
        <f t="shared" si="135"/>
        <v>-174500</v>
      </c>
      <c r="I1862" s="24">
        <f t="shared" si="134"/>
        <v>5.05050505050505</v>
      </c>
      <c r="K1862" t="s">
        <v>14</v>
      </c>
      <c r="M1862" s="2">
        <v>495</v>
      </c>
    </row>
    <row r="1863" spans="2:13" ht="12.75">
      <c r="B1863" s="418">
        <v>2500</v>
      </c>
      <c r="C1863" s="1" t="s">
        <v>14</v>
      </c>
      <c r="D1863" s="1" t="s">
        <v>737</v>
      </c>
      <c r="E1863" s="1" t="s">
        <v>709</v>
      </c>
      <c r="F1863" s="426" t="s">
        <v>808</v>
      </c>
      <c r="G1863" s="29" t="s">
        <v>389</v>
      </c>
      <c r="H1863" s="6">
        <f t="shared" si="135"/>
        <v>-177000</v>
      </c>
      <c r="I1863" s="24">
        <f t="shared" si="134"/>
        <v>5.05050505050505</v>
      </c>
      <c r="K1863" t="s">
        <v>14</v>
      </c>
      <c r="M1863" s="2">
        <v>495</v>
      </c>
    </row>
    <row r="1864" spans="2:13" ht="12.75">
      <c r="B1864" s="418">
        <v>2500</v>
      </c>
      <c r="C1864" s="1" t="s">
        <v>14</v>
      </c>
      <c r="D1864" s="1" t="s">
        <v>737</v>
      </c>
      <c r="E1864" s="1" t="s">
        <v>709</v>
      </c>
      <c r="F1864" s="426" t="s">
        <v>809</v>
      </c>
      <c r="G1864" s="29" t="s">
        <v>391</v>
      </c>
      <c r="H1864" s="6">
        <f t="shared" si="135"/>
        <v>-179500</v>
      </c>
      <c r="I1864" s="24">
        <f t="shared" si="134"/>
        <v>5.05050505050505</v>
      </c>
      <c r="K1864" t="s">
        <v>14</v>
      </c>
      <c r="M1864" s="2">
        <v>495</v>
      </c>
    </row>
    <row r="1865" spans="2:13" ht="12.75">
      <c r="B1865" s="418">
        <v>2500</v>
      </c>
      <c r="C1865" s="1" t="s">
        <v>14</v>
      </c>
      <c r="D1865" s="1" t="s">
        <v>737</v>
      </c>
      <c r="E1865" s="1" t="s">
        <v>709</v>
      </c>
      <c r="F1865" s="426" t="s">
        <v>753</v>
      </c>
      <c r="G1865" s="29" t="s">
        <v>393</v>
      </c>
      <c r="H1865" s="6">
        <f t="shared" si="135"/>
        <v>-182000</v>
      </c>
      <c r="I1865" s="24">
        <f t="shared" si="134"/>
        <v>5.05050505050505</v>
      </c>
      <c r="K1865" t="s">
        <v>14</v>
      </c>
      <c r="M1865" s="2">
        <v>495</v>
      </c>
    </row>
    <row r="1866" spans="2:13" ht="12.75">
      <c r="B1866" s="418">
        <v>5000</v>
      </c>
      <c r="C1866" s="1" t="s">
        <v>14</v>
      </c>
      <c r="D1866" s="1" t="s">
        <v>737</v>
      </c>
      <c r="E1866" s="1" t="s">
        <v>709</v>
      </c>
      <c r="F1866" s="426" t="s">
        <v>810</v>
      </c>
      <c r="G1866" s="29" t="s">
        <v>49</v>
      </c>
      <c r="H1866" s="6">
        <f t="shared" si="135"/>
        <v>-187000</v>
      </c>
      <c r="I1866" s="24">
        <f t="shared" si="134"/>
        <v>10.1010101010101</v>
      </c>
      <c r="K1866" t="s">
        <v>14</v>
      </c>
      <c r="M1866" s="2">
        <v>495</v>
      </c>
    </row>
    <row r="1867" spans="2:13" ht="12.75">
      <c r="B1867" s="429">
        <v>2500</v>
      </c>
      <c r="C1867" s="1" t="s">
        <v>14</v>
      </c>
      <c r="D1867" s="1" t="s">
        <v>737</v>
      </c>
      <c r="E1867" s="1" t="s">
        <v>709</v>
      </c>
      <c r="F1867" s="426" t="s">
        <v>811</v>
      </c>
      <c r="G1867" s="29" t="s">
        <v>399</v>
      </c>
      <c r="H1867" s="6">
        <f t="shared" si="135"/>
        <v>-189500</v>
      </c>
      <c r="I1867" s="24">
        <f t="shared" si="134"/>
        <v>5.05050505050505</v>
      </c>
      <c r="K1867" t="s">
        <v>14</v>
      </c>
      <c r="M1867" s="2">
        <v>495</v>
      </c>
    </row>
    <row r="1868" spans="2:13" ht="12.75">
      <c r="B1868" s="418">
        <v>5000</v>
      </c>
      <c r="C1868" s="1" t="s">
        <v>14</v>
      </c>
      <c r="D1868" s="1" t="s">
        <v>737</v>
      </c>
      <c r="E1868" s="1" t="s">
        <v>709</v>
      </c>
      <c r="F1868" s="426" t="s">
        <v>812</v>
      </c>
      <c r="G1868" s="29" t="s">
        <v>407</v>
      </c>
      <c r="H1868" s="6">
        <f t="shared" si="135"/>
        <v>-194500</v>
      </c>
      <c r="I1868" s="24">
        <f t="shared" si="134"/>
        <v>10.1010101010101</v>
      </c>
      <c r="K1868" t="s">
        <v>14</v>
      </c>
      <c r="M1868" s="2">
        <v>495</v>
      </c>
    </row>
    <row r="1869" spans="2:13" ht="12.75">
      <c r="B1869" s="418">
        <v>2500</v>
      </c>
      <c r="C1869" s="1" t="s">
        <v>14</v>
      </c>
      <c r="D1869" s="1" t="s">
        <v>737</v>
      </c>
      <c r="E1869" s="1" t="s">
        <v>709</v>
      </c>
      <c r="F1869" s="426" t="s">
        <v>813</v>
      </c>
      <c r="G1869" s="29" t="s">
        <v>495</v>
      </c>
      <c r="H1869" s="6">
        <f t="shared" si="135"/>
        <v>-197000</v>
      </c>
      <c r="I1869" s="24">
        <f t="shared" si="134"/>
        <v>5.05050505050505</v>
      </c>
      <c r="K1869" t="s">
        <v>14</v>
      </c>
      <c r="M1869" s="2">
        <v>495</v>
      </c>
    </row>
    <row r="1870" spans="2:13" ht="12.75">
      <c r="B1870" s="418">
        <v>5000</v>
      </c>
      <c r="C1870" s="1" t="s">
        <v>14</v>
      </c>
      <c r="D1870" s="1" t="s">
        <v>737</v>
      </c>
      <c r="E1870" s="1" t="s">
        <v>709</v>
      </c>
      <c r="F1870" s="426" t="s">
        <v>814</v>
      </c>
      <c r="G1870" s="29" t="s">
        <v>497</v>
      </c>
      <c r="H1870" s="6">
        <f t="shared" si="135"/>
        <v>-202000</v>
      </c>
      <c r="I1870" s="24">
        <f t="shared" si="134"/>
        <v>10.1010101010101</v>
      </c>
      <c r="K1870" t="s">
        <v>14</v>
      </c>
      <c r="M1870" s="2">
        <v>495</v>
      </c>
    </row>
    <row r="1871" spans="2:13" ht="12.75">
      <c r="B1871" s="418">
        <v>2500</v>
      </c>
      <c r="C1871" s="1" t="s">
        <v>14</v>
      </c>
      <c r="D1871" s="1" t="s">
        <v>737</v>
      </c>
      <c r="E1871" s="1" t="s">
        <v>709</v>
      </c>
      <c r="F1871" s="29" t="s">
        <v>815</v>
      </c>
      <c r="G1871" s="29" t="s">
        <v>409</v>
      </c>
      <c r="H1871" s="6">
        <f t="shared" si="135"/>
        <v>-204500</v>
      </c>
      <c r="I1871" s="24">
        <f t="shared" si="134"/>
        <v>5.05050505050505</v>
      </c>
      <c r="K1871" t="s">
        <v>14</v>
      </c>
      <c r="M1871" s="2">
        <v>495</v>
      </c>
    </row>
    <row r="1872" spans="2:13" ht="12.75">
      <c r="B1872" s="418">
        <v>2500</v>
      </c>
      <c r="C1872" s="1" t="s">
        <v>14</v>
      </c>
      <c r="D1872" s="1" t="s">
        <v>737</v>
      </c>
      <c r="E1872" s="1" t="s">
        <v>709</v>
      </c>
      <c r="F1872" s="29" t="s">
        <v>816</v>
      </c>
      <c r="G1872" s="29" t="s">
        <v>500</v>
      </c>
      <c r="H1872" s="6">
        <f t="shared" si="135"/>
        <v>-207000</v>
      </c>
      <c r="I1872" s="24">
        <f t="shared" si="134"/>
        <v>5.05050505050505</v>
      </c>
      <c r="K1872" t="s">
        <v>14</v>
      </c>
      <c r="M1872" s="2">
        <v>495</v>
      </c>
    </row>
    <row r="1873" spans="2:13" ht="12.75">
      <c r="B1873" s="418">
        <v>2500</v>
      </c>
      <c r="C1873" s="1" t="s">
        <v>14</v>
      </c>
      <c r="D1873" s="1" t="s">
        <v>737</v>
      </c>
      <c r="E1873" s="1" t="s">
        <v>709</v>
      </c>
      <c r="F1873" s="29" t="s">
        <v>817</v>
      </c>
      <c r="G1873" s="29" t="s">
        <v>502</v>
      </c>
      <c r="H1873" s="6">
        <f t="shared" si="135"/>
        <v>-209500</v>
      </c>
      <c r="I1873" s="24">
        <f t="shared" si="134"/>
        <v>5.05050505050505</v>
      </c>
      <c r="K1873" t="s">
        <v>14</v>
      </c>
      <c r="M1873" s="2">
        <v>495</v>
      </c>
    </row>
    <row r="1874" spans="2:13" ht="12.75">
      <c r="B1874" s="418">
        <v>2500</v>
      </c>
      <c r="C1874" s="1" t="s">
        <v>14</v>
      </c>
      <c r="D1874" s="1" t="s">
        <v>737</v>
      </c>
      <c r="E1874" s="1" t="s">
        <v>709</v>
      </c>
      <c r="F1874" s="29" t="s">
        <v>818</v>
      </c>
      <c r="G1874" s="29" t="s">
        <v>411</v>
      </c>
      <c r="H1874" s="6">
        <f t="shared" si="135"/>
        <v>-212000</v>
      </c>
      <c r="I1874" s="24">
        <f t="shared" si="134"/>
        <v>5.05050505050505</v>
      </c>
      <c r="K1874" t="s">
        <v>14</v>
      </c>
      <c r="M1874" s="2">
        <v>495</v>
      </c>
    </row>
    <row r="1875" spans="2:13" ht="12.75">
      <c r="B1875" s="418">
        <v>2500</v>
      </c>
      <c r="C1875" s="1" t="s">
        <v>14</v>
      </c>
      <c r="D1875" s="1" t="s">
        <v>737</v>
      </c>
      <c r="E1875" s="1" t="s">
        <v>709</v>
      </c>
      <c r="F1875" s="29" t="s">
        <v>819</v>
      </c>
      <c r="G1875" s="29" t="s">
        <v>557</v>
      </c>
      <c r="H1875" s="6">
        <f t="shared" si="135"/>
        <v>-214500</v>
      </c>
      <c r="I1875" s="24">
        <f t="shared" si="134"/>
        <v>5.05050505050505</v>
      </c>
      <c r="K1875" t="s">
        <v>14</v>
      </c>
      <c r="M1875" s="2">
        <v>495</v>
      </c>
    </row>
    <row r="1876" spans="2:13" ht="12.75">
      <c r="B1876" s="418">
        <v>2500</v>
      </c>
      <c r="C1876" s="1" t="s">
        <v>14</v>
      </c>
      <c r="D1876" s="1" t="s">
        <v>737</v>
      </c>
      <c r="E1876" s="1" t="s">
        <v>709</v>
      </c>
      <c r="F1876" s="29" t="s">
        <v>820</v>
      </c>
      <c r="G1876" s="29" t="s">
        <v>603</v>
      </c>
      <c r="H1876" s="6">
        <f t="shared" si="135"/>
        <v>-217000</v>
      </c>
      <c r="I1876" s="24">
        <f t="shared" si="134"/>
        <v>5.05050505050505</v>
      </c>
      <c r="K1876" t="s">
        <v>14</v>
      </c>
      <c r="M1876" s="2">
        <v>495</v>
      </c>
    </row>
    <row r="1877" spans="2:13" ht="12.75">
      <c r="B1877" s="418">
        <v>2500</v>
      </c>
      <c r="C1877" s="1" t="s">
        <v>14</v>
      </c>
      <c r="D1877" s="1" t="s">
        <v>737</v>
      </c>
      <c r="E1877" s="1" t="s">
        <v>709</v>
      </c>
      <c r="F1877" s="29" t="s">
        <v>821</v>
      </c>
      <c r="G1877" s="29" t="s">
        <v>593</v>
      </c>
      <c r="H1877" s="6">
        <f t="shared" si="135"/>
        <v>-219500</v>
      </c>
      <c r="I1877" s="24">
        <f t="shared" si="134"/>
        <v>5.05050505050505</v>
      </c>
      <c r="K1877" t="s">
        <v>14</v>
      </c>
      <c r="M1877" s="2">
        <v>495</v>
      </c>
    </row>
    <row r="1878" spans="2:13" ht="12.75">
      <c r="B1878" s="418">
        <v>2500</v>
      </c>
      <c r="C1878" s="1" t="s">
        <v>14</v>
      </c>
      <c r="D1878" s="1" t="s">
        <v>737</v>
      </c>
      <c r="E1878" s="1" t="s">
        <v>709</v>
      </c>
      <c r="F1878" s="29" t="s">
        <v>822</v>
      </c>
      <c r="G1878" s="29" t="s">
        <v>606</v>
      </c>
      <c r="H1878" s="6">
        <f t="shared" si="135"/>
        <v>-222000</v>
      </c>
      <c r="I1878" s="24">
        <f t="shared" si="134"/>
        <v>5.05050505050505</v>
      </c>
      <c r="K1878" t="s">
        <v>14</v>
      </c>
      <c r="M1878" s="2">
        <v>495</v>
      </c>
    </row>
    <row r="1879" spans="2:13" ht="12.75">
      <c r="B1879" s="418">
        <v>2500</v>
      </c>
      <c r="C1879" s="1" t="s">
        <v>14</v>
      </c>
      <c r="D1879" s="1" t="s">
        <v>737</v>
      </c>
      <c r="E1879" s="1" t="s">
        <v>709</v>
      </c>
      <c r="F1879" s="29" t="s">
        <v>823</v>
      </c>
      <c r="G1879" s="29" t="s">
        <v>623</v>
      </c>
      <c r="H1879" s="6">
        <f t="shared" si="135"/>
        <v>-224500</v>
      </c>
      <c r="I1879" s="24">
        <f t="shared" si="134"/>
        <v>5.05050505050505</v>
      </c>
      <c r="K1879" t="s">
        <v>14</v>
      </c>
      <c r="M1879" s="2">
        <v>495</v>
      </c>
    </row>
    <row r="1880" spans="2:13" ht="12.75">
      <c r="B1880" s="418">
        <v>2500</v>
      </c>
      <c r="C1880" s="1" t="s">
        <v>14</v>
      </c>
      <c r="D1880" s="1" t="s">
        <v>737</v>
      </c>
      <c r="E1880" s="1" t="s">
        <v>824</v>
      </c>
      <c r="F1880" s="426" t="s">
        <v>825</v>
      </c>
      <c r="G1880" s="29" t="s">
        <v>393</v>
      </c>
      <c r="H1880" s="6">
        <f t="shared" si="135"/>
        <v>-227000</v>
      </c>
      <c r="I1880" s="24">
        <f t="shared" si="134"/>
        <v>5.05050505050505</v>
      </c>
      <c r="K1880" t="s">
        <v>14</v>
      </c>
      <c r="M1880" s="2">
        <v>495</v>
      </c>
    </row>
    <row r="1881" spans="2:13" ht="12.75">
      <c r="B1881" s="418">
        <v>2500</v>
      </c>
      <c r="C1881" s="1" t="s">
        <v>14</v>
      </c>
      <c r="D1881" s="1" t="s">
        <v>737</v>
      </c>
      <c r="E1881" s="1" t="s">
        <v>824</v>
      </c>
      <c r="F1881" s="426" t="s">
        <v>826</v>
      </c>
      <c r="G1881" s="29" t="s">
        <v>407</v>
      </c>
      <c r="H1881" s="6">
        <f t="shared" si="135"/>
        <v>-229500</v>
      </c>
      <c r="I1881" s="24">
        <f t="shared" si="134"/>
        <v>5.05050505050505</v>
      </c>
      <c r="K1881" t="s">
        <v>14</v>
      </c>
      <c r="M1881" s="2">
        <v>495</v>
      </c>
    </row>
    <row r="1882" spans="2:13" ht="12.75">
      <c r="B1882" s="418">
        <v>2500</v>
      </c>
      <c r="C1882" s="1" t="s">
        <v>14</v>
      </c>
      <c r="D1882" s="1" t="s">
        <v>737</v>
      </c>
      <c r="E1882" s="1" t="s">
        <v>824</v>
      </c>
      <c r="F1882" s="426" t="s">
        <v>827</v>
      </c>
      <c r="G1882" s="29" t="s">
        <v>495</v>
      </c>
      <c r="H1882" s="6">
        <f t="shared" si="135"/>
        <v>-232000</v>
      </c>
      <c r="I1882" s="24">
        <f t="shared" si="134"/>
        <v>5.05050505050505</v>
      </c>
      <c r="K1882" t="s">
        <v>14</v>
      </c>
      <c r="M1882" s="2">
        <v>495</v>
      </c>
    </row>
    <row r="1883" spans="2:13" ht="12.75">
      <c r="B1883" s="418">
        <v>2500</v>
      </c>
      <c r="C1883" s="1" t="s">
        <v>14</v>
      </c>
      <c r="D1883" s="1" t="s">
        <v>737</v>
      </c>
      <c r="E1883" s="1" t="s">
        <v>824</v>
      </c>
      <c r="F1883" s="426" t="s">
        <v>828</v>
      </c>
      <c r="G1883" s="29" t="s">
        <v>497</v>
      </c>
      <c r="H1883" s="6">
        <f t="shared" si="135"/>
        <v>-234500</v>
      </c>
      <c r="I1883" s="24">
        <f t="shared" si="134"/>
        <v>5.05050505050505</v>
      </c>
      <c r="K1883" t="s">
        <v>14</v>
      </c>
      <c r="M1883" s="2">
        <v>495</v>
      </c>
    </row>
    <row r="1884" spans="2:13" ht="12.75">
      <c r="B1884" s="418">
        <v>2500</v>
      </c>
      <c r="C1884" s="1" t="s">
        <v>14</v>
      </c>
      <c r="D1884" s="1" t="s">
        <v>737</v>
      </c>
      <c r="E1884" s="1" t="s">
        <v>829</v>
      </c>
      <c r="F1884" s="29" t="s">
        <v>830</v>
      </c>
      <c r="G1884" s="29" t="s">
        <v>328</v>
      </c>
      <c r="H1884" s="6">
        <f t="shared" si="135"/>
        <v>-237000</v>
      </c>
      <c r="I1884" s="24">
        <f t="shared" si="134"/>
        <v>5.05050505050505</v>
      </c>
      <c r="K1884" t="s">
        <v>14</v>
      </c>
      <c r="M1884" s="2">
        <v>495</v>
      </c>
    </row>
    <row r="1885" spans="2:13" ht="12.75">
      <c r="B1885" s="418">
        <v>2500</v>
      </c>
      <c r="C1885" s="1" t="s">
        <v>14</v>
      </c>
      <c r="D1885" s="1" t="s">
        <v>737</v>
      </c>
      <c r="E1885" s="1" t="s">
        <v>829</v>
      </c>
      <c r="F1885" s="426" t="s">
        <v>831</v>
      </c>
      <c r="G1885" s="29" t="s">
        <v>393</v>
      </c>
      <c r="H1885" s="6">
        <f t="shared" si="135"/>
        <v>-239500</v>
      </c>
      <c r="I1885" s="24">
        <f t="shared" si="134"/>
        <v>5.05050505050505</v>
      </c>
      <c r="K1885" t="s">
        <v>14</v>
      </c>
      <c r="M1885" s="2">
        <v>495</v>
      </c>
    </row>
    <row r="1886" spans="2:13" ht="12.75">
      <c r="B1886" s="418">
        <v>2500</v>
      </c>
      <c r="C1886" s="1" t="s">
        <v>14</v>
      </c>
      <c r="D1886" s="1" t="s">
        <v>737</v>
      </c>
      <c r="E1886" s="1" t="s">
        <v>832</v>
      </c>
      <c r="F1886" s="426" t="s">
        <v>833</v>
      </c>
      <c r="G1886" s="29" t="s">
        <v>407</v>
      </c>
      <c r="H1886" s="6">
        <f t="shared" si="135"/>
        <v>-242000</v>
      </c>
      <c r="I1886" s="24">
        <f t="shared" si="134"/>
        <v>5.05050505050505</v>
      </c>
      <c r="K1886" t="s">
        <v>14</v>
      </c>
      <c r="M1886" s="2">
        <v>495</v>
      </c>
    </row>
    <row r="1887" spans="2:13" ht="12.75">
      <c r="B1887" s="418">
        <v>2500</v>
      </c>
      <c r="C1887" s="1" t="s">
        <v>14</v>
      </c>
      <c r="D1887" s="1" t="s">
        <v>737</v>
      </c>
      <c r="E1887" s="1" t="s">
        <v>832</v>
      </c>
      <c r="F1887" s="29" t="s">
        <v>834</v>
      </c>
      <c r="G1887" s="29" t="s">
        <v>497</v>
      </c>
      <c r="H1887" s="6">
        <f t="shared" si="135"/>
        <v>-244500</v>
      </c>
      <c r="I1887" s="24">
        <f t="shared" si="134"/>
        <v>5.05050505050505</v>
      </c>
      <c r="K1887" t="s">
        <v>14</v>
      </c>
      <c r="M1887" s="2">
        <v>495</v>
      </c>
    </row>
    <row r="1888" spans="1:13" s="60" customFormat="1" ht="12.75">
      <c r="A1888" s="13"/>
      <c r="B1888" s="419">
        <f>SUM(B1797:B1887)</f>
        <v>244500</v>
      </c>
      <c r="C1888" s="13" t="s">
        <v>14</v>
      </c>
      <c r="D1888" s="13"/>
      <c r="E1888" s="13"/>
      <c r="F1888" s="20"/>
      <c r="G1888" s="20"/>
      <c r="H1888" s="57">
        <v>0</v>
      </c>
      <c r="I1888" s="59">
        <f t="shared" si="134"/>
        <v>493.93939393939394</v>
      </c>
      <c r="M1888" s="2">
        <v>495</v>
      </c>
    </row>
    <row r="1889" spans="3:13" ht="12.75">
      <c r="C1889" s="3"/>
      <c r="H1889" s="6">
        <f aca="true" t="shared" si="136" ref="H1889:H1920">H1888-B1889</f>
        <v>0</v>
      </c>
      <c r="I1889" s="24">
        <f t="shared" si="134"/>
        <v>0</v>
      </c>
      <c r="M1889" s="2">
        <v>495</v>
      </c>
    </row>
    <row r="1890" spans="8:13" ht="12.75">
      <c r="H1890" s="6">
        <f t="shared" si="136"/>
        <v>0</v>
      </c>
      <c r="I1890" s="24">
        <f t="shared" si="134"/>
        <v>0</v>
      </c>
      <c r="M1890" s="2">
        <v>495</v>
      </c>
    </row>
    <row r="1891" spans="1:13" s="68" customFormat="1" ht="12.75">
      <c r="A1891" s="35"/>
      <c r="B1891" s="137">
        <v>2000</v>
      </c>
      <c r="C1891" s="67" t="s">
        <v>835</v>
      </c>
      <c r="D1891" s="35" t="s">
        <v>112</v>
      </c>
      <c r="E1891" s="35" t="s">
        <v>254</v>
      </c>
      <c r="F1891" s="33" t="s">
        <v>836</v>
      </c>
      <c r="G1891" s="424" t="s">
        <v>274</v>
      </c>
      <c r="H1891" s="39">
        <f t="shared" si="136"/>
        <v>-2000</v>
      </c>
      <c r="I1891" s="84">
        <f aca="true" t="shared" si="137" ref="I1891:I1954">+B1891/M1891</f>
        <v>4.040404040404041</v>
      </c>
      <c r="K1891" s="66" t="s">
        <v>769</v>
      </c>
      <c r="M1891" s="2">
        <v>495</v>
      </c>
    </row>
    <row r="1892" spans="1:13" s="66" customFormat="1" ht="12.75">
      <c r="A1892" s="67"/>
      <c r="B1892" s="137">
        <v>2500</v>
      </c>
      <c r="C1892" s="35" t="s">
        <v>837</v>
      </c>
      <c r="D1892" s="35" t="s">
        <v>112</v>
      </c>
      <c r="E1892" s="35" t="s">
        <v>254</v>
      </c>
      <c r="F1892" s="33" t="s">
        <v>838</v>
      </c>
      <c r="G1892" s="33" t="s">
        <v>274</v>
      </c>
      <c r="H1892" s="39">
        <f t="shared" si="136"/>
        <v>-4500</v>
      </c>
      <c r="I1892" s="84">
        <f t="shared" si="137"/>
        <v>5.05050505050505</v>
      </c>
      <c r="K1892" s="68" t="s">
        <v>769</v>
      </c>
      <c r="M1892" s="2">
        <v>495</v>
      </c>
    </row>
    <row r="1893" spans="1:13" s="68" customFormat="1" ht="12.75">
      <c r="A1893" s="35"/>
      <c r="B1893" s="137">
        <v>2500</v>
      </c>
      <c r="C1893" s="35" t="s">
        <v>839</v>
      </c>
      <c r="D1893" s="35" t="s">
        <v>112</v>
      </c>
      <c r="E1893" s="35" t="s">
        <v>254</v>
      </c>
      <c r="F1893" s="33" t="s">
        <v>840</v>
      </c>
      <c r="G1893" s="33" t="s">
        <v>298</v>
      </c>
      <c r="H1893" s="39">
        <f t="shared" si="136"/>
        <v>-7000</v>
      </c>
      <c r="I1893" s="84">
        <f t="shared" si="137"/>
        <v>5.05050505050505</v>
      </c>
      <c r="K1893" s="68" t="s">
        <v>769</v>
      </c>
      <c r="M1893" s="2">
        <v>495</v>
      </c>
    </row>
    <row r="1894" spans="1:13" s="68" customFormat="1" ht="12.75">
      <c r="A1894" s="35"/>
      <c r="B1894" s="137">
        <v>2000</v>
      </c>
      <c r="C1894" s="35" t="s">
        <v>841</v>
      </c>
      <c r="D1894" s="35" t="s">
        <v>112</v>
      </c>
      <c r="E1894" s="35" t="s">
        <v>254</v>
      </c>
      <c r="F1894" s="33" t="s">
        <v>842</v>
      </c>
      <c r="G1894" s="33" t="s">
        <v>328</v>
      </c>
      <c r="H1894" s="39">
        <f t="shared" si="136"/>
        <v>-9000</v>
      </c>
      <c r="I1894" s="84">
        <f t="shared" si="137"/>
        <v>4.040404040404041</v>
      </c>
      <c r="K1894" s="68" t="s">
        <v>769</v>
      </c>
      <c r="M1894" s="2">
        <v>495</v>
      </c>
    </row>
    <row r="1895" spans="1:13" s="68" customFormat="1" ht="12.75">
      <c r="A1895" s="35"/>
      <c r="B1895" s="137">
        <v>2300</v>
      </c>
      <c r="C1895" s="35" t="s">
        <v>843</v>
      </c>
      <c r="D1895" s="35" t="s">
        <v>112</v>
      </c>
      <c r="E1895" s="35" t="s">
        <v>254</v>
      </c>
      <c r="F1895" s="33" t="s">
        <v>844</v>
      </c>
      <c r="G1895" s="33" t="s">
        <v>749</v>
      </c>
      <c r="H1895" s="39">
        <f t="shared" si="136"/>
        <v>-11300</v>
      </c>
      <c r="I1895" s="84">
        <f t="shared" si="137"/>
        <v>4.646464646464646</v>
      </c>
      <c r="K1895" s="68" t="s">
        <v>769</v>
      </c>
      <c r="M1895" s="2">
        <v>495</v>
      </c>
    </row>
    <row r="1896" spans="1:13" s="68" customFormat="1" ht="12.75">
      <c r="A1896" s="35"/>
      <c r="B1896" s="137">
        <v>10000</v>
      </c>
      <c r="C1896" s="35" t="s">
        <v>845</v>
      </c>
      <c r="D1896" s="35" t="s">
        <v>112</v>
      </c>
      <c r="E1896" s="35" t="s">
        <v>254</v>
      </c>
      <c r="F1896" s="33" t="s">
        <v>846</v>
      </c>
      <c r="G1896" s="33" t="s">
        <v>749</v>
      </c>
      <c r="H1896" s="39">
        <f t="shared" si="136"/>
        <v>-21300</v>
      </c>
      <c r="I1896" s="84">
        <f t="shared" si="137"/>
        <v>20.2020202020202</v>
      </c>
      <c r="K1896" s="68" t="s">
        <v>769</v>
      </c>
      <c r="M1896" s="2">
        <v>495</v>
      </c>
    </row>
    <row r="1897" spans="1:13" s="68" customFormat="1" ht="12.75">
      <c r="A1897" s="35"/>
      <c r="B1897" s="137">
        <v>2300</v>
      </c>
      <c r="C1897" s="35" t="s">
        <v>847</v>
      </c>
      <c r="D1897" s="35" t="s">
        <v>112</v>
      </c>
      <c r="E1897" s="35" t="s">
        <v>254</v>
      </c>
      <c r="F1897" s="33" t="s">
        <v>848</v>
      </c>
      <c r="G1897" s="33" t="s">
        <v>348</v>
      </c>
      <c r="H1897" s="39">
        <f t="shared" si="136"/>
        <v>-23600</v>
      </c>
      <c r="I1897" s="84">
        <f t="shared" si="137"/>
        <v>4.646464646464646</v>
      </c>
      <c r="K1897" s="68" t="s">
        <v>769</v>
      </c>
      <c r="M1897" s="2">
        <v>495</v>
      </c>
    </row>
    <row r="1898" spans="1:13" s="68" customFormat="1" ht="12.75">
      <c r="A1898" s="35"/>
      <c r="B1898" s="137">
        <v>2000</v>
      </c>
      <c r="C1898" s="35" t="s">
        <v>835</v>
      </c>
      <c r="D1898" s="35" t="s">
        <v>112</v>
      </c>
      <c r="E1898" s="35" t="s">
        <v>254</v>
      </c>
      <c r="F1898" s="33" t="s">
        <v>849</v>
      </c>
      <c r="G1898" s="33" t="s">
        <v>348</v>
      </c>
      <c r="H1898" s="39">
        <f t="shared" si="136"/>
        <v>-25600</v>
      </c>
      <c r="I1898" s="84">
        <f t="shared" si="137"/>
        <v>4.040404040404041</v>
      </c>
      <c r="K1898" s="68" t="s">
        <v>769</v>
      </c>
      <c r="M1898" s="2">
        <v>495</v>
      </c>
    </row>
    <row r="1899" spans="1:13" s="17" customFormat="1" ht="12.75">
      <c r="A1899" s="14"/>
      <c r="B1899" s="137">
        <v>2500</v>
      </c>
      <c r="C1899" s="35" t="s">
        <v>837</v>
      </c>
      <c r="D1899" s="35" t="s">
        <v>112</v>
      </c>
      <c r="E1899" s="35" t="s">
        <v>254</v>
      </c>
      <c r="F1899" s="33" t="s">
        <v>850</v>
      </c>
      <c r="G1899" s="33" t="s">
        <v>389</v>
      </c>
      <c r="H1899" s="39">
        <f t="shared" si="136"/>
        <v>-28100</v>
      </c>
      <c r="I1899" s="84">
        <f t="shared" si="137"/>
        <v>5.05050505050505</v>
      </c>
      <c r="K1899" s="68" t="s">
        <v>769</v>
      </c>
      <c r="M1899" s="2">
        <v>495</v>
      </c>
    </row>
    <row r="1900" spans="1:13" s="17" customFormat="1" ht="12.75">
      <c r="A1900" s="14"/>
      <c r="B1900" s="137">
        <v>2500</v>
      </c>
      <c r="C1900" s="35" t="s">
        <v>839</v>
      </c>
      <c r="D1900" s="35" t="s">
        <v>112</v>
      </c>
      <c r="E1900" s="35" t="s">
        <v>254</v>
      </c>
      <c r="F1900" s="33" t="s">
        <v>851</v>
      </c>
      <c r="G1900" s="33" t="s">
        <v>389</v>
      </c>
      <c r="H1900" s="39">
        <f t="shared" si="136"/>
        <v>-30600</v>
      </c>
      <c r="I1900" s="84">
        <f t="shared" si="137"/>
        <v>5.05050505050505</v>
      </c>
      <c r="K1900" s="68" t="s">
        <v>769</v>
      </c>
      <c r="M1900" s="2">
        <v>495</v>
      </c>
    </row>
    <row r="1901" spans="1:13" s="17" customFormat="1" ht="12.75">
      <c r="A1901" s="14"/>
      <c r="B1901" s="137">
        <v>2000</v>
      </c>
      <c r="C1901" s="35" t="s">
        <v>841</v>
      </c>
      <c r="D1901" s="35" t="s">
        <v>112</v>
      </c>
      <c r="E1901" s="35" t="s">
        <v>254</v>
      </c>
      <c r="F1901" s="33" t="s">
        <v>852</v>
      </c>
      <c r="G1901" s="33" t="s">
        <v>391</v>
      </c>
      <c r="H1901" s="39">
        <f t="shared" si="136"/>
        <v>-32600</v>
      </c>
      <c r="I1901" s="84">
        <f t="shared" si="137"/>
        <v>4.040404040404041</v>
      </c>
      <c r="K1901" s="68" t="s">
        <v>769</v>
      </c>
      <c r="M1901" s="2">
        <v>495</v>
      </c>
    </row>
    <row r="1902" spans="1:13" s="68" customFormat="1" ht="12.75">
      <c r="A1902" s="35"/>
      <c r="B1902" s="137">
        <v>4000</v>
      </c>
      <c r="C1902" s="35" t="s">
        <v>853</v>
      </c>
      <c r="D1902" s="35" t="s">
        <v>112</v>
      </c>
      <c r="E1902" s="35" t="s">
        <v>254</v>
      </c>
      <c r="F1902" s="33" t="s">
        <v>854</v>
      </c>
      <c r="G1902" s="33" t="s">
        <v>493</v>
      </c>
      <c r="H1902" s="39">
        <f t="shared" si="136"/>
        <v>-36600</v>
      </c>
      <c r="I1902" s="84">
        <f t="shared" si="137"/>
        <v>8.080808080808081</v>
      </c>
      <c r="K1902" s="68" t="s">
        <v>769</v>
      </c>
      <c r="M1902" s="2">
        <v>495</v>
      </c>
    </row>
    <row r="1903" spans="1:13" s="68" customFormat="1" ht="12.75">
      <c r="A1903" s="35"/>
      <c r="B1903" s="137">
        <v>5000</v>
      </c>
      <c r="C1903" s="35" t="s">
        <v>855</v>
      </c>
      <c r="D1903" s="35" t="s">
        <v>112</v>
      </c>
      <c r="E1903" s="35" t="s">
        <v>254</v>
      </c>
      <c r="F1903" s="33" t="s">
        <v>856</v>
      </c>
      <c r="G1903" s="33" t="s">
        <v>407</v>
      </c>
      <c r="H1903" s="39">
        <f t="shared" si="136"/>
        <v>-41600</v>
      </c>
      <c r="I1903" s="84">
        <f t="shared" si="137"/>
        <v>10.1010101010101</v>
      </c>
      <c r="K1903" s="68" t="s">
        <v>769</v>
      </c>
      <c r="M1903" s="2">
        <v>495</v>
      </c>
    </row>
    <row r="1904" spans="1:13" s="68" customFormat="1" ht="12.75">
      <c r="A1904" s="35"/>
      <c r="B1904" s="137">
        <v>25000</v>
      </c>
      <c r="C1904" s="35" t="s">
        <v>531</v>
      </c>
      <c r="D1904" s="35" t="s">
        <v>112</v>
      </c>
      <c r="E1904" s="35" t="s">
        <v>254</v>
      </c>
      <c r="F1904" s="33" t="s">
        <v>857</v>
      </c>
      <c r="G1904" s="33" t="s">
        <v>495</v>
      </c>
      <c r="H1904" s="39">
        <f t="shared" si="136"/>
        <v>-66600</v>
      </c>
      <c r="I1904" s="84">
        <f t="shared" si="137"/>
        <v>50.505050505050505</v>
      </c>
      <c r="K1904" s="68" t="s">
        <v>769</v>
      </c>
      <c r="M1904" s="2">
        <v>495</v>
      </c>
    </row>
    <row r="1905" spans="1:13" s="68" customFormat="1" ht="12.75">
      <c r="A1905" s="35"/>
      <c r="B1905" s="137">
        <v>5000</v>
      </c>
      <c r="C1905" s="35" t="s">
        <v>533</v>
      </c>
      <c r="D1905" s="35" t="s">
        <v>112</v>
      </c>
      <c r="E1905" s="35" t="s">
        <v>254</v>
      </c>
      <c r="F1905" s="33" t="s">
        <v>858</v>
      </c>
      <c r="G1905" s="33" t="s">
        <v>497</v>
      </c>
      <c r="H1905" s="39">
        <f t="shared" si="136"/>
        <v>-71600</v>
      </c>
      <c r="I1905" s="84">
        <f t="shared" si="137"/>
        <v>10.1010101010101</v>
      </c>
      <c r="K1905" s="68" t="s">
        <v>769</v>
      </c>
      <c r="M1905" s="2">
        <v>495</v>
      </c>
    </row>
    <row r="1906" spans="1:13" s="17" customFormat="1" ht="12.75">
      <c r="A1906" s="14"/>
      <c r="B1906" s="137">
        <v>5000</v>
      </c>
      <c r="C1906" s="35" t="s">
        <v>542</v>
      </c>
      <c r="D1906" s="35" t="s">
        <v>112</v>
      </c>
      <c r="E1906" s="35" t="s">
        <v>254</v>
      </c>
      <c r="F1906" s="33" t="s">
        <v>859</v>
      </c>
      <c r="G1906" s="33" t="s">
        <v>504</v>
      </c>
      <c r="H1906" s="39">
        <f t="shared" si="136"/>
        <v>-76600</v>
      </c>
      <c r="I1906" s="84">
        <f t="shared" si="137"/>
        <v>10.1010101010101</v>
      </c>
      <c r="K1906" s="68" t="s">
        <v>769</v>
      </c>
      <c r="M1906" s="2">
        <v>495</v>
      </c>
    </row>
    <row r="1907" spans="1:13" s="17" customFormat="1" ht="12.75">
      <c r="A1907" s="14"/>
      <c r="B1907" s="137">
        <v>25000</v>
      </c>
      <c r="C1907" s="35" t="s">
        <v>544</v>
      </c>
      <c r="D1907" s="35" t="s">
        <v>112</v>
      </c>
      <c r="E1907" s="35" t="s">
        <v>254</v>
      </c>
      <c r="F1907" s="33" t="s">
        <v>860</v>
      </c>
      <c r="G1907" s="33" t="s">
        <v>504</v>
      </c>
      <c r="H1907" s="39">
        <f t="shared" si="136"/>
        <v>-101600</v>
      </c>
      <c r="I1907" s="84">
        <f t="shared" si="137"/>
        <v>50.505050505050505</v>
      </c>
      <c r="K1907" s="68" t="s">
        <v>769</v>
      </c>
      <c r="M1907" s="2">
        <v>495</v>
      </c>
    </row>
    <row r="1908" spans="1:14" s="17" customFormat="1" ht="12.75">
      <c r="A1908" s="14"/>
      <c r="B1908" s="137">
        <v>3000</v>
      </c>
      <c r="C1908" s="35" t="s">
        <v>861</v>
      </c>
      <c r="D1908" s="35" t="s">
        <v>112</v>
      </c>
      <c r="E1908" s="35" t="s">
        <v>254</v>
      </c>
      <c r="F1908" s="33" t="s">
        <v>862</v>
      </c>
      <c r="G1908" s="33" t="s">
        <v>411</v>
      </c>
      <c r="H1908" s="39">
        <f t="shared" si="136"/>
        <v>-104600</v>
      </c>
      <c r="I1908" s="84">
        <f t="shared" si="137"/>
        <v>6.0606060606060606</v>
      </c>
      <c r="J1908" s="421"/>
      <c r="K1908" s="68" t="s">
        <v>769</v>
      </c>
      <c r="L1908" s="421"/>
      <c r="M1908" s="2">
        <v>495</v>
      </c>
      <c r="N1908" s="425"/>
    </row>
    <row r="1909" spans="1:13" s="17" customFormat="1" ht="12.75">
      <c r="A1909" s="14"/>
      <c r="B1909" s="137">
        <v>2000</v>
      </c>
      <c r="C1909" s="35" t="s">
        <v>863</v>
      </c>
      <c r="D1909" s="35" t="s">
        <v>112</v>
      </c>
      <c r="E1909" s="35" t="s">
        <v>254</v>
      </c>
      <c r="F1909" s="33" t="s">
        <v>864</v>
      </c>
      <c r="G1909" s="33" t="s">
        <v>557</v>
      </c>
      <c r="H1909" s="39">
        <f t="shared" si="136"/>
        <v>-106600</v>
      </c>
      <c r="I1909" s="84">
        <f t="shared" si="137"/>
        <v>4.040404040404041</v>
      </c>
      <c r="K1909" s="68" t="s">
        <v>769</v>
      </c>
      <c r="M1909" s="2">
        <v>495</v>
      </c>
    </row>
    <row r="1910" spans="1:13" s="17" customFormat="1" ht="12.75">
      <c r="A1910" s="14"/>
      <c r="B1910" s="137">
        <v>3000</v>
      </c>
      <c r="C1910" s="35" t="s">
        <v>365</v>
      </c>
      <c r="D1910" s="35" t="s">
        <v>112</v>
      </c>
      <c r="E1910" s="35" t="s">
        <v>254</v>
      </c>
      <c r="F1910" s="33" t="s">
        <v>865</v>
      </c>
      <c r="G1910" s="33" t="s">
        <v>603</v>
      </c>
      <c r="H1910" s="39">
        <f t="shared" si="136"/>
        <v>-109600</v>
      </c>
      <c r="I1910" s="84">
        <f t="shared" si="137"/>
        <v>6.0606060606060606</v>
      </c>
      <c r="K1910" s="68" t="s">
        <v>769</v>
      </c>
      <c r="M1910" s="2">
        <v>495</v>
      </c>
    </row>
    <row r="1911" spans="1:13" s="17" customFormat="1" ht="12.75">
      <c r="A1911" s="14"/>
      <c r="B1911" s="137">
        <v>500</v>
      </c>
      <c r="C1911" s="35" t="s">
        <v>866</v>
      </c>
      <c r="D1911" s="35" t="s">
        <v>112</v>
      </c>
      <c r="E1911" s="35" t="s">
        <v>254</v>
      </c>
      <c r="F1911" s="33" t="s">
        <v>768</v>
      </c>
      <c r="G1911" s="33" t="s">
        <v>606</v>
      </c>
      <c r="H1911" s="39">
        <f t="shared" si="136"/>
        <v>-110100</v>
      </c>
      <c r="I1911" s="84">
        <f t="shared" si="137"/>
        <v>1.0101010101010102</v>
      </c>
      <c r="K1911" s="68" t="s">
        <v>769</v>
      </c>
      <c r="M1911" s="2">
        <v>495</v>
      </c>
    </row>
    <row r="1912" spans="1:13" s="17" customFormat="1" ht="12.75">
      <c r="A1912" s="14"/>
      <c r="B1912" s="137">
        <v>500</v>
      </c>
      <c r="C1912" s="35" t="s">
        <v>867</v>
      </c>
      <c r="D1912" s="35" t="s">
        <v>112</v>
      </c>
      <c r="E1912" s="35" t="s">
        <v>254</v>
      </c>
      <c r="F1912" s="33" t="s">
        <v>768</v>
      </c>
      <c r="G1912" s="33" t="s">
        <v>606</v>
      </c>
      <c r="H1912" s="39">
        <f t="shared" si="136"/>
        <v>-110600</v>
      </c>
      <c r="I1912" s="84">
        <f t="shared" si="137"/>
        <v>1.0101010101010102</v>
      </c>
      <c r="K1912" s="68" t="s">
        <v>769</v>
      </c>
      <c r="M1912" s="2">
        <v>495</v>
      </c>
    </row>
    <row r="1913" spans="1:13" s="17" customFormat="1" ht="12.75">
      <c r="A1913" s="14"/>
      <c r="B1913" s="135">
        <v>4000</v>
      </c>
      <c r="C1913" s="35" t="s">
        <v>868</v>
      </c>
      <c r="D1913" s="14" t="s">
        <v>112</v>
      </c>
      <c r="E1913" s="1" t="s">
        <v>254</v>
      </c>
      <c r="F1913" s="29" t="s">
        <v>869</v>
      </c>
      <c r="G1913" s="29" t="s">
        <v>282</v>
      </c>
      <c r="H1913" s="39">
        <f t="shared" si="136"/>
        <v>-114600</v>
      </c>
      <c r="I1913" s="84">
        <f t="shared" si="137"/>
        <v>8.080808080808081</v>
      </c>
      <c r="K1913" t="s">
        <v>719</v>
      </c>
      <c r="M1913" s="2">
        <v>495</v>
      </c>
    </row>
    <row r="1914" spans="1:13" s="17" customFormat="1" ht="12.75">
      <c r="A1914" s="14"/>
      <c r="B1914" s="135">
        <v>4000</v>
      </c>
      <c r="C1914" s="35" t="s">
        <v>870</v>
      </c>
      <c r="D1914" s="14" t="s">
        <v>112</v>
      </c>
      <c r="E1914" s="1" t="s">
        <v>254</v>
      </c>
      <c r="F1914" s="29" t="s">
        <v>871</v>
      </c>
      <c r="G1914" s="29" t="s">
        <v>274</v>
      </c>
      <c r="H1914" s="39">
        <f t="shared" si="136"/>
        <v>-118600</v>
      </c>
      <c r="I1914" s="84">
        <f t="shared" si="137"/>
        <v>8.080808080808081</v>
      </c>
      <c r="K1914" t="s">
        <v>719</v>
      </c>
      <c r="M1914" s="2">
        <v>495</v>
      </c>
    </row>
    <row r="1915" spans="1:13" s="17" customFormat="1" ht="12.75">
      <c r="A1915" s="14"/>
      <c r="B1915" s="135">
        <v>3000</v>
      </c>
      <c r="C1915" s="35" t="s">
        <v>872</v>
      </c>
      <c r="D1915" s="14" t="s">
        <v>112</v>
      </c>
      <c r="E1915" s="1" t="s">
        <v>254</v>
      </c>
      <c r="F1915" s="29" t="s">
        <v>873</v>
      </c>
      <c r="G1915" s="29" t="s">
        <v>274</v>
      </c>
      <c r="H1915" s="39">
        <f t="shared" si="136"/>
        <v>-121600</v>
      </c>
      <c r="I1915" s="84">
        <f t="shared" si="137"/>
        <v>6.0606060606060606</v>
      </c>
      <c r="K1915" t="s">
        <v>719</v>
      </c>
      <c r="M1915" s="2">
        <v>495</v>
      </c>
    </row>
    <row r="1916" spans="1:13" s="17" customFormat="1" ht="12.75">
      <c r="A1916" s="14"/>
      <c r="B1916" s="135">
        <v>3000</v>
      </c>
      <c r="C1916" s="1" t="s">
        <v>874</v>
      </c>
      <c r="D1916" s="14" t="s">
        <v>112</v>
      </c>
      <c r="E1916" s="1" t="s">
        <v>254</v>
      </c>
      <c r="F1916" s="29" t="s">
        <v>875</v>
      </c>
      <c r="G1916" s="29" t="s">
        <v>298</v>
      </c>
      <c r="H1916" s="39">
        <f t="shared" si="136"/>
        <v>-124600</v>
      </c>
      <c r="I1916" s="84">
        <f t="shared" si="137"/>
        <v>6.0606060606060606</v>
      </c>
      <c r="K1916" t="s">
        <v>719</v>
      </c>
      <c r="M1916" s="2">
        <v>495</v>
      </c>
    </row>
    <row r="1917" spans="1:13" s="17" customFormat="1" ht="12.75">
      <c r="A1917" s="14"/>
      <c r="B1917" s="135">
        <v>4000</v>
      </c>
      <c r="C1917" s="1" t="s">
        <v>868</v>
      </c>
      <c r="D1917" s="14" t="s">
        <v>112</v>
      </c>
      <c r="E1917" s="1" t="s">
        <v>254</v>
      </c>
      <c r="F1917" s="29" t="s">
        <v>876</v>
      </c>
      <c r="G1917" s="29" t="s">
        <v>346</v>
      </c>
      <c r="H1917" s="39">
        <f t="shared" si="136"/>
        <v>-128600</v>
      </c>
      <c r="I1917" s="84">
        <f t="shared" si="137"/>
        <v>8.080808080808081</v>
      </c>
      <c r="K1917" t="s">
        <v>719</v>
      </c>
      <c r="M1917" s="2">
        <v>495</v>
      </c>
    </row>
    <row r="1918" spans="1:13" s="17" customFormat="1" ht="12.75">
      <c r="A1918" s="14"/>
      <c r="B1918" s="135">
        <v>5000</v>
      </c>
      <c r="C1918" s="1" t="s">
        <v>877</v>
      </c>
      <c r="D1918" s="14" t="s">
        <v>112</v>
      </c>
      <c r="E1918" s="1" t="s">
        <v>254</v>
      </c>
      <c r="F1918" s="29" t="s">
        <v>878</v>
      </c>
      <c r="G1918" s="29" t="s">
        <v>749</v>
      </c>
      <c r="H1918" s="39">
        <f t="shared" si="136"/>
        <v>-133600</v>
      </c>
      <c r="I1918" s="84">
        <f t="shared" si="137"/>
        <v>10.1010101010101</v>
      </c>
      <c r="K1918" t="s">
        <v>719</v>
      </c>
      <c r="M1918" s="2">
        <v>495</v>
      </c>
    </row>
    <row r="1919" spans="1:13" s="17" customFormat="1" ht="12.75">
      <c r="A1919" s="14"/>
      <c r="B1919" s="135">
        <v>5000</v>
      </c>
      <c r="C1919" s="1" t="s">
        <v>879</v>
      </c>
      <c r="D1919" s="14" t="s">
        <v>112</v>
      </c>
      <c r="E1919" s="1" t="s">
        <v>254</v>
      </c>
      <c r="F1919" s="29" t="s">
        <v>880</v>
      </c>
      <c r="G1919" s="29" t="s">
        <v>389</v>
      </c>
      <c r="H1919" s="39">
        <f t="shared" si="136"/>
        <v>-138600</v>
      </c>
      <c r="I1919" s="84">
        <f t="shared" si="137"/>
        <v>10.1010101010101</v>
      </c>
      <c r="K1919" t="s">
        <v>719</v>
      </c>
      <c r="M1919" s="2">
        <v>495</v>
      </c>
    </row>
    <row r="1920" spans="1:13" s="17" customFormat="1" ht="12.75">
      <c r="A1920" s="14"/>
      <c r="B1920" s="135">
        <v>4000</v>
      </c>
      <c r="C1920" s="1" t="s">
        <v>870</v>
      </c>
      <c r="D1920" s="14" t="s">
        <v>112</v>
      </c>
      <c r="E1920" s="1" t="s">
        <v>254</v>
      </c>
      <c r="F1920" s="29" t="s">
        <v>881</v>
      </c>
      <c r="G1920" s="29" t="s">
        <v>391</v>
      </c>
      <c r="H1920" s="39">
        <f t="shared" si="136"/>
        <v>-142600</v>
      </c>
      <c r="I1920" s="84">
        <f t="shared" si="137"/>
        <v>8.080808080808081</v>
      </c>
      <c r="K1920" t="s">
        <v>719</v>
      </c>
      <c r="M1920" s="2">
        <v>495</v>
      </c>
    </row>
    <row r="1921" spans="1:13" s="17" customFormat="1" ht="12.75">
      <c r="A1921" s="14"/>
      <c r="B1921" s="135">
        <v>13500</v>
      </c>
      <c r="C1921" s="1" t="s">
        <v>882</v>
      </c>
      <c r="D1921" s="14" t="s">
        <v>112</v>
      </c>
      <c r="E1921" s="1" t="s">
        <v>254</v>
      </c>
      <c r="F1921" s="29" t="s">
        <v>883</v>
      </c>
      <c r="G1921" s="29" t="s">
        <v>495</v>
      </c>
      <c r="H1921" s="39">
        <f aca="true" t="shared" si="138" ref="H1921:H1952">H1920-B1921</f>
        <v>-156100</v>
      </c>
      <c r="I1921" s="84">
        <f t="shared" si="137"/>
        <v>27.272727272727273</v>
      </c>
      <c r="K1921" t="s">
        <v>719</v>
      </c>
      <c r="M1921" s="2">
        <v>495</v>
      </c>
    </row>
    <row r="1922" spans="1:13" s="17" customFormat="1" ht="12.75">
      <c r="A1922" s="14"/>
      <c r="B1922" s="135">
        <v>10000</v>
      </c>
      <c r="C1922" s="1" t="s">
        <v>882</v>
      </c>
      <c r="D1922" s="1" t="s">
        <v>112</v>
      </c>
      <c r="E1922" s="1" t="s">
        <v>254</v>
      </c>
      <c r="F1922" s="29" t="s">
        <v>884</v>
      </c>
      <c r="G1922" s="29" t="s">
        <v>497</v>
      </c>
      <c r="H1922" s="39">
        <f t="shared" si="138"/>
        <v>-166100</v>
      </c>
      <c r="I1922" s="84">
        <f t="shared" si="137"/>
        <v>20.2020202020202</v>
      </c>
      <c r="K1922" t="s">
        <v>719</v>
      </c>
      <c r="M1922" s="2">
        <v>495</v>
      </c>
    </row>
    <row r="1923" spans="1:13" s="17" customFormat="1" ht="12.75">
      <c r="A1923" s="14"/>
      <c r="B1923" s="135">
        <v>500</v>
      </c>
      <c r="C1923" s="1" t="s">
        <v>866</v>
      </c>
      <c r="D1923" s="1" t="s">
        <v>112</v>
      </c>
      <c r="E1923" s="1" t="s">
        <v>254</v>
      </c>
      <c r="F1923" s="29" t="s">
        <v>873</v>
      </c>
      <c r="G1923" s="29" t="s">
        <v>500</v>
      </c>
      <c r="H1923" s="39">
        <f t="shared" si="138"/>
        <v>-166600</v>
      </c>
      <c r="I1923" s="84">
        <f t="shared" si="137"/>
        <v>1.0101010101010102</v>
      </c>
      <c r="K1923" t="s">
        <v>719</v>
      </c>
      <c r="M1923" s="2">
        <v>495</v>
      </c>
    </row>
    <row r="1924" spans="1:13" s="17" customFormat="1" ht="12.75">
      <c r="A1924" s="14"/>
      <c r="B1924" s="135">
        <v>500</v>
      </c>
      <c r="C1924" s="1" t="s">
        <v>867</v>
      </c>
      <c r="D1924" s="1" t="s">
        <v>112</v>
      </c>
      <c r="E1924" s="1" t="s">
        <v>254</v>
      </c>
      <c r="F1924" s="29" t="s">
        <v>873</v>
      </c>
      <c r="G1924" s="29" t="s">
        <v>500</v>
      </c>
      <c r="H1924" s="39">
        <f t="shared" si="138"/>
        <v>-167100</v>
      </c>
      <c r="I1924" s="84">
        <f t="shared" si="137"/>
        <v>1.0101010101010102</v>
      </c>
      <c r="K1924" t="s">
        <v>719</v>
      </c>
      <c r="M1924" s="2">
        <v>495</v>
      </c>
    </row>
    <row r="1925" spans="1:13" s="17" customFormat="1" ht="12.75">
      <c r="A1925" s="14"/>
      <c r="B1925" s="135">
        <v>5000</v>
      </c>
      <c r="C1925" s="1" t="s">
        <v>885</v>
      </c>
      <c r="D1925" s="1" t="s">
        <v>112</v>
      </c>
      <c r="E1925" s="1" t="s">
        <v>254</v>
      </c>
      <c r="F1925" s="29" t="s">
        <v>886</v>
      </c>
      <c r="G1925" s="29" t="s">
        <v>504</v>
      </c>
      <c r="H1925" s="39">
        <f t="shared" si="138"/>
        <v>-172100</v>
      </c>
      <c r="I1925" s="84">
        <f t="shared" si="137"/>
        <v>10.1010101010101</v>
      </c>
      <c r="K1925" t="s">
        <v>719</v>
      </c>
      <c r="M1925" s="2">
        <v>495</v>
      </c>
    </row>
    <row r="1926" spans="1:13" s="17" customFormat="1" ht="12.75">
      <c r="A1926" s="14"/>
      <c r="B1926" s="135">
        <v>5000</v>
      </c>
      <c r="C1926" s="1" t="s">
        <v>887</v>
      </c>
      <c r="D1926" s="1" t="s">
        <v>112</v>
      </c>
      <c r="E1926" s="1" t="s">
        <v>254</v>
      </c>
      <c r="F1926" s="29" t="s">
        <v>888</v>
      </c>
      <c r="G1926" s="29" t="s">
        <v>411</v>
      </c>
      <c r="H1926" s="39">
        <f t="shared" si="138"/>
        <v>-177100</v>
      </c>
      <c r="I1926" s="84">
        <f t="shared" si="137"/>
        <v>10.1010101010101</v>
      </c>
      <c r="K1926" t="s">
        <v>719</v>
      </c>
      <c r="M1926" s="2">
        <v>495</v>
      </c>
    </row>
    <row r="1927" spans="1:13" s="17" customFormat="1" ht="12.75">
      <c r="A1927" s="14"/>
      <c r="B1927" s="135">
        <v>500</v>
      </c>
      <c r="C1927" s="67" t="s">
        <v>866</v>
      </c>
      <c r="D1927" s="67" t="s">
        <v>112</v>
      </c>
      <c r="E1927" s="67" t="s">
        <v>254</v>
      </c>
      <c r="F1927" s="424" t="s">
        <v>873</v>
      </c>
      <c r="G1927" s="424" t="s">
        <v>557</v>
      </c>
      <c r="H1927" s="39">
        <f t="shared" si="138"/>
        <v>-177600</v>
      </c>
      <c r="I1927" s="84">
        <f t="shared" si="137"/>
        <v>1.0101010101010102</v>
      </c>
      <c r="K1927" s="66" t="s">
        <v>719</v>
      </c>
      <c r="M1927" s="2">
        <v>495</v>
      </c>
    </row>
    <row r="1928" spans="1:13" s="17" customFormat="1" ht="12.75">
      <c r="A1928" s="14"/>
      <c r="B1928" s="135">
        <v>500</v>
      </c>
      <c r="C1928" s="67" t="s">
        <v>867</v>
      </c>
      <c r="D1928" s="1" t="s">
        <v>112</v>
      </c>
      <c r="E1928" s="67" t="s">
        <v>254</v>
      </c>
      <c r="F1928" s="29" t="s">
        <v>873</v>
      </c>
      <c r="G1928" s="29" t="s">
        <v>557</v>
      </c>
      <c r="H1928" s="39">
        <f t="shared" si="138"/>
        <v>-178100</v>
      </c>
      <c r="I1928" s="84">
        <f t="shared" si="137"/>
        <v>1.0101010101010102</v>
      </c>
      <c r="K1928" t="s">
        <v>719</v>
      </c>
      <c r="M1928" s="2">
        <v>495</v>
      </c>
    </row>
    <row r="1929" spans="1:13" s="17" customFormat="1" ht="12.75">
      <c r="A1929" s="14"/>
      <c r="B1929" s="135">
        <v>5000</v>
      </c>
      <c r="C1929" s="1" t="s">
        <v>885</v>
      </c>
      <c r="D1929" s="1" t="s">
        <v>112</v>
      </c>
      <c r="E1929" s="1" t="s">
        <v>254</v>
      </c>
      <c r="F1929" s="29" t="s">
        <v>889</v>
      </c>
      <c r="G1929" s="29" t="s">
        <v>593</v>
      </c>
      <c r="H1929" s="39">
        <f t="shared" si="138"/>
        <v>-183100</v>
      </c>
      <c r="I1929" s="84">
        <f t="shared" si="137"/>
        <v>10.1010101010101</v>
      </c>
      <c r="K1929" t="s">
        <v>719</v>
      </c>
      <c r="M1929" s="2">
        <v>495</v>
      </c>
    </row>
    <row r="1930" spans="1:13" s="17" customFormat="1" ht="12.75">
      <c r="A1930" s="14"/>
      <c r="B1930" s="135">
        <v>1200</v>
      </c>
      <c r="C1930" s="67" t="s">
        <v>890</v>
      </c>
      <c r="D1930" s="1"/>
      <c r="E1930" s="67" t="s">
        <v>254</v>
      </c>
      <c r="F1930" s="424" t="s">
        <v>873</v>
      </c>
      <c r="G1930" s="424" t="s">
        <v>606</v>
      </c>
      <c r="H1930" s="39">
        <f t="shared" si="138"/>
        <v>-184300</v>
      </c>
      <c r="I1930" s="84">
        <f t="shared" si="137"/>
        <v>2.4242424242424243</v>
      </c>
      <c r="K1930" s="66" t="s">
        <v>719</v>
      </c>
      <c r="M1930" s="2">
        <v>495</v>
      </c>
    </row>
    <row r="1931" spans="1:13" s="17" customFormat="1" ht="12.75">
      <c r="A1931" s="14"/>
      <c r="B1931" s="135">
        <v>4000</v>
      </c>
      <c r="C1931" s="67" t="s">
        <v>855</v>
      </c>
      <c r="D1931" s="1" t="s">
        <v>112</v>
      </c>
      <c r="E1931" s="1" t="s">
        <v>254</v>
      </c>
      <c r="F1931" s="424" t="s">
        <v>891</v>
      </c>
      <c r="G1931" s="29" t="s">
        <v>606</v>
      </c>
      <c r="H1931" s="39">
        <f t="shared" si="138"/>
        <v>-188300</v>
      </c>
      <c r="I1931" s="84">
        <f t="shared" si="137"/>
        <v>8.080808080808081</v>
      </c>
      <c r="K1931" t="s">
        <v>719</v>
      </c>
      <c r="M1931" s="2">
        <v>495</v>
      </c>
    </row>
    <row r="1932" spans="1:13" s="17" customFormat="1" ht="12.75">
      <c r="A1932" s="14"/>
      <c r="B1932" s="135">
        <v>4500</v>
      </c>
      <c r="C1932" s="67" t="s">
        <v>853</v>
      </c>
      <c r="D1932" s="14" t="s">
        <v>112</v>
      </c>
      <c r="E1932" s="1" t="s">
        <v>254</v>
      </c>
      <c r="F1932" s="424" t="s">
        <v>892</v>
      </c>
      <c r="G1932" s="29" t="s">
        <v>246</v>
      </c>
      <c r="H1932" s="39">
        <f t="shared" si="138"/>
        <v>-192800</v>
      </c>
      <c r="I1932" s="84">
        <f t="shared" si="137"/>
        <v>9.090909090909092</v>
      </c>
      <c r="K1932" t="s">
        <v>691</v>
      </c>
      <c r="M1932" s="2">
        <v>495</v>
      </c>
    </row>
    <row r="1933" spans="1:13" s="17" customFormat="1" ht="12.75">
      <c r="A1933" s="14"/>
      <c r="B1933" s="135">
        <v>1000</v>
      </c>
      <c r="C1933" s="67" t="s">
        <v>893</v>
      </c>
      <c r="D1933" s="35" t="s">
        <v>112</v>
      </c>
      <c r="E1933" s="67" t="s">
        <v>254</v>
      </c>
      <c r="F1933" s="424" t="s">
        <v>894</v>
      </c>
      <c r="G1933" s="424" t="s">
        <v>246</v>
      </c>
      <c r="H1933" s="39">
        <f t="shared" si="138"/>
        <v>-193800</v>
      </c>
      <c r="I1933" s="84">
        <f t="shared" si="137"/>
        <v>2.0202020202020203</v>
      </c>
      <c r="K1933" s="66" t="s">
        <v>691</v>
      </c>
      <c r="M1933" s="2">
        <v>495</v>
      </c>
    </row>
    <row r="1934" spans="1:13" s="17" customFormat="1" ht="12.75">
      <c r="A1934" s="14"/>
      <c r="B1934" s="137">
        <v>5000</v>
      </c>
      <c r="C1934" s="35" t="s">
        <v>895</v>
      </c>
      <c r="D1934" s="35" t="s">
        <v>112</v>
      </c>
      <c r="E1934" s="35" t="s">
        <v>254</v>
      </c>
      <c r="F1934" s="33" t="s">
        <v>896</v>
      </c>
      <c r="G1934" s="33" t="s">
        <v>282</v>
      </c>
      <c r="H1934" s="39">
        <f t="shared" si="138"/>
        <v>-198800</v>
      </c>
      <c r="I1934" s="84">
        <f t="shared" si="137"/>
        <v>10.1010101010101</v>
      </c>
      <c r="K1934" s="66" t="s">
        <v>691</v>
      </c>
      <c r="M1934" s="2">
        <v>495</v>
      </c>
    </row>
    <row r="1935" spans="1:13" s="17" customFormat="1" ht="12.75">
      <c r="A1935" s="14"/>
      <c r="B1935" s="137">
        <v>5000</v>
      </c>
      <c r="C1935" s="35" t="s">
        <v>897</v>
      </c>
      <c r="D1935" s="35" t="s">
        <v>112</v>
      </c>
      <c r="E1935" s="35" t="s">
        <v>254</v>
      </c>
      <c r="F1935" s="33" t="s">
        <v>898</v>
      </c>
      <c r="G1935" s="33" t="s">
        <v>328</v>
      </c>
      <c r="H1935" s="39">
        <f t="shared" si="138"/>
        <v>-203800</v>
      </c>
      <c r="I1935" s="84">
        <f t="shared" si="137"/>
        <v>10.1010101010101</v>
      </c>
      <c r="K1935" s="66" t="s">
        <v>691</v>
      </c>
      <c r="M1935" s="2">
        <v>495</v>
      </c>
    </row>
    <row r="1936" spans="1:13" s="17" customFormat="1" ht="12.75">
      <c r="A1936" s="14"/>
      <c r="B1936" s="137">
        <v>8000</v>
      </c>
      <c r="C1936" s="35" t="s">
        <v>899</v>
      </c>
      <c r="D1936" s="35" t="s">
        <v>112</v>
      </c>
      <c r="E1936" s="35" t="s">
        <v>254</v>
      </c>
      <c r="F1936" s="33" t="s">
        <v>900</v>
      </c>
      <c r="G1936" s="33" t="s">
        <v>328</v>
      </c>
      <c r="H1936" s="39">
        <f t="shared" si="138"/>
        <v>-211800</v>
      </c>
      <c r="I1936" s="84">
        <f t="shared" si="137"/>
        <v>16.161616161616163</v>
      </c>
      <c r="K1936" s="66" t="s">
        <v>691</v>
      </c>
      <c r="M1936" s="2">
        <v>495</v>
      </c>
    </row>
    <row r="1937" spans="1:13" s="466" customFormat="1" ht="12.75">
      <c r="A1937" s="465"/>
      <c r="B1937" s="137">
        <v>2000</v>
      </c>
      <c r="C1937" s="35" t="s">
        <v>901</v>
      </c>
      <c r="D1937" s="35" t="s">
        <v>112</v>
      </c>
      <c r="E1937" s="35" t="s">
        <v>254</v>
      </c>
      <c r="F1937" s="33" t="s">
        <v>900</v>
      </c>
      <c r="G1937" s="33" t="s">
        <v>328</v>
      </c>
      <c r="H1937" s="39">
        <f t="shared" si="138"/>
        <v>-213800</v>
      </c>
      <c r="I1937" s="84">
        <f t="shared" si="137"/>
        <v>4.040404040404041</v>
      </c>
      <c r="J1937" s="68"/>
      <c r="K1937" s="66" t="s">
        <v>691</v>
      </c>
      <c r="M1937" s="2">
        <v>495</v>
      </c>
    </row>
    <row r="1938" spans="1:13" s="17" customFormat="1" ht="12.75">
      <c r="A1938" s="35"/>
      <c r="B1938" s="137">
        <v>2000</v>
      </c>
      <c r="C1938" s="35" t="s">
        <v>902</v>
      </c>
      <c r="D1938" s="35" t="s">
        <v>112</v>
      </c>
      <c r="E1938" s="35" t="s">
        <v>254</v>
      </c>
      <c r="F1938" s="33" t="s">
        <v>900</v>
      </c>
      <c r="G1938" s="33" t="s">
        <v>346</v>
      </c>
      <c r="H1938" s="39">
        <f t="shared" si="138"/>
        <v>-215800</v>
      </c>
      <c r="I1938" s="84">
        <f t="shared" si="137"/>
        <v>4.040404040404041</v>
      </c>
      <c r="J1938" s="68"/>
      <c r="K1938" s="66" t="s">
        <v>691</v>
      </c>
      <c r="L1938" s="68"/>
      <c r="M1938" s="2">
        <v>495</v>
      </c>
    </row>
    <row r="1939" spans="1:13" s="17" customFormat="1" ht="12.75">
      <c r="A1939" s="35"/>
      <c r="B1939" s="137">
        <v>3000</v>
      </c>
      <c r="C1939" s="35" t="s">
        <v>365</v>
      </c>
      <c r="D1939" s="35" t="s">
        <v>112</v>
      </c>
      <c r="E1939" s="35" t="s">
        <v>254</v>
      </c>
      <c r="F1939" s="33" t="s">
        <v>903</v>
      </c>
      <c r="G1939" s="33" t="s">
        <v>346</v>
      </c>
      <c r="H1939" s="39">
        <f t="shared" si="138"/>
        <v>-218800</v>
      </c>
      <c r="I1939" s="84">
        <f t="shared" si="137"/>
        <v>6.0606060606060606</v>
      </c>
      <c r="J1939" s="68"/>
      <c r="K1939" s="66" t="s">
        <v>691</v>
      </c>
      <c r="L1939" s="68"/>
      <c r="M1939" s="2">
        <v>495</v>
      </c>
    </row>
    <row r="1940" spans="1:13" s="17" customFormat="1" ht="12.75">
      <c r="A1940" s="35"/>
      <c r="B1940" s="137">
        <v>2000</v>
      </c>
      <c r="C1940" s="35" t="s">
        <v>904</v>
      </c>
      <c r="D1940" s="35" t="s">
        <v>112</v>
      </c>
      <c r="E1940" s="35" t="s">
        <v>254</v>
      </c>
      <c r="F1940" s="33" t="s">
        <v>900</v>
      </c>
      <c r="G1940" s="33" t="s">
        <v>346</v>
      </c>
      <c r="H1940" s="39">
        <f t="shared" si="138"/>
        <v>-220800</v>
      </c>
      <c r="I1940" s="84">
        <f t="shared" si="137"/>
        <v>4.040404040404041</v>
      </c>
      <c r="J1940" s="68"/>
      <c r="K1940" s="66" t="s">
        <v>691</v>
      </c>
      <c r="L1940" s="68"/>
      <c r="M1940" s="2">
        <v>495</v>
      </c>
    </row>
    <row r="1941" spans="1:13" s="17" customFormat="1" ht="12.75">
      <c r="A1941" s="35"/>
      <c r="B1941" s="137">
        <v>8000</v>
      </c>
      <c r="C1941" s="35" t="s">
        <v>905</v>
      </c>
      <c r="D1941" s="35" t="s">
        <v>112</v>
      </c>
      <c r="E1941" s="35" t="s">
        <v>254</v>
      </c>
      <c r="F1941" s="33" t="s">
        <v>900</v>
      </c>
      <c r="G1941" s="33" t="s">
        <v>346</v>
      </c>
      <c r="H1941" s="39">
        <f t="shared" si="138"/>
        <v>-228800</v>
      </c>
      <c r="I1941" s="84">
        <f t="shared" si="137"/>
        <v>16.161616161616163</v>
      </c>
      <c r="J1941" s="68"/>
      <c r="K1941" s="66" t="s">
        <v>691</v>
      </c>
      <c r="L1941" s="68"/>
      <c r="M1941" s="2">
        <v>495</v>
      </c>
    </row>
    <row r="1942" spans="1:13" s="17" customFormat="1" ht="12.75">
      <c r="A1942" s="35"/>
      <c r="B1942" s="137">
        <v>6000</v>
      </c>
      <c r="C1942" s="35" t="s">
        <v>906</v>
      </c>
      <c r="D1942" s="35" t="s">
        <v>112</v>
      </c>
      <c r="E1942" s="35" t="s">
        <v>254</v>
      </c>
      <c r="F1942" s="33" t="s">
        <v>907</v>
      </c>
      <c r="G1942" s="33" t="s">
        <v>348</v>
      </c>
      <c r="H1942" s="39">
        <f t="shared" si="138"/>
        <v>-234800</v>
      </c>
      <c r="I1942" s="84">
        <f t="shared" si="137"/>
        <v>12.121212121212121</v>
      </c>
      <c r="J1942" s="68"/>
      <c r="K1942" s="66" t="s">
        <v>691</v>
      </c>
      <c r="L1942" s="68"/>
      <c r="M1942" s="2">
        <v>495</v>
      </c>
    </row>
    <row r="1943" spans="1:13" s="17" customFormat="1" ht="12.75">
      <c r="A1943" s="35"/>
      <c r="B1943" s="137">
        <v>10000</v>
      </c>
      <c r="C1943" s="35" t="s">
        <v>908</v>
      </c>
      <c r="D1943" s="35" t="s">
        <v>112</v>
      </c>
      <c r="E1943" s="35" t="s">
        <v>254</v>
      </c>
      <c r="F1943" s="33" t="s">
        <v>909</v>
      </c>
      <c r="G1943" s="33" t="s">
        <v>389</v>
      </c>
      <c r="H1943" s="39">
        <f t="shared" si="138"/>
        <v>-244800</v>
      </c>
      <c r="I1943" s="84">
        <f t="shared" si="137"/>
        <v>20.2020202020202</v>
      </c>
      <c r="J1943" s="68"/>
      <c r="K1943" s="66" t="s">
        <v>691</v>
      </c>
      <c r="L1943" s="68"/>
      <c r="M1943" s="2">
        <v>495</v>
      </c>
    </row>
    <row r="1944" spans="1:13" s="68" customFormat="1" ht="12.75">
      <c r="A1944" s="35"/>
      <c r="B1944" s="137">
        <v>10000</v>
      </c>
      <c r="C1944" s="35" t="s">
        <v>910</v>
      </c>
      <c r="D1944" s="35" t="s">
        <v>112</v>
      </c>
      <c r="E1944" s="35" t="s">
        <v>254</v>
      </c>
      <c r="F1944" s="33" t="s">
        <v>911</v>
      </c>
      <c r="G1944" s="33" t="s">
        <v>391</v>
      </c>
      <c r="H1944" s="39">
        <f t="shared" si="138"/>
        <v>-254800</v>
      </c>
      <c r="I1944" s="84">
        <f t="shared" si="137"/>
        <v>20.2020202020202</v>
      </c>
      <c r="K1944" s="66" t="s">
        <v>691</v>
      </c>
      <c r="M1944" s="2">
        <v>495</v>
      </c>
    </row>
    <row r="1945" spans="1:13" s="68" customFormat="1" ht="12.75">
      <c r="A1945" s="35"/>
      <c r="B1945" s="137">
        <v>6000</v>
      </c>
      <c r="C1945" s="35" t="s">
        <v>296</v>
      </c>
      <c r="D1945" s="35" t="s">
        <v>112</v>
      </c>
      <c r="E1945" s="35" t="s">
        <v>254</v>
      </c>
      <c r="F1945" s="33" t="s">
        <v>912</v>
      </c>
      <c r="G1945" s="33" t="s">
        <v>393</v>
      </c>
      <c r="H1945" s="39">
        <f t="shared" si="138"/>
        <v>-260800</v>
      </c>
      <c r="I1945" s="84">
        <f t="shared" si="137"/>
        <v>12.121212121212121</v>
      </c>
      <c r="K1945" s="66" t="s">
        <v>691</v>
      </c>
      <c r="M1945" s="2">
        <v>495</v>
      </c>
    </row>
    <row r="1946" spans="1:13" s="17" customFormat="1" ht="12.75">
      <c r="A1946" s="35"/>
      <c r="B1946" s="137">
        <v>3000</v>
      </c>
      <c r="C1946" s="35" t="s">
        <v>290</v>
      </c>
      <c r="D1946" s="35" t="s">
        <v>112</v>
      </c>
      <c r="E1946" s="35" t="s">
        <v>254</v>
      </c>
      <c r="F1946" s="33" t="s">
        <v>913</v>
      </c>
      <c r="G1946" s="33" t="s">
        <v>407</v>
      </c>
      <c r="H1946" s="39">
        <f t="shared" si="138"/>
        <v>-263800</v>
      </c>
      <c r="I1946" s="84">
        <f t="shared" si="137"/>
        <v>6.0606060606060606</v>
      </c>
      <c r="J1946" s="68"/>
      <c r="K1946" s="66" t="s">
        <v>691</v>
      </c>
      <c r="L1946" s="68"/>
      <c r="M1946" s="2">
        <v>495</v>
      </c>
    </row>
    <row r="1947" spans="1:13" s="68" customFormat="1" ht="12.75">
      <c r="A1947" s="35"/>
      <c r="B1947" s="137">
        <v>2000</v>
      </c>
      <c r="C1947" s="35" t="s">
        <v>914</v>
      </c>
      <c r="D1947" s="35" t="s">
        <v>112</v>
      </c>
      <c r="E1947" s="35" t="s">
        <v>254</v>
      </c>
      <c r="F1947" s="33" t="s">
        <v>900</v>
      </c>
      <c r="G1947" s="33" t="s">
        <v>407</v>
      </c>
      <c r="H1947" s="39">
        <f t="shared" si="138"/>
        <v>-265800</v>
      </c>
      <c r="I1947" s="84">
        <f t="shared" si="137"/>
        <v>4.040404040404041</v>
      </c>
      <c r="K1947" s="66" t="s">
        <v>691</v>
      </c>
      <c r="M1947" s="2">
        <v>495</v>
      </c>
    </row>
    <row r="1948" spans="1:13" s="68" customFormat="1" ht="12.75">
      <c r="A1948" s="35"/>
      <c r="B1948" s="137">
        <v>8000</v>
      </c>
      <c r="C1948" s="35" t="s">
        <v>899</v>
      </c>
      <c r="D1948" s="35" t="s">
        <v>112</v>
      </c>
      <c r="E1948" s="35" t="s">
        <v>254</v>
      </c>
      <c r="F1948" s="33" t="s">
        <v>900</v>
      </c>
      <c r="G1948" s="33" t="s">
        <v>407</v>
      </c>
      <c r="H1948" s="39">
        <f t="shared" si="138"/>
        <v>-273800</v>
      </c>
      <c r="I1948" s="84">
        <f t="shared" si="137"/>
        <v>16.161616161616163</v>
      </c>
      <c r="K1948" s="66" t="s">
        <v>691</v>
      </c>
      <c r="M1948" s="2">
        <v>495</v>
      </c>
    </row>
    <row r="1949" spans="1:13" s="68" customFormat="1" ht="12.75">
      <c r="A1949" s="35"/>
      <c r="B1949" s="137">
        <v>2000</v>
      </c>
      <c r="C1949" s="35" t="s">
        <v>901</v>
      </c>
      <c r="D1949" s="35" t="s">
        <v>112</v>
      </c>
      <c r="E1949" s="35" t="s">
        <v>254</v>
      </c>
      <c r="F1949" s="33" t="s">
        <v>900</v>
      </c>
      <c r="G1949" s="33" t="s">
        <v>407</v>
      </c>
      <c r="H1949" s="39">
        <f t="shared" si="138"/>
        <v>-275800</v>
      </c>
      <c r="I1949" s="84">
        <f t="shared" si="137"/>
        <v>4.040404040404041</v>
      </c>
      <c r="K1949" s="66" t="s">
        <v>691</v>
      </c>
      <c r="M1949" s="2">
        <v>495</v>
      </c>
    </row>
    <row r="1950" spans="1:13" s="17" customFormat="1" ht="12.75">
      <c r="A1950" s="35"/>
      <c r="B1950" s="135">
        <v>1000</v>
      </c>
      <c r="C1950" s="67" t="s">
        <v>420</v>
      </c>
      <c r="D1950" s="67" t="s">
        <v>112</v>
      </c>
      <c r="E1950" s="67" t="s">
        <v>254</v>
      </c>
      <c r="F1950" s="424" t="s">
        <v>900</v>
      </c>
      <c r="G1950" s="424" t="s">
        <v>497</v>
      </c>
      <c r="H1950" s="39">
        <f t="shared" si="138"/>
        <v>-276800</v>
      </c>
      <c r="I1950" s="84">
        <f t="shared" si="137"/>
        <v>2.0202020202020203</v>
      </c>
      <c r="J1950" s="68"/>
      <c r="K1950" s="66" t="s">
        <v>691</v>
      </c>
      <c r="L1950" s="68"/>
      <c r="M1950" s="2">
        <v>495</v>
      </c>
    </row>
    <row r="1951" spans="1:13" s="17" customFormat="1" ht="12.75">
      <c r="A1951" s="35"/>
      <c r="B1951" s="135">
        <v>2000</v>
      </c>
      <c r="C1951" s="35" t="s">
        <v>904</v>
      </c>
      <c r="D1951" s="67" t="s">
        <v>112</v>
      </c>
      <c r="E1951" s="67" t="s">
        <v>254</v>
      </c>
      <c r="F1951" s="424" t="s">
        <v>900</v>
      </c>
      <c r="G1951" s="424" t="s">
        <v>497</v>
      </c>
      <c r="H1951" s="39">
        <f t="shared" si="138"/>
        <v>-278800</v>
      </c>
      <c r="I1951" s="84">
        <f t="shared" si="137"/>
        <v>4.040404040404041</v>
      </c>
      <c r="J1951" s="68"/>
      <c r="K1951" s="66" t="s">
        <v>691</v>
      </c>
      <c r="L1951" s="68"/>
      <c r="M1951" s="2">
        <v>495</v>
      </c>
    </row>
    <row r="1952" spans="1:13" s="17" customFormat="1" ht="12.75">
      <c r="A1952" s="35"/>
      <c r="B1952" s="135">
        <v>8000</v>
      </c>
      <c r="C1952" s="35" t="s">
        <v>905</v>
      </c>
      <c r="D1952" s="67" t="s">
        <v>112</v>
      </c>
      <c r="E1952" s="67" t="s">
        <v>254</v>
      </c>
      <c r="F1952" s="424" t="s">
        <v>900</v>
      </c>
      <c r="G1952" s="424" t="s">
        <v>497</v>
      </c>
      <c r="H1952" s="39">
        <f t="shared" si="138"/>
        <v>-286800</v>
      </c>
      <c r="I1952" s="84">
        <f t="shared" si="137"/>
        <v>16.161616161616163</v>
      </c>
      <c r="J1952" s="68"/>
      <c r="K1952" s="66" t="s">
        <v>691</v>
      </c>
      <c r="L1952" s="68"/>
      <c r="M1952" s="2">
        <v>495</v>
      </c>
    </row>
    <row r="1953" spans="1:13" s="17" customFormat="1" ht="12.75">
      <c r="A1953" s="35"/>
      <c r="B1953" s="135">
        <v>2000</v>
      </c>
      <c r="C1953" s="67" t="s">
        <v>915</v>
      </c>
      <c r="D1953" s="67" t="s">
        <v>112</v>
      </c>
      <c r="E1953" s="67" t="s">
        <v>254</v>
      </c>
      <c r="F1953" s="424" t="s">
        <v>900</v>
      </c>
      <c r="G1953" s="424" t="s">
        <v>409</v>
      </c>
      <c r="H1953" s="39">
        <f aca="true" t="shared" si="139" ref="H1953:H1958">H1952-B1953</f>
        <v>-288800</v>
      </c>
      <c r="I1953" s="84">
        <f t="shared" si="137"/>
        <v>4.040404040404041</v>
      </c>
      <c r="J1953" s="68"/>
      <c r="K1953" s="66" t="s">
        <v>691</v>
      </c>
      <c r="L1953" s="68"/>
      <c r="M1953" s="2">
        <v>495</v>
      </c>
    </row>
    <row r="1954" spans="1:13" s="17" customFormat="1" ht="12.75">
      <c r="A1954" s="35"/>
      <c r="B1954" s="135">
        <v>3000</v>
      </c>
      <c r="C1954" s="67" t="s">
        <v>365</v>
      </c>
      <c r="D1954" s="67" t="s">
        <v>112</v>
      </c>
      <c r="E1954" s="67" t="s">
        <v>254</v>
      </c>
      <c r="F1954" s="424" t="s">
        <v>916</v>
      </c>
      <c r="G1954" s="424" t="s">
        <v>409</v>
      </c>
      <c r="H1954" s="39">
        <f t="shared" si="139"/>
        <v>-291800</v>
      </c>
      <c r="I1954" s="84">
        <f t="shared" si="137"/>
        <v>6.0606060606060606</v>
      </c>
      <c r="J1954" s="68"/>
      <c r="K1954" s="66" t="s">
        <v>691</v>
      </c>
      <c r="L1954" s="68"/>
      <c r="M1954" s="2">
        <v>495</v>
      </c>
    </row>
    <row r="1955" spans="1:13" s="17" customFormat="1" ht="12.75">
      <c r="A1955" s="35"/>
      <c r="B1955" s="135">
        <v>6000</v>
      </c>
      <c r="C1955" s="67" t="s">
        <v>917</v>
      </c>
      <c r="D1955" s="67" t="s">
        <v>112</v>
      </c>
      <c r="E1955" s="67" t="s">
        <v>254</v>
      </c>
      <c r="F1955" s="424" t="s">
        <v>918</v>
      </c>
      <c r="G1955" s="424" t="s">
        <v>411</v>
      </c>
      <c r="H1955" s="39">
        <f t="shared" si="139"/>
        <v>-297800</v>
      </c>
      <c r="I1955" s="84">
        <f aca="true" t="shared" si="140" ref="I1955:I2018">+B1955/M1955</f>
        <v>12.121212121212121</v>
      </c>
      <c r="J1955" s="68"/>
      <c r="K1955" s="66" t="s">
        <v>691</v>
      </c>
      <c r="L1955" s="68"/>
      <c r="M1955" s="2">
        <v>495</v>
      </c>
    </row>
    <row r="1956" spans="1:13" s="17" customFormat="1" ht="12.75">
      <c r="A1956" s="14"/>
      <c r="B1956" s="135">
        <v>10000</v>
      </c>
      <c r="C1956" s="67" t="s">
        <v>908</v>
      </c>
      <c r="D1956" s="67" t="s">
        <v>112</v>
      </c>
      <c r="E1956" s="67" t="s">
        <v>254</v>
      </c>
      <c r="F1956" s="424" t="s">
        <v>919</v>
      </c>
      <c r="G1956" s="424" t="s">
        <v>557</v>
      </c>
      <c r="H1956" s="39">
        <f t="shared" si="139"/>
        <v>-307800</v>
      </c>
      <c r="I1956" s="84">
        <f t="shared" si="140"/>
        <v>20.2020202020202</v>
      </c>
      <c r="K1956" s="66" t="s">
        <v>691</v>
      </c>
      <c r="M1956" s="2">
        <v>495</v>
      </c>
    </row>
    <row r="1957" spans="1:13" s="17" customFormat="1" ht="12.75">
      <c r="A1957" s="14"/>
      <c r="B1957" s="135">
        <v>10000</v>
      </c>
      <c r="C1957" s="67" t="s">
        <v>910</v>
      </c>
      <c r="D1957" s="67" t="s">
        <v>112</v>
      </c>
      <c r="E1957" s="67" t="s">
        <v>254</v>
      </c>
      <c r="F1957" s="424" t="s">
        <v>920</v>
      </c>
      <c r="G1957" s="424" t="s">
        <v>603</v>
      </c>
      <c r="H1957" s="39">
        <f t="shared" si="139"/>
        <v>-317800</v>
      </c>
      <c r="I1957" s="84">
        <f t="shared" si="140"/>
        <v>20.2020202020202</v>
      </c>
      <c r="K1957" s="66" t="s">
        <v>691</v>
      </c>
      <c r="M1957" s="2">
        <v>495</v>
      </c>
    </row>
    <row r="1958" spans="1:13" s="17" customFormat="1" ht="12.75">
      <c r="A1958" s="14"/>
      <c r="B1958" s="135">
        <v>6000</v>
      </c>
      <c r="C1958" s="67" t="s">
        <v>296</v>
      </c>
      <c r="D1958" s="67" t="s">
        <v>112</v>
      </c>
      <c r="E1958" s="67" t="s">
        <v>254</v>
      </c>
      <c r="F1958" s="424" t="s">
        <v>921</v>
      </c>
      <c r="G1958" s="424" t="s">
        <v>593</v>
      </c>
      <c r="H1958" s="39">
        <f t="shared" si="139"/>
        <v>-323800</v>
      </c>
      <c r="I1958" s="84">
        <f t="shared" si="140"/>
        <v>12.121212121212121</v>
      </c>
      <c r="K1958" s="66" t="s">
        <v>691</v>
      </c>
      <c r="M1958" s="2">
        <v>495</v>
      </c>
    </row>
    <row r="1959" spans="1:13" s="60" customFormat="1" ht="12.75">
      <c r="A1959" s="13"/>
      <c r="B1959" s="136">
        <f>SUM(B1891:B1958)</f>
        <v>323800</v>
      </c>
      <c r="C1959" s="58" t="s">
        <v>151</v>
      </c>
      <c r="D1959" s="58"/>
      <c r="E1959" s="58"/>
      <c r="F1959" s="73"/>
      <c r="G1959" s="73"/>
      <c r="H1959" s="70">
        <v>0</v>
      </c>
      <c r="I1959" s="86">
        <f t="shared" si="140"/>
        <v>654.1414141414141</v>
      </c>
      <c r="K1959" s="72"/>
      <c r="M1959" s="2">
        <v>495</v>
      </c>
    </row>
    <row r="1960" spans="1:13" s="17" customFormat="1" ht="12.75">
      <c r="A1960" s="14"/>
      <c r="B1960" s="137"/>
      <c r="C1960" s="35"/>
      <c r="D1960" s="35"/>
      <c r="E1960" s="35"/>
      <c r="F1960" s="33"/>
      <c r="G1960" s="33"/>
      <c r="H1960" s="39">
        <f aca="true" t="shared" si="141" ref="H1960:H1991">H1959-B1960</f>
        <v>0</v>
      </c>
      <c r="I1960" s="84">
        <f t="shared" si="140"/>
        <v>0</v>
      </c>
      <c r="K1960" s="68"/>
      <c r="M1960" s="2">
        <v>495</v>
      </c>
    </row>
    <row r="1961" spans="1:13" s="17" customFormat="1" ht="12.75">
      <c r="A1961" s="14"/>
      <c r="B1961" s="137"/>
      <c r="C1961" s="35"/>
      <c r="D1961" s="35"/>
      <c r="E1961" s="35"/>
      <c r="F1961" s="33"/>
      <c r="G1961" s="33"/>
      <c r="H1961" s="39">
        <f t="shared" si="141"/>
        <v>0</v>
      </c>
      <c r="I1961" s="84">
        <f t="shared" si="140"/>
        <v>0</v>
      </c>
      <c r="K1961" s="68"/>
      <c r="M1961" s="2">
        <v>495</v>
      </c>
    </row>
    <row r="1962" spans="1:13" s="17" customFormat="1" ht="12.75">
      <c r="A1962" s="14"/>
      <c r="B1962" s="137">
        <v>1000</v>
      </c>
      <c r="C1962" s="35" t="s">
        <v>19</v>
      </c>
      <c r="D1962" s="35" t="s">
        <v>112</v>
      </c>
      <c r="E1962" s="35" t="s">
        <v>15</v>
      </c>
      <c r="F1962" s="33" t="s">
        <v>768</v>
      </c>
      <c r="G1962" s="424" t="s">
        <v>246</v>
      </c>
      <c r="H1962" s="39">
        <f t="shared" si="141"/>
        <v>-1000</v>
      </c>
      <c r="I1962" s="84">
        <f t="shared" si="140"/>
        <v>2.0202020202020203</v>
      </c>
      <c r="K1962" s="66" t="s">
        <v>769</v>
      </c>
      <c r="M1962" s="2">
        <v>495</v>
      </c>
    </row>
    <row r="1963" spans="1:13" s="17" customFormat="1" ht="12.75">
      <c r="A1963" s="14"/>
      <c r="B1963" s="137">
        <v>1800</v>
      </c>
      <c r="C1963" s="35" t="s">
        <v>19</v>
      </c>
      <c r="D1963" s="35" t="s">
        <v>112</v>
      </c>
      <c r="E1963" s="35" t="s">
        <v>15</v>
      </c>
      <c r="F1963" s="33" t="s">
        <v>768</v>
      </c>
      <c r="G1963" s="424" t="s">
        <v>259</v>
      </c>
      <c r="H1963" s="39">
        <f t="shared" si="141"/>
        <v>-2800</v>
      </c>
      <c r="I1963" s="84">
        <f t="shared" si="140"/>
        <v>3.6363636363636362</v>
      </c>
      <c r="K1963" s="66" t="s">
        <v>769</v>
      </c>
      <c r="M1963" s="2">
        <v>495</v>
      </c>
    </row>
    <row r="1964" spans="1:13" s="17" customFormat="1" ht="12.75">
      <c r="A1964" s="35"/>
      <c r="B1964" s="137">
        <v>1500</v>
      </c>
      <c r="C1964" s="35" t="s">
        <v>19</v>
      </c>
      <c r="D1964" s="35" t="s">
        <v>112</v>
      </c>
      <c r="E1964" s="35" t="s">
        <v>15</v>
      </c>
      <c r="F1964" s="33" t="s">
        <v>768</v>
      </c>
      <c r="G1964" s="33" t="s">
        <v>274</v>
      </c>
      <c r="H1964" s="39">
        <f t="shared" si="141"/>
        <v>-4300</v>
      </c>
      <c r="I1964" s="84">
        <f t="shared" si="140"/>
        <v>3.0303030303030303</v>
      </c>
      <c r="J1964" s="68"/>
      <c r="K1964" s="68" t="s">
        <v>769</v>
      </c>
      <c r="L1964" s="68"/>
      <c r="M1964" s="2">
        <v>495</v>
      </c>
    </row>
    <row r="1965" spans="1:13" s="17" customFormat="1" ht="12.75">
      <c r="A1965" s="35"/>
      <c r="B1965" s="137">
        <v>1500</v>
      </c>
      <c r="C1965" s="35" t="s">
        <v>19</v>
      </c>
      <c r="D1965" s="35" t="s">
        <v>112</v>
      </c>
      <c r="E1965" s="35" t="s">
        <v>15</v>
      </c>
      <c r="F1965" s="33" t="s">
        <v>768</v>
      </c>
      <c r="G1965" s="33" t="s">
        <v>298</v>
      </c>
      <c r="H1965" s="39">
        <f t="shared" si="141"/>
        <v>-5800</v>
      </c>
      <c r="I1965" s="84">
        <f t="shared" si="140"/>
        <v>3.0303030303030303</v>
      </c>
      <c r="J1965" s="68"/>
      <c r="K1965" s="68" t="s">
        <v>769</v>
      </c>
      <c r="L1965" s="68"/>
      <c r="M1965" s="2">
        <v>495</v>
      </c>
    </row>
    <row r="1966" spans="1:13" s="17" customFormat="1" ht="12.75">
      <c r="A1966" s="35"/>
      <c r="B1966" s="137">
        <v>1500</v>
      </c>
      <c r="C1966" s="35" t="s">
        <v>19</v>
      </c>
      <c r="D1966" s="35" t="s">
        <v>112</v>
      </c>
      <c r="E1966" s="35" t="s">
        <v>15</v>
      </c>
      <c r="F1966" s="33" t="s">
        <v>768</v>
      </c>
      <c r="G1966" s="33" t="s">
        <v>328</v>
      </c>
      <c r="H1966" s="39">
        <f t="shared" si="141"/>
        <v>-7300</v>
      </c>
      <c r="I1966" s="84">
        <f t="shared" si="140"/>
        <v>3.0303030303030303</v>
      </c>
      <c r="J1966" s="68"/>
      <c r="K1966" s="68" t="s">
        <v>769</v>
      </c>
      <c r="L1966" s="68"/>
      <c r="M1966" s="2">
        <v>495</v>
      </c>
    </row>
    <row r="1967" spans="1:13" s="17" customFormat="1" ht="12.75">
      <c r="A1967" s="35"/>
      <c r="B1967" s="137">
        <v>1000</v>
      </c>
      <c r="C1967" s="35" t="s">
        <v>19</v>
      </c>
      <c r="D1967" s="35" t="s">
        <v>112</v>
      </c>
      <c r="E1967" s="35" t="s">
        <v>15</v>
      </c>
      <c r="F1967" s="33" t="s">
        <v>768</v>
      </c>
      <c r="G1967" s="33" t="s">
        <v>330</v>
      </c>
      <c r="H1967" s="39">
        <f t="shared" si="141"/>
        <v>-8300</v>
      </c>
      <c r="I1967" s="84">
        <f t="shared" si="140"/>
        <v>2.0202020202020203</v>
      </c>
      <c r="J1967" s="68"/>
      <c r="K1967" s="68" t="s">
        <v>769</v>
      </c>
      <c r="L1967" s="68"/>
      <c r="M1967" s="2">
        <v>495</v>
      </c>
    </row>
    <row r="1968" spans="1:13" s="17" customFormat="1" ht="12.75">
      <c r="A1968" s="35"/>
      <c r="B1968" s="137">
        <v>1400</v>
      </c>
      <c r="C1968" s="35" t="s">
        <v>19</v>
      </c>
      <c r="D1968" s="35" t="s">
        <v>112</v>
      </c>
      <c r="E1968" s="35" t="s">
        <v>15</v>
      </c>
      <c r="F1968" s="33" t="s">
        <v>768</v>
      </c>
      <c r="G1968" s="33" t="s">
        <v>335</v>
      </c>
      <c r="H1968" s="39">
        <f t="shared" si="141"/>
        <v>-9700</v>
      </c>
      <c r="I1968" s="84">
        <f t="shared" si="140"/>
        <v>2.8282828282828283</v>
      </c>
      <c r="J1968" s="68"/>
      <c r="K1968" s="68" t="s">
        <v>769</v>
      </c>
      <c r="L1968" s="68"/>
      <c r="M1968" s="2">
        <v>495</v>
      </c>
    </row>
    <row r="1969" spans="1:13" s="17" customFormat="1" ht="12.75">
      <c r="A1969" s="14"/>
      <c r="B1969" s="137">
        <v>1000</v>
      </c>
      <c r="C1969" s="35" t="s">
        <v>19</v>
      </c>
      <c r="D1969" s="35" t="s">
        <v>112</v>
      </c>
      <c r="E1969" s="35" t="s">
        <v>15</v>
      </c>
      <c r="F1969" s="33" t="s">
        <v>768</v>
      </c>
      <c r="G1969" s="33" t="s">
        <v>346</v>
      </c>
      <c r="H1969" s="39">
        <f t="shared" si="141"/>
        <v>-10700</v>
      </c>
      <c r="I1969" s="84">
        <f t="shared" si="140"/>
        <v>2.0202020202020203</v>
      </c>
      <c r="K1969" s="68" t="s">
        <v>769</v>
      </c>
      <c r="M1969" s="2">
        <v>495</v>
      </c>
    </row>
    <row r="1970" spans="1:13" s="466" customFormat="1" ht="12.75">
      <c r="A1970" s="14"/>
      <c r="B1970" s="137">
        <v>1500</v>
      </c>
      <c r="C1970" s="35" t="s">
        <v>19</v>
      </c>
      <c r="D1970" s="35" t="s">
        <v>112</v>
      </c>
      <c r="E1970" s="35" t="s">
        <v>15</v>
      </c>
      <c r="F1970" s="33" t="s">
        <v>768</v>
      </c>
      <c r="G1970" s="33" t="s">
        <v>749</v>
      </c>
      <c r="H1970" s="39">
        <f t="shared" si="141"/>
        <v>-12200</v>
      </c>
      <c r="I1970" s="84">
        <f t="shared" si="140"/>
        <v>3.0303030303030303</v>
      </c>
      <c r="J1970" s="17"/>
      <c r="K1970" s="68" t="s">
        <v>769</v>
      </c>
      <c r="L1970" s="17"/>
      <c r="M1970" s="2">
        <v>495</v>
      </c>
    </row>
    <row r="1971" spans="1:13" s="17" customFormat="1" ht="12.75">
      <c r="A1971" s="14"/>
      <c r="B1971" s="137">
        <v>1500</v>
      </c>
      <c r="C1971" s="35" t="s">
        <v>19</v>
      </c>
      <c r="D1971" s="35" t="s">
        <v>112</v>
      </c>
      <c r="E1971" s="35" t="s">
        <v>15</v>
      </c>
      <c r="F1971" s="33" t="s">
        <v>768</v>
      </c>
      <c r="G1971" s="33" t="s">
        <v>348</v>
      </c>
      <c r="H1971" s="39">
        <f t="shared" si="141"/>
        <v>-13700</v>
      </c>
      <c r="I1971" s="84">
        <f t="shared" si="140"/>
        <v>3.0303030303030303</v>
      </c>
      <c r="K1971" s="68" t="s">
        <v>769</v>
      </c>
      <c r="M1971" s="2">
        <v>495</v>
      </c>
    </row>
    <row r="1972" spans="1:13" s="17" customFormat="1" ht="12.75">
      <c r="A1972" s="14"/>
      <c r="B1972" s="137">
        <v>1500</v>
      </c>
      <c r="C1972" s="35" t="s">
        <v>19</v>
      </c>
      <c r="D1972" s="35" t="s">
        <v>112</v>
      </c>
      <c r="E1972" s="35" t="s">
        <v>15</v>
      </c>
      <c r="F1972" s="33" t="s">
        <v>768</v>
      </c>
      <c r="G1972" s="33" t="s">
        <v>389</v>
      </c>
      <c r="H1972" s="39">
        <f t="shared" si="141"/>
        <v>-15200</v>
      </c>
      <c r="I1972" s="84">
        <f t="shared" si="140"/>
        <v>3.0303030303030303</v>
      </c>
      <c r="K1972" s="68" t="s">
        <v>769</v>
      </c>
      <c r="M1972" s="2">
        <v>495</v>
      </c>
    </row>
    <row r="1973" spans="1:13" s="17" customFormat="1" ht="12.75">
      <c r="A1973" s="14"/>
      <c r="B1973" s="137">
        <v>1500</v>
      </c>
      <c r="C1973" s="35" t="s">
        <v>19</v>
      </c>
      <c r="D1973" s="35" t="s">
        <v>112</v>
      </c>
      <c r="E1973" s="35" t="s">
        <v>15</v>
      </c>
      <c r="F1973" s="33" t="s">
        <v>768</v>
      </c>
      <c r="G1973" s="33" t="s">
        <v>391</v>
      </c>
      <c r="H1973" s="39">
        <f t="shared" si="141"/>
        <v>-16700</v>
      </c>
      <c r="I1973" s="84">
        <f t="shared" si="140"/>
        <v>3.0303030303030303</v>
      </c>
      <c r="K1973" s="68" t="s">
        <v>769</v>
      </c>
      <c r="M1973" s="2">
        <v>495</v>
      </c>
    </row>
    <row r="1974" spans="1:13" s="17" customFormat="1" ht="12.75">
      <c r="A1974" s="14"/>
      <c r="B1974" s="137">
        <v>1400</v>
      </c>
      <c r="C1974" s="35" t="s">
        <v>19</v>
      </c>
      <c r="D1974" s="35" t="s">
        <v>112</v>
      </c>
      <c r="E1974" s="35" t="s">
        <v>15</v>
      </c>
      <c r="F1974" s="33" t="s">
        <v>768</v>
      </c>
      <c r="G1974" s="33" t="s">
        <v>49</v>
      </c>
      <c r="H1974" s="39">
        <f t="shared" si="141"/>
        <v>-18100</v>
      </c>
      <c r="I1974" s="84">
        <f t="shared" si="140"/>
        <v>2.8282828282828283</v>
      </c>
      <c r="K1974" s="68" t="s">
        <v>769</v>
      </c>
      <c r="M1974" s="2">
        <v>495</v>
      </c>
    </row>
    <row r="1975" spans="1:13" s="17" customFormat="1" ht="12.75">
      <c r="A1975" s="14"/>
      <c r="B1975" s="137">
        <v>1000</v>
      </c>
      <c r="C1975" s="35" t="s">
        <v>19</v>
      </c>
      <c r="D1975" s="35" t="s">
        <v>112</v>
      </c>
      <c r="E1975" s="35" t="s">
        <v>15</v>
      </c>
      <c r="F1975" s="33" t="s">
        <v>768</v>
      </c>
      <c r="G1975" s="33" t="s">
        <v>399</v>
      </c>
      <c r="H1975" s="39">
        <f t="shared" si="141"/>
        <v>-19100</v>
      </c>
      <c r="I1975" s="84">
        <f t="shared" si="140"/>
        <v>2.0202020202020203</v>
      </c>
      <c r="J1975" s="421"/>
      <c r="K1975" s="68" t="s">
        <v>769</v>
      </c>
      <c r="L1975" s="421"/>
      <c r="M1975" s="2">
        <v>495</v>
      </c>
    </row>
    <row r="1976" spans="1:13" s="68" customFormat="1" ht="12.75">
      <c r="A1976" s="14"/>
      <c r="B1976" s="137">
        <v>1500</v>
      </c>
      <c r="C1976" s="35" t="s">
        <v>19</v>
      </c>
      <c r="D1976" s="35" t="s">
        <v>112</v>
      </c>
      <c r="E1976" s="35" t="s">
        <v>15</v>
      </c>
      <c r="F1976" s="33" t="s">
        <v>768</v>
      </c>
      <c r="G1976" s="33" t="s">
        <v>493</v>
      </c>
      <c r="H1976" s="39">
        <f t="shared" si="141"/>
        <v>-20600</v>
      </c>
      <c r="I1976" s="84">
        <f t="shared" si="140"/>
        <v>3.0303030303030303</v>
      </c>
      <c r="J1976" s="17"/>
      <c r="K1976" s="68" t="s">
        <v>769</v>
      </c>
      <c r="L1976" s="17"/>
      <c r="M1976" s="2">
        <v>495</v>
      </c>
    </row>
    <row r="1977" spans="1:13" s="68" customFormat="1" ht="12.75">
      <c r="A1977" s="14"/>
      <c r="B1977" s="137">
        <v>1500</v>
      </c>
      <c r="C1977" s="35" t="s">
        <v>19</v>
      </c>
      <c r="D1977" s="35" t="s">
        <v>112</v>
      </c>
      <c r="E1977" s="35" t="s">
        <v>15</v>
      </c>
      <c r="F1977" s="33" t="s">
        <v>768</v>
      </c>
      <c r="G1977" s="33" t="s">
        <v>407</v>
      </c>
      <c r="H1977" s="39">
        <f t="shared" si="141"/>
        <v>-22100</v>
      </c>
      <c r="I1977" s="84">
        <f t="shared" si="140"/>
        <v>3.0303030303030303</v>
      </c>
      <c r="J1977" s="17"/>
      <c r="K1977" s="68" t="s">
        <v>769</v>
      </c>
      <c r="L1977" s="17"/>
      <c r="M1977" s="2">
        <v>495</v>
      </c>
    </row>
    <row r="1978" spans="1:13" s="17" customFormat="1" ht="12.75">
      <c r="A1978" s="14"/>
      <c r="B1978" s="137">
        <v>1500</v>
      </c>
      <c r="C1978" s="35" t="s">
        <v>19</v>
      </c>
      <c r="D1978" s="35" t="s">
        <v>112</v>
      </c>
      <c r="E1978" s="35" t="s">
        <v>15</v>
      </c>
      <c r="F1978" s="33" t="s">
        <v>768</v>
      </c>
      <c r="G1978" s="33" t="s">
        <v>495</v>
      </c>
      <c r="H1978" s="39">
        <f t="shared" si="141"/>
        <v>-23600</v>
      </c>
      <c r="I1978" s="84">
        <f t="shared" si="140"/>
        <v>3.0303030303030303</v>
      </c>
      <c r="K1978" s="68" t="s">
        <v>769</v>
      </c>
      <c r="M1978" s="2">
        <v>495</v>
      </c>
    </row>
    <row r="1979" spans="1:13" s="17" customFormat="1" ht="12.75">
      <c r="A1979" s="14"/>
      <c r="B1979" s="137">
        <v>1600</v>
      </c>
      <c r="C1979" s="35" t="s">
        <v>19</v>
      </c>
      <c r="D1979" s="35" t="s">
        <v>112</v>
      </c>
      <c r="E1979" s="35" t="s">
        <v>15</v>
      </c>
      <c r="F1979" s="33" t="s">
        <v>768</v>
      </c>
      <c r="G1979" s="33" t="s">
        <v>497</v>
      </c>
      <c r="H1979" s="39">
        <f t="shared" si="141"/>
        <v>-25200</v>
      </c>
      <c r="I1979" s="84">
        <f t="shared" si="140"/>
        <v>3.2323232323232323</v>
      </c>
      <c r="K1979" s="68" t="s">
        <v>769</v>
      </c>
      <c r="M1979" s="2">
        <v>495</v>
      </c>
    </row>
    <row r="1980" spans="1:13" s="17" customFormat="1" ht="12.75">
      <c r="A1980" s="14"/>
      <c r="B1980" s="137">
        <v>1500</v>
      </c>
      <c r="C1980" s="35" t="s">
        <v>19</v>
      </c>
      <c r="D1980" s="35" t="s">
        <v>112</v>
      </c>
      <c r="E1980" s="35" t="s">
        <v>15</v>
      </c>
      <c r="F1980" s="33" t="s">
        <v>768</v>
      </c>
      <c r="G1980" s="33" t="s">
        <v>409</v>
      </c>
      <c r="H1980" s="39">
        <f t="shared" si="141"/>
        <v>-26700</v>
      </c>
      <c r="I1980" s="84">
        <f t="shared" si="140"/>
        <v>3.0303030303030303</v>
      </c>
      <c r="K1980" s="68" t="s">
        <v>769</v>
      </c>
      <c r="M1980" s="2">
        <v>495</v>
      </c>
    </row>
    <row r="1981" spans="1:13" s="17" customFormat="1" ht="12.75">
      <c r="A1981" s="14"/>
      <c r="B1981" s="137">
        <v>1500</v>
      </c>
      <c r="C1981" s="35" t="s">
        <v>19</v>
      </c>
      <c r="D1981" s="35" t="s">
        <v>112</v>
      </c>
      <c r="E1981" s="35" t="s">
        <v>15</v>
      </c>
      <c r="F1981" s="33" t="s">
        <v>768</v>
      </c>
      <c r="G1981" s="33" t="s">
        <v>500</v>
      </c>
      <c r="H1981" s="39">
        <f t="shared" si="141"/>
        <v>-28200</v>
      </c>
      <c r="I1981" s="84">
        <f t="shared" si="140"/>
        <v>3.0303030303030303</v>
      </c>
      <c r="K1981" s="68" t="s">
        <v>769</v>
      </c>
      <c r="M1981" s="2">
        <v>495</v>
      </c>
    </row>
    <row r="1982" spans="1:13" s="17" customFormat="1" ht="12.75">
      <c r="A1982" s="14"/>
      <c r="B1982" s="137">
        <v>1500</v>
      </c>
      <c r="C1982" s="35" t="s">
        <v>19</v>
      </c>
      <c r="D1982" s="35" t="s">
        <v>112</v>
      </c>
      <c r="E1982" s="35" t="s">
        <v>15</v>
      </c>
      <c r="F1982" s="33" t="s">
        <v>768</v>
      </c>
      <c r="G1982" s="33" t="s">
        <v>502</v>
      </c>
      <c r="H1982" s="39">
        <f t="shared" si="141"/>
        <v>-29700</v>
      </c>
      <c r="I1982" s="84">
        <f t="shared" si="140"/>
        <v>3.0303030303030303</v>
      </c>
      <c r="K1982" s="68" t="s">
        <v>769</v>
      </c>
      <c r="M1982" s="2">
        <v>495</v>
      </c>
    </row>
    <row r="1983" spans="1:13" s="68" customFormat="1" ht="12.75">
      <c r="A1983" s="14"/>
      <c r="B1983" s="137">
        <v>1500</v>
      </c>
      <c r="C1983" s="35" t="s">
        <v>19</v>
      </c>
      <c r="D1983" s="35" t="s">
        <v>112</v>
      </c>
      <c r="E1983" s="35" t="s">
        <v>15</v>
      </c>
      <c r="F1983" s="33" t="s">
        <v>768</v>
      </c>
      <c r="G1983" s="33" t="s">
        <v>504</v>
      </c>
      <c r="H1983" s="39">
        <f t="shared" si="141"/>
        <v>-31200</v>
      </c>
      <c r="I1983" s="84">
        <f t="shared" si="140"/>
        <v>3.0303030303030303</v>
      </c>
      <c r="J1983" s="17"/>
      <c r="K1983" s="68" t="s">
        <v>769</v>
      </c>
      <c r="L1983" s="17"/>
      <c r="M1983" s="2">
        <v>495</v>
      </c>
    </row>
    <row r="1984" spans="1:13" s="68" customFormat="1" ht="12.75">
      <c r="A1984" s="14"/>
      <c r="B1984" s="137">
        <v>1400</v>
      </c>
      <c r="C1984" s="35" t="s">
        <v>19</v>
      </c>
      <c r="D1984" s="35" t="s">
        <v>112</v>
      </c>
      <c r="E1984" s="35" t="s">
        <v>15</v>
      </c>
      <c r="F1984" s="33" t="s">
        <v>768</v>
      </c>
      <c r="G1984" s="33" t="s">
        <v>411</v>
      </c>
      <c r="H1984" s="39">
        <f t="shared" si="141"/>
        <v>-32600</v>
      </c>
      <c r="I1984" s="84">
        <f t="shared" si="140"/>
        <v>2.8282828282828283</v>
      </c>
      <c r="J1984" s="17"/>
      <c r="K1984" s="68" t="s">
        <v>769</v>
      </c>
      <c r="L1984" s="17"/>
      <c r="M1984" s="2">
        <v>495</v>
      </c>
    </row>
    <row r="1985" spans="1:13" s="68" customFormat="1" ht="12.75">
      <c r="A1985" s="14"/>
      <c r="B1985" s="137">
        <v>1500</v>
      </c>
      <c r="C1985" s="35" t="s">
        <v>19</v>
      </c>
      <c r="D1985" s="35" t="s">
        <v>112</v>
      </c>
      <c r="E1985" s="35" t="s">
        <v>15</v>
      </c>
      <c r="F1985" s="33" t="s">
        <v>768</v>
      </c>
      <c r="G1985" s="33" t="s">
        <v>557</v>
      </c>
      <c r="H1985" s="39">
        <f t="shared" si="141"/>
        <v>-34100</v>
      </c>
      <c r="I1985" s="84">
        <f t="shared" si="140"/>
        <v>3.0303030303030303</v>
      </c>
      <c r="J1985" s="17"/>
      <c r="K1985" s="68" t="s">
        <v>769</v>
      </c>
      <c r="L1985" s="17"/>
      <c r="M1985" s="2">
        <v>495</v>
      </c>
    </row>
    <row r="1986" spans="1:13" s="68" customFormat="1" ht="12.75">
      <c r="A1986" s="14"/>
      <c r="B1986" s="137">
        <v>1500</v>
      </c>
      <c r="C1986" s="35" t="s">
        <v>19</v>
      </c>
      <c r="D1986" s="35" t="s">
        <v>112</v>
      </c>
      <c r="E1986" s="35" t="s">
        <v>15</v>
      </c>
      <c r="F1986" s="33" t="s">
        <v>768</v>
      </c>
      <c r="G1986" s="33" t="s">
        <v>603</v>
      </c>
      <c r="H1986" s="39">
        <f t="shared" si="141"/>
        <v>-35600</v>
      </c>
      <c r="I1986" s="84">
        <f t="shared" si="140"/>
        <v>3.0303030303030303</v>
      </c>
      <c r="J1986" s="17"/>
      <c r="K1986" s="68" t="s">
        <v>769</v>
      </c>
      <c r="L1986" s="17"/>
      <c r="M1986" s="2">
        <v>495</v>
      </c>
    </row>
    <row r="1987" spans="1:13" s="68" customFormat="1" ht="12.75">
      <c r="A1987" s="14"/>
      <c r="B1987" s="137">
        <v>1400</v>
      </c>
      <c r="C1987" s="35" t="s">
        <v>19</v>
      </c>
      <c r="D1987" s="35" t="s">
        <v>112</v>
      </c>
      <c r="E1987" s="35" t="s">
        <v>15</v>
      </c>
      <c r="F1987" s="33" t="s">
        <v>768</v>
      </c>
      <c r="G1987" s="33" t="s">
        <v>593</v>
      </c>
      <c r="H1987" s="39">
        <f t="shared" si="141"/>
        <v>-37000</v>
      </c>
      <c r="I1987" s="84">
        <f t="shared" si="140"/>
        <v>2.8282828282828283</v>
      </c>
      <c r="J1987" s="17"/>
      <c r="K1987" s="68" t="s">
        <v>769</v>
      </c>
      <c r="L1987" s="17"/>
      <c r="M1987" s="2">
        <v>495</v>
      </c>
    </row>
    <row r="1988" spans="1:13" s="68" customFormat="1" ht="12.75">
      <c r="A1988" s="14"/>
      <c r="B1988" s="137">
        <v>1000</v>
      </c>
      <c r="C1988" s="35" t="s">
        <v>19</v>
      </c>
      <c r="D1988" s="35" t="s">
        <v>112</v>
      </c>
      <c r="E1988" s="35" t="s">
        <v>15</v>
      </c>
      <c r="F1988" s="33" t="s">
        <v>768</v>
      </c>
      <c r="G1988" s="33" t="s">
        <v>606</v>
      </c>
      <c r="H1988" s="39">
        <f t="shared" si="141"/>
        <v>-38000</v>
      </c>
      <c r="I1988" s="84">
        <f t="shared" si="140"/>
        <v>2.0202020202020203</v>
      </c>
      <c r="J1988" s="17"/>
      <c r="K1988" s="68" t="s">
        <v>769</v>
      </c>
      <c r="L1988" s="17"/>
      <c r="M1988" s="2">
        <v>495</v>
      </c>
    </row>
    <row r="1989" spans="1:13" s="68" customFormat="1" ht="12.75">
      <c r="A1989" s="14"/>
      <c r="B1989" s="137">
        <v>1000</v>
      </c>
      <c r="C1989" s="35" t="s">
        <v>19</v>
      </c>
      <c r="D1989" s="35" t="s">
        <v>112</v>
      </c>
      <c r="E1989" s="35" t="s">
        <v>15</v>
      </c>
      <c r="F1989" s="33" t="s">
        <v>768</v>
      </c>
      <c r="G1989" s="33" t="s">
        <v>623</v>
      </c>
      <c r="H1989" s="39">
        <f t="shared" si="141"/>
        <v>-39000</v>
      </c>
      <c r="I1989" s="84">
        <f t="shared" si="140"/>
        <v>2.0202020202020203</v>
      </c>
      <c r="J1989" s="17"/>
      <c r="K1989" s="68" t="s">
        <v>769</v>
      </c>
      <c r="L1989" s="17"/>
      <c r="M1989" s="2">
        <v>495</v>
      </c>
    </row>
    <row r="1990" spans="1:13" s="68" customFormat="1" ht="12.75">
      <c r="A1990" s="14"/>
      <c r="B1990" s="137">
        <v>1400</v>
      </c>
      <c r="C1990" s="35" t="s">
        <v>19</v>
      </c>
      <c r="D1990" s="14" t="s">
        <v>112</v>
      </c>
      <c r="E1990" s="35" t="s">
        <v>15</v>
      </c>
      <c r="F1990" s="29" t="s">
        <v>873</v>
      </c>
      <c r="G1990" s="33" t="s">
        <v>246</v>
      </c>
      <c r="H1990" s="39">
        <f t="shared" si="141"/>
        <v>-40400</v>
      </c>
      <c r="I1990" s="84">
        <f t="shared" si="140"/>
        <v>2.8282828282828283</v>
      </c>
      <c r="J1990" s="17"/>
      <c r="K1990" s="68" t="s">
        <v>719</v>
      </c>
      <c r="M1990" s="2">
        <v>495</v>
      </c>
    </row>
    <row r="1991" spans="1:13" s="68" customFormat="1" ht="12.75">
      <c r="A1991" s="14"/>
      <c r="B1991" s="137">
        <v>1300</v>
      </c>
      <c r="C1991" s="35" t="s">
        <v>19</v>
      </c>
      <c r="D1991" s="14" t="s">
        <v>112</v>
      </c>
      <c r="E1991" s="14" t="s">
        <v>15</v>
      </c>
      <c r="F1991" s="29" t="s">
        <v>873</v>
      </c>
      <c r="G1991" s="32" t="s">
        <v>259</v>
      </c>
      <c r="H1991" s="39">
        <f t="shared" si="141"/>
        <v>-41700</v>
      </c>
      <c r="I1991" s="84">
        <f t="shared" si="140"/>
        <v>2.6262626262626263</v>
      </c>
      <c r="J1991" s="17"/>
      <c r="K1991" s="68" t="s">
        <v>719</v>
      </c>
      <c r="L1991" s="17"/>
      <c r="M1991" s="2">
        <v>495</v>
      </c>
    </row>
    <row r="1992" spans="1:13" s="68" customFormat="1" ht="12.75">
      <c r="A1992" s="14"/>
      <c r="B1992" s="135">
        <v>800</v>
      </c>
      <c r="C1992" s="35" t="s">
        <v>19</v>
      </c>
      <c r="D1992" s="14" t="s">
        <v>112</v>
      </c>
      <c r="E1992" s="1" t="s">
        <v>15</v>
      </c>
      <c r="F1992" s="29" t="s">
        <v>873</v>
      </c>
      <c r="G1992" s="29" t="s">
        <v>272</v>
      </c>
      <c r="H1992" s="39">
        <f aca="true" t="shared" si="142" ref="H1992:H2023">H1991-B1992</f>
        <v>-42500</v>
      </c>
      <c r="I1992" s="84">
        <f t="shared" si="140"/>
        <v>1.6161616161616161</v>
      </c>
      <c r="J1992" s="17"/>
      <c r="K1992" s="68" t="s">
        <v>719</v>
      </c>
      <c r="L1992" s="17"/>
      <c r="M1992" s="2">
        <v>495</v>
      </c>
    </row>
    <row r="1993" spans="1:13" s="68" customFormat="1" ht="12.75">
      <c r="A1993" s="14"/>
      <c r="B1993" s="467">
        <v>1500</v>
      </c>
      <c r="C1993" s="35" t="s">
        <v>19</v>
      </c>
      <c r="D1993" s="14" t="s">
        <v>112</v>
      </c>
      <c r="E1993" s="421" t="s">
        <v>15</v>
      </c>
      <c r="F1993" s="29" t="s">
        <v>873</v>
      </c>
      <c r="G1993" s="29" t="s">
        <v>282</v>
      </c>
      <c r="H1993" s="39">
        <f t="shared" si="142"/>
        <v>-44000</v>
      </c>
      <c r="I1993" s="84">
        <f t="shared" si="140"/>
        <v>3.0303030303030303</v>
      </c>
      <c r="J1993" s="17"/>
      <c r="K1993" s="68" t="s">
        <v>719</v>
      </c>
      <c r="L1993" s="17"/>
      <c r="M1993" s="2">
        <v>495</v>
      </c>
    </row>
    <row r="1994" spans="1:13" s="68" customFormat="1" ht="12.75">
      <c r="A1994" s="14"/>
      <c r="B1994" s="135">
        <v>1500</v>
      </c>
      <c r="C1994" s="35" t="s">
        <v>19</v>
      </c>
      <c r="D1994" s="14" t="s">
        <v>112</v>
      </c>
      <c r="E1994" s="1" t="s">
        <v>15</v>
      </c>
      <c r="F1994" s="29" t="s">
        <v>873</v>
      </c>
      <c r="G1994" s="29" t="s">
        <v>274</v>
      </c>
      <c r="H1994" s="39">
        <f t="shared" si="142"/>
        <v>-45500</v>
      </c>
      <c r="I1994" s="84">
        <f t="shared" si="140"/>
        <v>3.0303030303030303</v>
      </c>
      <c r="J1994" s="17"/>
      <c r="K1994" s="68" t="s">
        <v>719</v>
      </c>
      <c r="L1994" s="17"/>
      <c r="M1994" s="2">
        <v>495</v>
      </c>
    </row>
    <row r="1995" spans="1:13" s="68" customFormat="1" ht="12.75">
      <c r="A1995" s="14"/>
      <c r="B1995" s="135">
        <v>1500</v>
      </c>
      <c r="C1995" s="35" t="s">
        <v>19</v>
      </c>
      <c r="D1995" s="14" t="s">
        <v>112</v>
      </c>
      <c r="E1995" s="1" t="s">
        <v>15</v>
      </c>
      <c r="F1995" s="29" t="s">
        <v>873</v>
      </c>
      <c r="G1995" s="29" t="s">
        <v>298</v>
      </c>
      <c r="H1995" s="39">
        <f t="shared" si="142"/>
        <v>-47000</v>
      </c>
      <c r="I1995" s="84">
        <f t="shared" si="140"/>
        <v>3.0303030303030303</v>
      </c>
      <c r="J1995" s="17"/>
      <c r="K1995" s="68" t="s">
        <v>719</v>
      </c>
      <c r="L1995" s="17"/>
      <c r="M1995" s="2">
        <v>495</v>
      </c>
    </row>
    <row r="1996" spans="1:13" s="68" customFormat="1" ht="12.75">
      <c r="A1996" s="14"/>
      <c r="B1996" s="135">
        <v>1200</v>
      </c>
      <c r="C1996" s="35" t="s">
        <v>19</v>
      </c>
      <c r="D1996" s="14" t="s">
        <v>112</v>
      </c>
      <c r="E1996" s="1" t="s">
        <v>15</v>
      </c>
      <c r="F1996" s="29" t="s">
        <v>873</v>
      </c>
      <c r="G1996" s="29" t="s">
        <v>328</v>
      </c>
      <c r="H1996" s="39">
        <f t="shared" si="142"/>
        <v>-48200</v>
      </c>
      <c r="I1996" s="84">
        <f t="shared" si="140"/>
        <v>2.4242424242424243</v>
      </c>
      <c r="J1996" s="17"/>
      <c r="K1996" s="68" t="s">
        <v>719</v>
      </c>
      <c r="L1996" s="17"/>
      <c r="M1996" s="2">
        <v>495</v>
      </c>
    </row>
    <row r="1997" spans="1:13" s="17" customFormat="1" ht="12.75">
      <c r="A1997" s="14"/>
      <c r="B1997" s="135">
        <v>1400</v>
      </c>
      <c r="C1997" s="35" t="s">
        <v>19</v>
      </c>
      <c r="D1997" s="14" t="s">
        <v>112</v>
      </c>
      <c r="E1997" s="1" t="s">
        <v>15</v>
      </c>
      <c r="F1997" s="29" t="s">
        <v>873</v>
      </c>
      <c r="G1997" s="29" t="s">
        <v>335</v>
      </c>
      <c r="H1997" s="39">
        <f t="shared" si="142"/>
        <v>-49600</v>
      </c>
      <c r="I1997" s="84">
        <f t="shared" si="140"/>
        <v>2.8282828282828283</v>
      </c>
      <c r="K1997" s="68" t="s">
        <v>719</v>
      </c>
      <c r="M1997" s="2">
        <v>495</v>
      </c>
    </row>
    <row r="1998" spans="1:13" s="68" customFormat="1" ht="12.75">
      <c r="A1998" s="14"/>
      <c r="B1998" s="135">
        <v>1500</v>
      </c>
      <c r="C1998" s="35" t="s">
        <v>19</v>
      </c>
      <c r="D1998" s="14" t="s">
        <v>112</v>
      </c>
      <c r="E1998" s="1" t="s">
        <v>15</v>
      </c>
      <c r="F1998" s="29" t="s">
        <v>873</v>
      </c>
      <c r="G1998" s="29" t="s">
        <v>346</v>
      </c>
      <c r="H1998" s="39">
        <f t="shared" si="142"/>
        <v>-51100</v>
      </c>
      <c r="I1998" s="84">
        <f t="shared" si="140"/>
        <v>3.0303030303030303</v>
      </c>
      <c r="J1998" s="17"/>
      <c r="K1998" s="68" t="s">
        <v>719</v>
      </c>
      <c r="L1998" s="17"/>
      <c r="M1998" s="2">
        <v>495</v>
      </c>
    </row>
    <row r="1999" spans="1:13" s="68" customFormat="1" ht="12.75">
      <c r="A1999" s="14"/>
      <c r="B1999" s="135">
        <v>1500</v>
      </c>
      <c r="C1999" s="35" t="s">
        <v>19</v>
      </c>
      <c r="D1999" s="14" t="s">
        <v>112</v>
      </c>
      <c r="E1999" s="1" t="s">
        <v>15</v>
      </c>
      <c r="F1999" s="29" t="s">
        <v>873</v>
      </c>
      <c r="G1999" s="29" t="s">
        <v>749</v>
      </c>
      <c r="H1999" s="39">
        <f t="shared" si="142"/>
        <v>-52600</v>
      </c>
      <c r="I1999" s="84">
        <f t="shared" si="140"/>
        <v>3.0303030303030303</v>
      </c>
      <c r="J1999" s="17"/>
      <c r="K1999" s="68" t="s">
        <v>719</v>
      </c>
      <c r="L1999" s="17"/>
      <c r="M1999" s="2">
        <v>495</v>
      </c>
    </row>
    <row r="2000" spans="1:13" s="68" customFormat="1" ht="12.75">
      <c r="A2000" s="1"/>
      <c r="B2000" s="135">
        <v>1500</v>
      </c>
      <c r="C2000" s="35" t="s">
        <v>19</v>
      </c>
      <c r="D2000" s="14" t="s">
        <v>112</v>
      </c>
      <c r="E2000" s="1" t="s">
        <v>15</v>
      </c>
      <c r="F2000" s="29" t="s">
        <v>873</v>
      </c>
      <c r="G2000" s="29" t="s">
        <v>348</v>
      </c>
      <c r="H2000" s="39">
        <f t="shared" si="142"/>
        <v>-54100</v>
      </c>
      <c r="I2000" s="84">
        <f t="shared" si="140"/>
        <v>3.0303030303030303</v>
      </c>
      <c r="J2000"/>
      <c r="K2000" s="68" t="s">
        <v>719</v>
      </c>
      <c r="L2000"/>
      <c r="M2000" s="2">
        <v>495</v>
      </c>
    </row>
    <row r="2001" spans="1:13" s="68" customFormat="1" ht="12.75">
      <c r="A2001" s="1"/>
      <c r="B2001" s="135">
        <v>1500</v>
      </c>
      <c r="C2001" s="35" t="s">
        <v>19</v>
      </c>
      <c r="D2001" s="14" t="s">
        <v>112</v>
      </c>
      <c r="E2001" s="1" t="s">
        <v>15</v>
      </c>
      <c r="F2001" s="29" t="s">
        <v>873</v>
      </c>
      <c r="G2001" s="29" t="s">
        <v>389</v>
      </c>
      <c r="H2001" s="39">
        <f t="shared" si="142"/>
        <v>-55600</v>
      </c>
      <c r="I2001" s="84">
        <f t="shared" si="140"/>
        <v>3.0303030303030303</v>
      </c>
      <c r="J2001"/>
      <c r="K2001" s="68" t="s">
        <v>719</v>
      </c>
      <c r="L2001"/>
      <c r="M2001" s="2">
        <v>495</v>
      </c>
    </row>
    <row r="2002" spans="1:13" s="68" customFormat="1" ht="12.75">
      <c r="A2002" s="1"/>
      <c r="B2002" s="135">
        <v>1500</v>
      </c>
      <c r="C2002" s="35" t="s">
        <v>19</v>
      </c>
      <c r="D2002" s="14" t="s">
        <v>112</v>
      </c>
      <c r="E2002" s="1" t="s">
        <v>15</v>
      </c>
      <c r="F2002" s="29" t="s">
        <v>873</v>
      </c>
      <c r="G2002" s="29" t="s">
        <v>391</v>
      </c>
      <c r="H2002" s="39">
        <f t="shared" si="142"/>
        <v>-57100</v>
      </c>
      <c r="I2002" s="84">
        <f t="shared" si="140"/>
        <v>3.0303030303030303</v>
      </c>
      <c r="J2002"/>
      <c r="K2002" s="68" t="s">
        <v>719</v>
      </c>
      <c r="L2002"/>
      <c r="M2002" s="2">
        <v>495</v>
      </c>
    </row>
    <row r="2003" spans="1:13" s="68" customFormat="1" ht="12.75">
      <c r="A2003" s="1"/>
      <c r="B2003" s="135">
        <v>1000</v>
      </c>
      <c r="C2003" s="35" t="s">
        <v>19</v>
      </c>
      <c r="D2003" s="35" t="s">
        <v>112</v>
      </c>
      <c r="E2003" s="67" t="s">
        <v>15</v>
      </c>
      <c r="F2003" s="424" t="s">
        <v>873</v>
      </c>
      <c r="G2003" s="424" t="s">
        <v>49</v>
      </c>
      <c r="H2003" s="39">
        <f t="shared" si="142"/>
        <v>-58100</v>
      </c>
      <c r="I2003" s="84">
        <f t="shared" si="140"/>
        <v>2.0202020202020203</v>
      </c>
      <c r="J2003"/>
      <c r="K2003" s="68" t="s">
        <v>719</v>
      </c>
      <c r="L2003"/>
      <c r="M2003" s="2">
        <v>495</v>
      </c>
    </row>
    <row r="2004" spans="1:13" s="17" customFormat="1" ht="12.75">
      <c r="A2004" s="1"/>
      <c r="B2004" s="137">
        <v>1000</v>
      </c>
      <c r="C2004" s="35" t="s">
        <v>19</v>
      </c>
      <c r="D2004" s="35" t="s">
        <v>112</v>
      </c>
      <c r="E2004" s="35" t="s">
        <v>15</v>
      </c>
      <c r="F2004" s="33" t="s">
        <v>873</v>
      </c>
      <c r="G2004" s="33" t="s">
        <v>399</v>
      </c>
      <c r="H2004" s="39">
        <f t="shared" si="142"/>
        <v>-59100</v>
      </c>
      <c r="I2004" s="84">
        <f t="shared" si="140"/>
        <v>2.0202020202020203</v>
      </c>
      <c r="J2004"/>
      <c r="K2004" s="68" t="s">
        <v>719</v>
      </c>
      <c r="L2004"/>
      <c r="M2004" s="2">
        <v>495</v>
      </c>
    </row>
    <row r="2005" spans="1:13" s="68" customFormat="1" ht="12.75">
      <c r="A2005" s="1"/>
      <c r="B2005" s="135">
        <v>1400</v>
      </c>
      <c r="C2005" s="1" t="s">
        <v>19</v>
      </c>
      <c r="D2005" s="14" t="s">
        <v>112</v>
      </c>
      <c r="E2005" s="1" t="s">
        <v>15</v>
      </c>
      <c r="F2005" s="29" t="s">
        <v>873</v>
      </c>
      <c r="G2005" s="29" t="s">
        <v>407</v>
      </c>
      <c r="H2005" s="39">
        <f t="shared" si="142"/>
        <v>-60500</v>
      </c>
      <c r="I2005" s="84">
        <f t="shared" si="140"/>
        <v>2.8282828282828283</v>
      </c>
      <c r="J2005"/>
      <c r="K2005" s="68" t="s">
        <v>719</v>
      </c>
      <c r="L2005"/>
      <c r="M2005" s="2">
        <v>495</v>
      </c>
    </row>
    <row r="2006" spans="1:13" s="68" customFormat="1" ht="12.75">
      <c r="A2006" s="1"/>
      <c r="B2006" s="135">
        <v>1000</v>
      </c>
      <c r="C2006" s="1" t="s">
        <v>19</v>
      </c>
      <c r="D2006" s="14" t="s">
        <v>112</v>
      </c>
      <c r="E2006" s="1" t="s">
        <v>15</v>
      </c>
      <c r="F2006" s="29" t="s">
        <v>873</v>
      </c>
      <c r="G2006" s="29" t="s">
        <v>495</v>
      </c>
      <c r="H2006" s="39">
        <f t="shared" si="142"/>
        <v>-61500</v>
      </c>
      <c r="I2006" s="84">
        <f t="shared" si="140"/>
        <v>2.0202020202020203</v>
      </c>
      <c r="J2006"/>
      <c r="K2006" s="68" t="s">
        <v>719</v>
      </c>
      <c r="L2006"/>
      <c r="M2006" s="2">
        <v>495</v>
      </c>
    </row>
    <row r="2007" spans="1:13" s="68" customFormat="1" ht="12.75">
      <c r="A2007" s="14"/>
      <c r="B2007" s="135">
        <v>1000</v>
      </c>
      <c r="C2007" s="1" t="s">
        <v>19</v>
      </c>
      <c r="D2007" s="1" t="s">
        <v>112</v>
      </c>
      <c r="E2007" s="1" t="s">
        <v>15</v>
      </c>
      <c r="F2007" s="29" t="s">
        <v>873</v>
      </c>
      <c r="G2007" s="29" t="s">
        <v>497</v>
      </c>
      <c r="H2007" s="39">
        <f t="shared" si="142"/>
        <v>-62500</v>
      </c>
      <c r="I2007" s="84">
        <f t="shared" si="140"/>
        <v>2.0202020202020203</v>
      </c>
      <c r="J2007" s="17"/>
      <c r="K2007" s="68" t="s">
        <v>719</v>
      </c>
      <c r="L2007" s="17"/>
      <c r="M2007" s="2">
        <v>495</v>
      </c>
    </row>
    <row r="2008" spans="1:13" s="17" customFormat="1" ht="12.75">
      <c r="A2008" s="14"/>
      <c r="B2008" s="135">
        <v>1300</v>
      </c>
      <c r="C2008" s="1" t="s">
        <v>19</v>
      </c>
      <c r="D2008" s="1" t="s">
        <v>112</v>
      </c>
      <c r="E2008" s="1" t="s">
        <v>15</v>
      </c>
      <c r="F2008" s="29" t="s">
        <v>873</v>
      </c>
      <c r="G2008" s="29" t="s">
        <v>409</v>
      </c>
      <c r="H2008" s="39">
        <f t="shared" si="142"/>
        <v>-63800</v>
      </c>
      <c r="I2008" s="84">
        <f t="shared" si="140"/>
        <v>2.6262626262626263</v>
      </c>
      <c r="K2008" s="68" t="s">
        <v>719</v>
      </c>
      <c r="M2008" s="2">
        <v>495</v>
      </c>
    </row>
    <row r="2009" spans="1:13" s="17" customFormat="1" ht="12.75">
      <c r="A2009" s="14"/>
      <c r="B2009" s="135">
        <v>1000</v>
      </c>
      <c r="C2009" s="1" t="s">
        <v>19</v>
      </c>
      <c r="D2009" s="1" t="s">
        <v>112</v>
      </c>
      <c r="E2009" s="1" t="s">
        <v>15</v>
      </c>
      <c r="F2009" s="29" t="s">
        <v>873</v>
      </c>
      <c r="G2009" s="29" t="s">
        <v>500</v>
      </c>
      <c r="H2009" s="39">
        <f t="shared" si="142"/>
        <v>-64800</v>
      </c>
      <c r="I2009" s="84">
        <f t="shared" si="140"/>
        <v>2.0202020202020203</v>
      </c>
      <c r="K2009" s="68" t="s">
        <v>719</v>
      </c>
      <c r="M2009" s="2">
        <v>495</v>
      </c>
    </row>
    <row r="2010" spans="1:13" s="17" customFormat="1" ht="12.75">
      <c r="A2010" s="14"/>
      <c r="B2010" s="135">
        <v>800</v>
      </c>
      <c r="C2010" s="1" t="s">
        <v>19</v>
      </c>
      <c r="D2010" s="1" t="s">
        <v>112</v>
      </c>
      <c r="E2010" s="1" t="s">
        <v>15</v>
      </c>
      <c r="F2010" s="29" t="s">
        <v>873</v>
      </c>
      <c r="G2010" s="29" t="s">
        <v>502</v>
      </c>
      <c r="H2010" s="39">
        <f t="shared" si="142"/>
        <v>-65600</v>
      </c>
      <c r="I2010" s="84">
        <f t="shared" si="140"/>
        <v>1.6161616161616161</v>
      </c>
      <c r="K2010" s="68" t="s">
        <v>719</v>
      </c>
      <c r="M2010" s="2">
        <v>495</v>
      </c>
    </row>
    <row r="2011" spans="1:13" s="17" customFormat="1" ht="12.75">
      <c r="A2011" s="465"/>
      <c r="B2011" s="135">
        <v>1500</v>
      </c>
      <c r="C2011" s="1" t="s">
        <v>19</v>
      </c>
      <c r="D2011" s="1" t="s">
        <v>112</v>
      </c>
      <c r="E2011" s="1" t="s">
        <v>15</v>
      </c>
      <c r="F2011" s="29" t="s">
        <v>873</v>
      </c>
      <c r="G2011" s="29" t="s">
        <v>504</v>
      </c>
      <c r="H2011" s="39">
        <f t="shared" si="142"/>
        <v>-67100</v>
      </c>
      <c r="I2011" s="84">
        <f t="shared" si="140"/>
        <v>3.0303030303030303</v>
      </c>
      <c r="J2011" s="466"/>
      <c r="K2011" s="68" t="s">
        <v>719</v>
      </c>
      <c r="L2011" s="466"/>
      <c r="M2011" s="2">
        <v>495</v>
      </c>
    </row>
    <row r="2012" spans="1:13" s="17" customFormat="1" ht="12.75">
      <c r="A2012" s="14"/>
      <c r="B2012" s="135">
        <v>1500</v>
      </c>
      <c r="C2012" s="1" t="s">
        <v>19</v>
      </c>
      <c r="D2012" s="1" t="s">
        <v>112</v>
      </c>
      <c r="E2012" s="1" t="s">
        <v>15</v>
      </c>
      <c r="F2012" s="29" t="s">
        <v>873</v>
      </c>
      <c r="G2012" s="29" t="s">
        <v>411</v>
      </c>
      <c r="H2012" s="39">
        <f t="shared" si="142"/>
        <v>-68600</v>
      </c>
      <c r="I2012" s="84">
        <f t="shared" si="140"/>
        <v>3.0303030303030303</v>
      </c>
      <c r="K2012" s="68" t="s">
        <v>719</v>
      </c>
      <c r="M2012" s="2">
        <v>495</v>
      </c>
    </row>
    <row r="2013" spans="1:13" s="17" customFormat="1" ht="12.75">
      <c r="A2013" s="14"/>
      <c r="B2013" s="135">
        <v>1000</v>
      </c>
      <c r="C2013" s="1" t="s">
        <v>19</v>
      </c>
      <c r="D2013" s="1" t="s">
        <v>112</v>
      </c>
      <c r="E2013" s="1" t="s">
        <v>15</v>
      </c>
      <c r="F2013" s="29" t="s">
        <v>873</v>
      </c>
      <c r="G2013" s="29" t="s">
        <v>557</v>
      </c>
      <c r="H2013" s="39">
        <f t="shared" si="142"/>
        <v>-69600</v>
      </c>
      <c r="I2013" s="84">
        <f t="shared" si="140"/>
        <v>2.0202020202020203</v>
      </c>
      <c r="K2013" s="68" t="s">
        <v>719</v>
      </c>
      <c r="M2013" s="2">
        <v>495</v>
      </c>
    </row>
    <row r="2014" spans="1:13" s="17" customFormat="1" ht="12.75">
      <c r="A2014" s="14"/>
      <c r="B2014" s="135">
        <v>1200</v>
      </c>
      <c r="C2014" s="1" t="s">
        <v>19</v>
      </c>
      <c r="D2014" s="1" t="s">
        <v>112</v>
      </c>
      <c r="E2014" s="1" t="s">
        <v>15</v>
      </c>
      <c r="F2014" s="29" t="s">
        <v>873</v>
      </c>
      <c r="G2014" s="29" t="s">
        <v>603</v>
      </c>
      <c r="H2014" s="39">
        <f t="shared" si="142"/>
        <v>-70800</v>
      </c>
      <c r="I2014" s="84">
        <f t="shared" si="140"/>
        <v>2.4242424242424243</v>
      </c>
      <c r="K2014" s="68" t="s">
        <v>719</v>
      </c>
      <c r="M2014" s="2">
        <v>495</v>
      </c>
    </row>
    <row r="2015" spans="1:13" s="17" customFormat="1" ht="12.75">
      <c r="A2015" s="14"/>
      <c r="B2015" s="135">
        <v>1500</v>
      </c>
      <c r="C2015" s="1" t="s">
        <v>19</v>
      </c>
      <c r="D2015" s="1" t="s">
        <v>112</v>
      </c>
      <c r="E2015" s="1" t="s">
        <v>15</v>
      </c>
      <c r="F2015" s="29" t="s">
        <v>873</v>
      </c>
      <c r="G2015" s="29" t="s">
        <v>593</v>
      </c>
      <c r="H2015" s="39">
        <f t="shared" si="142"/>
        <v>-72300</v>
      </c>
      <c r="I2015" s="84">
        <f t="shared" si="140"/>
        <v>3.0303030303030303</v>
      </c>
      <c r="K2015" s="68" t="s">
        <v>719</v>
      </c>
      <c r="M2015" s="2">
        <v>495</v>
      </c>
    </row>
    <row r="2016" spans="1:13" s="68" customFormat="1" ht="12.75">
      <c r="A2016" s="14"/>
      <c r="B2016" s="135">
        <v>1500</v>
      </c>
      <c r="C2016" s="1" t="s">
        <v>19</v>
      </c>
      <c r="D2016" s="1" t="s">
        <v>112</v>
      </c>
      <c r="E2016" s="1" t="s">
        <v>15</v>
      </c>
      <c r="F2016" s="29" t="s">
        <v>873</v>
      </c>
      <c r="G2016" s="29" t="s">
        <v>606</v>
      </c>
      <c r="H2016" s="39">
        <f t="shared" si="142"/>
        <v>-73800</v>
      </c>
      <c r="I2016" s="84">
        <f t="shared" si="140"/>
        <v>3.0303030303030303</v>
      </c>
      <c r="J2016" s="17"/>
      <c r="K2016" s="68" t="s">
        <v>719</v>
      </c>
      <c r="L2016" s="17"/>
      <c r="M2016" s="2">
        <v>495</v>
      </c>
    </row>
    <row r="2017" spans="1:13" s="17" customFormat="1" ht="12.75">
      <c r="A2017" s="14"/>
      <c r="B2017" s="135">
        <v>800</v>
      </c>
      <c r="C2017" s="1" t="s">
        <v>19</v>
      </c>
      <c r="D2017" s="1" t="s">
        <v>112</v>
      </c>
      <c r="E2017" s="1" t="s">
        <v>15</v>
      </c>
      <c r="F2017" s="29" t="s">
        <v>873</v>
      </c>
      <c r="G2017" s="29" t="s">
        <v>623</v>
      </c>
      <c r="H2017" s="39">
        <f t="shared" si="142"/>
        <v>-74600</v>
      </c>
      <c r="I2017" s="84">
        <f t="shared" si="140"/>
        <v>1.6161616161616161</v>
      </c>
      <c r="K2017" s="68" t="s">
        <v>719</v>
      </c>
      <c r="M2017" s="2">
        <v>495</v>
      </c>
    </row>
    <row r="2018" spans="1:13" s="68" customFormat="1" ht="12.75">
      <c r="A2018" s="14"/>
      <c r="B2018" s="137">
        <v>1500</v>
      </c>
      <c r="C2018" s="1" t="s">
        <v>19</v>
      </c>
      <c r="D2018" s="35" t="s">
        <v>112</v>
      </c>
      <c r="E2018" s="67" t="s">
        <v>15</v>
      </c>
      <c r="F2018" s="424" t="s">
        <v>900</v>
      </c>
      <c r="G2018" s="33" t="s">
        <v>246</v>
      </c>
      <c r="H2018" s="39">
        <f t="shared" si="142"/>
        <v>-76100</v>
      </c>
      <c r="I2018" s="84">
        <f t="shared" si="140"/>
        <v>3.0303030303030303</v>
      </c>
      <c r="J2018" s="17"/>
      <c r="K2018" s="66" t="s">
        <v>691</v>
      </c>
      <c r="L2018" s="17"/>
      <c r="M2018" s="2">
        <v>495</v>
      </c>
    </row>
    <row r="2019" spans="1:13" s="17" customFormat="1" ht="12.75">
      <c r="A2019" s="35"/>
      <c r="B2019" s="137">
        <v>1500</v>
      </c>
      <c r="C2019" s="1" t="s">
        <v>19</v>
      </c>
      <c r="D2019" s="35" t="s">
        <v>112</v>
      </c>
      <c r="E2019" s="35" t="s">
        <v>15</v>
      </c>
      <c r="F2019" s="424" t="s">
        <v>900</v>
      </c>
      <c r="G2019" s="33" t="s">
        <v>259</v>
      </c>
      <c r="H2019" s="39">
        <f t="shared" si="142"/>
        <v>-77600</v>
      </c>
      <c r="I2019" s="84">
        <f aca="true" t="shared" si="143" ref="I2019:I2082">+B2019/M2019</f>
        <v>3.0303030303030303</v>
      </c>
      <c r="J2019" s="68"/>
      <c r="K2019" s="66" t="s">
        <v>691</v>
      </c>
      <c r="L2019" s="68"/>
      <c r="M2019" s="2">
        <v>495</v>
      </c>
    </row>
    <row r="2020" spans="1:13" s="17" customFormat="1" ht="12.75">
      <c r="A2020" s="35"/>
      <c r="B2020" s="135">
        <v>1500</v>
      </c>
      <c r="C2020" s="1" t="s">
        <v>19</v>
      </c>
      <c r="D2020" s="35" t="s">
        <v>112</v>
      </c>
      <c r="E2020" s="67" t="s">
        <v>15</v>
      </c>
      <c r="F2020" s="424" t="s">
        <v>900</v>
      </c>
      <c r="G2020" s="424" t="s">
        <v>272</v>
      </c>
      <c r="H2020" s="39">
        <f t="shared" si="142"/>
        <v>-79100</v>
      </c>
      <c r="I2020" s="84">
        <f t="shared" si="143"/>
        <v>3.0303030303030303</v>
      </c>
      <c r="J2020" s="68"/>
      <c r="K2020" s="66" t="s">
        <v>691</v>
      </c>
      <c r="L2020" s="68"/>
      <c r="M2020" s="2">
        <v>495</v>
      </c>
    </row>
    <row r="2021" spans="1:13" s="68" customFormat="1" ht="12.75">
      <c r="A2021" s="35"/>
      <c r="B2021" s="137">
        <v>1500</v>
      </c>
      <c r="C2021" s="1" t="s">
        <v>19</v>
      </c>
      <c r="D2021" s="35" t="s">
        <v>112</v>
      </c>
      <c r="E2021" s="35" t="s">
        <v>15</v>
      </c>
      <c r="F2021" s="33" t="s">
        <v>900</v>
      </c>
      <c r="G2021" s="33" t="s">
        <v>282</v>
      </c>
      <c r="H2021" s="39">
        <f t="shared" si="142"/>
        <v>-80600</v>
      </c>
      <c r="I2021" s="84">
        <f t="shared" si="143"/>
        <v>3.0303030303030303</v>
      </c>
      <c r="K2021" s="66" t="s">
        <v>691</v>
      </c>
      <c r="M2021" s="2">
        <v>495</v>
      </c>
    </row>
    <row r="2022" spans="1:13" s="68" customFormat="1" ht="12.75">
      <c r="A2022" s="35"/>
      <c r="B2022" s="137">
        <v>1500</v>
      </c>
      <c r="C2022" s="1" t="s">
        <v>19</v>
      </c>
      <c r="D2022" s="35" t="s">
        <v>112</v>
      </c>
      <c r="E2022" s="35" t="s">
        <v>15</v>
      </c>
      <c r="F2022" s="33" t="s">
        <v>900</v>
      </c>
      <c r="G2022" s="33" t="s">
        <v>274</v>
      </c>
      <c r="H2022" s="39">
        <f t="shared" si="142"/>
        <v>-82100</v>
      </c>
      <c r="I2022" s="84">
        <f t="shared" si="143"/>
        <v>3.0303030303030303</v>
      </c>
      <c r="K2022" s="66" t="s">
        <v>691</v>
      </c>
      <c r="M2022" s="2">
        <v>495</v>
      </c>
    </row>
    <row r="2023" spans="1:13" s="68" customFormat="1" ht="12.75">
      <c r="A2023" s="35"/>
      <c r="B2023" s="137">
        <v>1500</v>
      </c>
      <c r="C2023" s="1" t="s">
        <v>19</v>
      </c>
      <c r="D2023" s="35" t="s">
        <v>112</v>
      </c>
      <c r="E2023" s="35" t="s">
        <v>15</v>
      </c>
      <c r="F2023" s="33" t="s">
        <v>900</v>
      </c>
      <c r="G2023" s="33" t="s">
        <v>298</v>
      </c>
      <c r="H2023" s="39">
        <f t="shared" si="142"/>
        <v>-83600</v>
      </c>
      <c r="I2023" s="84">
        <f t="shared" si="143"/>
        <v>3.0303030303030303</v>
      </c>
      <c r="K2023" s="66" t="s">
        <v>691</v>
      </c>
      <c r="M2023" s="2">
        <v>495</v>
      </c>
    </row>
    <row r="2024" spans="1:13" s="68" customFormat="1" ht="12.75">
      <c r="A2024" s="35"/>
      <c r="B2024" s="137">
        <v>1500</v>
      </c>
      <c r="C2024" s="1" t="s">
        <v>19</v>
      </c>
      <c r="D2024" s="35" t="s">
        <v>112</v>
      </c>
      <c r="E2024" s="35" t="s">
        <v>15</v>
      </c>
      <c r="F2024" s="33" t="s">
        <v>900</v>
      </c>
      <c r="G2024" s="33" t="s">
        <v>328</v>
      </c>
      <c r="H2024" s="39">
        <f aca="true" t="shared" si="144" ref="H2024:H2051">H2023-B2024</f>
        <v>-85100</v>
      </c>
      <c r="I2024" s="84">
        <f t="shared" si="143"/>
        <v>3.0303030303030303</v>
      </c>
      <c r="K2024" s="66" t="s">
        <v>691</v>
      </c>
      <c r="M2024" s="2">
        <v>495</v>
      </c>
    </row>
    <row r="2025" spans="1:13" s="68" customFormat="1" ht="12.75">
      <c r="A2025" s="35"/>
      <c r="B2025" s="137">
        <v>1500</v>
      </c>
      <c r="C2025" s="35" t="s">
        <v>19</v>
      </c>
      <c r="D2025" s="35" t="s">
        <v>112</v>
      </c>
      <c r="E2025" s="35" t="s">
        <v>15</v>
      </c>
      <c r="F2025" s="33" t="s">
        <v>900</v>
      </c>
      <c r="G2025" s="33" t="s">
        <v>328</v>
      </c>
      <c r="H2025" s="39">
        <f t="shared" si="144"/>
        <v>-86600</v>
      </c>
      <c r="I2025" s="84">
        <f t="shared" si="143"/>
        <v>3.0303030303030303</v>
      </c>
      <c r="K2025" s="66" t="s">
        <v>691</v>
      </c>
      <c r="M2025" s="2">
        <v>495</v>
      </c>
    </row>
    <row r="2026" spans="1:13" s="68" customFormat="1" ht="12.75">
      <c r="A2026" s="35"/>
      <c r="B2026" s="137">
        <v>1500</v>
      </c>
      <c r="C2026" s="35" t="s">
        <v>19</v>
      </c>
      <c r="D2026" s="35" t="s">
        <v>112</v>
      </c>
      <c r="E2026" s="35" t="s">
        <v>15</v>
      </c>
      <c r="F2026" s="33" t="s">
        <v>900</v>
      </c>
      <c r="G2026" s="33" t="s">
        <v>328</v>
      </c>
      <c r="H2026" s="39">
        <f t="shared" si="144"/>
        <v>-88100</v>
      </c>
      <c r="I2026" s="84">
        <f t="shared" si="143"/>
        <v>3.0303030303030303</v>
      </c>
      <c r="K2026" s="66" t="s">
        <v>691</v>
      </c>
      <c r="M2026" s="2">
        <v>495</v>
      </c>
    </row>
    <row r="2027" spans="1:13" s="68" customFormat="1" ht="12.75">
      <c r="A2027" s="35"/>
      <c r="B2027" s="137">
        <v>1500</v>
      </c>
      <c r="C2027" s="35" t="s">
        <v>19</v>
      </c>
      <c r="D2027" s="35" t="s">
        <v>112</v>
      </c>
      <c r="E2027" s="35" t="s">
        <v>15</v>
      </c>
      <c r="F2027" s="33" t="s">
        <v>900</v>
      </c>
      <c r="G2027" s="33" t="s">
        <v>330</v>
      </c>
      <c r="H2027" s="39">
        <f t="shared" si="144"/>
        <v>-89600</v>
      </c>
      <c r="I2027" s="84">
        <f t="shared" si="143"/>
        <v>3.0303030303030303</v>
      </c>
      <c r="K2027" s="66" t="s">
        <v>691</v>
      </c>
      <c r="M2027" s="2">
        <v>495</v>
      </c>
    </row>
    <row r="2028" spans="1:13" s="68" customFormat="1" ht="12.75">
      <c r="A2028" s="35"/>
      <c r="B2028" s="137">
        <v>1500</v>
      </c>
      <c r="C2028" s="35" t="s">
        <v>19</v>
      </c>
      <c r="D2028" s="35" t="s">
        <v>112</v>
      </c>
      <c r="E2028" s="35" t="s">
        <v>15</v>
      </c>
      <c r="F2028" s="33" t="s">
        <v>900</v>
      </c>
      <c r="G2028" s="33" t="s">
        <v>330</v>
      </c>
      <c r="H2028" s="39">
        <f t="shared" si="144"/>
        <v>-91100</v>
      </c>
      <c r="I2028" s="84">
        <f t="shared" si="143"/>
        <v>3.0303030303030303</v>
      </c>
      <c r="K2028" s="66" t="s">
        <v>691</v>
      </c>
      <c r="M2028" s="2">
        <v>495</v>
      </c>
    </row>
    <row r="2029" spans="1:13" s="68" customFormat="1" ht="12.75">
      <c r="A2029" s="35"/>
      <c r="B2029" s="137">
        <v>1500</v>
      </c>
      <c r="C2029" s="35" t="s">
        <v>19</v>
      </c>
      <c r="D2029" s="35" t="s">
        <v>112</v>
      </c>
      <c r="E2029" s="35" t="s">
        <v>15</v>
      </c>
      <c r="F2029" s="33" t="s">
        <v>900</v>
      </c>
      <c r="G2029" s="33" t="s">
        <v>335</v>
      </c>
      <c r="H2029" s="39">
        <f t="shared" si="144"/>
        <v>-92600</v>
      </c>
      <c r="I2029" s="84">
        <f t="shared" si="143"/>
        <v>3.0303030303030303</v>
      </c>
      <c r="K2029" s="66" t="s">
        <v>691</v>
      </c>
      <c r="M2029" s="2">
        <v>495</v>
      </c>
    </row>
    <row r="2030" spans="1:13" s="17" customFormat="1" ht="12.75">
      <c r="A2030" s="35"/>
      <c r="B2030" s="137">
        <v>1500</v>
      </c>
      <c r="C2030" s="35" t="s">
        <v>19</v>
      </c>
      <c r="D2030" s="35" t="s">
        <v>112</v>
      </c>
      <c r="E2030" s="35" t="s">
        <v>15</v>
      </c>
      <c r="F2030" s="33" t="s">
        <v>900</v>
      </c>
      <c r="G2030" s="33" t="s">
        <v>335</v>
      </c>
      <c r="H2030" s="39">
        <f t="shared" si="144"/>
        <v>-94100</v>
      </c>
      <c r="I2030" s="84">
        <f t="shared" si="143"/>
        <v>3.0303030303030303</v>
      </c>
      <c r="J2030" s="68"/>
      <c r="K2030" s="66" t="s">
        <v>691</v>
      </c>
      <c r="L2030" s="68"/>
      <c r="M2030" s="2">
        <v>495</v>
      </c>
    </row>
    <row r="2031" spans="1:13" s="68" customFormat="1" ht="12.75">
      <c r="A2031" s="35"/>
      <c r="B2031" s="137">
        <v>1500</v>
      </c>
      <c r="C2031" s="35" t="s">
        <v>19</v>
      </c>
      <c r="D2031" s="35" t="s">
        <v>112</v>
      </c>
      <c r="E2031" s="35" t="s">
        <v>15</v>
      </c>
      <c r="F2031" s="33" t="s">
        <v>900</v>
      </c>
      <c r="G2031" s="33" t="s">
        <v>346</v>
      </c>
      <c r="H2031" s="39">
        <f t="shared" si="144"/>
        <v>-95600</v>
      </c>
      <c r="I2031" s="84">
        <f t="shared" si="143"/>
        <v>3.0303030303030303</v>
      </c>
      <c r="K2031" s="66" t="s">
        <v>691</v>
      </c>
      <c r="M2031" s="2">
        <v>495</v>
      </c>
    </row>
    <row r="2032" spans="1:13" s="68" customFormat="1" ht="12.75">
      <c r="A2032" s="35"/>
      <c r="B2032" s="137">
        <v>1500</v>
      </c>
      <c r="C2032" s="35" t="s">
        <v>19</v>
      </c>
      <c r="D2032" s="35" t="s">
        <v>112</v>
      </c>
      <c r="E2032" s="35" t="s">
        <v>15</v>
      </c>
      <c r="F2032" s="33" t="s">
        <v>900</v>
      </c>
      <c r="G2032" s="33" t="s">
        <v>346</v>
      </c>
      <c r="H2032" s="39">
        <f t="shared" si="144"/>
        <v>-97100</v>
      </c>
      <c r="I2032" s="84">
        <f t="shared" si="143"/>
        <v>3.0303030303030303</v>
      </c>
      <c r="K2032" s="66" t="s">
        <v>691</v>
      </c>
      <c r="M2032" s="2">
        <v>495</v>
      </c>
    </row>
    <row r="2033" spans="1:13" s="68" customFormat="1" ht="12.75">
      <c r="A2033" s="35"/>
      <c r="B2033" s="137">
        <v>1500</v>
      </c>
      <c r="C2033" s="35" t="s">
        <v>19</v>
      </c>
      <c r="D2033" s="35" t="s">
        <v>112</v>
      </c>
      <c r="E2033" s="35" t="s">
        <v>15</v>
      </c>
      <c r="F2033" s="33" t="s">
        <v>900</v>
      </c>
      <c r="G2033" s="33" t="s">
        <v>348</v>
      </c>
      <c r="H2033" s="39">
        <f t="shared" si="144"/>
        <v>-98600</v>
      </c>
      <c r="I2033" s="84">
        <f t="shared" si="143"/>
        <v>3.0303030303030303</v>
      </c>
      <c r="K2033" s="66" t="s">
        <v>691</v>
      </c>
      <c r="M2033" s="2">
        <v>495</v>
      </c>
    </row>
    <row r="2034" spans="1:13" s="68" customFormat="1" ht="12.75">
      <c r="A2034" s="35"/>
      <c r="B2034" s="137">
        <v>1500</v>
      </c>
      <c r="C2034" s="35" t="s">
        <v>19</v>
      </c>
      <c r="D2034" s="35" t="s">
        <v>112</v>
      </c>
      <c r="E2034" s="35" t="s">
        <v>15</v>
      </c>
      <c r="F2034" s="33" t="s">
        <v>900</v>
      </c>
      <c r="G2034" s="33" t="s">
        <v>389</v>
      </c>
      <c r="H2034" s="39">
        <f t="shared" si="144"/>
        <v>-100100</v>
      </c>
      <c r="I2034" s="84">
        <f t="shared" si="143"/>
        <v>3.0303030303030303</v>
      </c>
      <c r="K2034" s="66" t="s">
        <v>691</v>
      </c>
      <c r="M2034" s="2">
        <v>495</v>
      </c>
    </row>
    <row r="2035" spans="1:13" s="68" customFormat="1" ht="12.75">
      <c r="A2035" s="35"/>
      <c r="B2035" s="137">
        <v>1500</v>
      </c>
      <c r="C2035" s="35" t="s">
        <v>19</v>
      </c>
      <c r="D2035" s="35" t="s">
        <v>112</v>
      </c>
      <c r="E2035" s="35" t="s">
        <v>15</v>
      </c>
      <c r="F2035" s="33" t="s">
        <v>900</v>
      </c>
      <c r="G2035" s="33" t="s">
        <v>391</v>
      </c>
      <c r="H2035" s="39">
        <f t="shared" si="144"/>
        <v>-101600</v>
      </c>
      <c r="I2035" s="84">
        <f t="shared" si="143"/>
        <v>3.0303030303030303</v>
      </c>
      <c r="K2035" s="66" t="s">
        <v>691</v>
      </c>
      <c r="M2035" s="2">
        <v>495</v>
      </c>
    </row>
    <row r="2036" spans="1:13" s="68" customFormat="1" ht="12.75">
      <c r="A2036" s="35"/>
      <c r="B2036" s="137">
        <v>1500</v>
      </c>
      <c r="C2036" s="35" t="s">
        <v>19</v>
      </c>
      <c r="D2036" s="35" t="s">
        <v>112</v>
      </c>
      <c r="E2036" s="35" t="s">
        <v>15</v>
      </c>
      <c r="F2036" s="33" t="s">
        <v>900</v>
      </c>
      <c r="G2036" s="33" t="s">
        <v>393</v>
      </c>
      <c r="H2036" s="39">
        <f t="shared" si="144"/>
        <v>-103100</v>
      </c>
      <c r="I2036" s="84">
        <f t="shared" si="143"/>
        <v>3.0303030303030303</v>
      </c>
      <c r="K2036" s="66" t="s">
        <v>691</v>
      </c>
      <c r="M2036" s="2">
        <v>495</v>
      </c>
    </row>
    <row r="2037" spans="1:13" s="68" customFormat="1" ht="12.75">
      <c r="A2037" s="35"/>
      <c r="B2037" s="137">
        <v>1500</v>
      </c>
      <c r="C2037" s="35" t="s">
        <v>19</v>
      </c>
      <c r="D2037" s="35" t="s">
        <v>112</v>
      </c>
      <c r="E2037" s="35" t="s">
        <v>15</v>
      </c>
      <c r="F2037" s="33" t="s">
        <v>900</v>
      </c>
      <c r="G2037" s="33" t="s">
        <v>407</v>
      </c>
      <c r="H2037" s="39">
        <f t="shared" si="144"/>
        <v>-104600</v>
      </c>
      <c r="I2037" s="84">
        <f t="shared" si="143"/>
        <v>3.0303030303030303</v>
      </c>
      <c r="K2037" s="66" t="s">
        <v>691</v>
      </c>
      <c r="M2037" s="2">
        <v>495</v>
      </c>
    </row>
    <row r="2038" spans="1:13" s="68" customFormat="1" ht="12.75">
      <c r="A2038" s="14"/>
      <c r="B2038" s="137">
        <v>1500</v>
      </c>
      <c r="C2038" s="35" t="s">
        <v>19</v>
      </c>
      <c r="D2038" s="35" t="s">
        <v>112</v>
      </c>
      <c r="E2038" s="35" t="s">
        <v>15</v>
      </c>
      <c r="F2038" s="33" t="s">
        <v>900</v>
      </c>
      <c r="G2038" s="33" t="s">
        <v>407</v>
      </c>
      <c r="H2038" s="39">
        <f t="shared" si="144"/>
        <v>-106100</v>
      </c>
      <c r="I2038" s="84">
        <f t="shared" si="143"/>
        <v>3.0303030303030303</v>
      </c>
      <c r="J2038" s="17"/>
      <c r="K2038" s="66" t="s">
        <v>691</v>
      </c>
      <c r="L2038" s="17"/>
      <c r="M2038" s="2">
        <v>495</v>
      </c>
    </row>
    <row r="2039" spans="1:13" s="68" customFormat="1" ht="12.75">
      <c r="A2039" s="14"/>
      <c r="B2039" s="137">
        <v>1500</v>
      </c>
      <c r="C2039" s="35" t="s">
        <v>19</v>
      </c>
      <c r="D2039" s="35" t="s">
        <v>112</v>
      </c>
      <c r="E2039" s="35" t="s">
        <v>15</v>
      </c>
      <c r="F2039" s="33" t="s">
        <v>900</v>
      </c>
      <c r="G2039" s="33" t="s">
        <v>495</v>
      </c>
      <c r="H2039" s="39">
        <f t="shared" si="144"/>
        <v>-107600</v>
      </c>
      <c r="I2039" s="84">
        <f t="shared" si="143"/>
        <v>3.0303030303030303</v>
      </c>
      <c r="J2039" s="17"/>
      <c r="K2039" s="66" t="s">
        <v>691</v>
      </c>
      <c r="L2039" s="17"/>
      <c r="M2039" s="2">
        <v>495</v>
      </c>
    </row>
    <row r="2040" spans="1:13" s="68" customFormat="1" ht="12.75">
      <c r="A2040" s="14"/>
      <c r="B2040" s="137">
        <v>1500</v>
      </c>
      <c r="C2040" s="35" t="s">
        <v>19</v>
      </c>
      <c r="D2040" s="35" t="s">
        <v>112</v>
      </c>
      <c r="E2040" s="35" t="s">
        <v>15</v>
      </c>
      <c r="F2040" s="33" t="s">
        <v>900</v>
      </c>
      <c r="G2040" s="33" t="s">
        <v>495</v>
      </c>
      <c r="H2040" s="39">
        <f t="shared" si="144"/>
        <v>-109100</v>
      </c>
      <c r="I2040" s="84">
        <f t="shared" si="143"/>
        <v>3.0303030303030303</v>
      </c>
      <c r="J2040" s="17"/>
      <c r="K2040" s="66" t="s">
        <v>691</v>
      </c>
      <c r="L2040" s="17"/>
      <c r="M2040" s="2">
        <v>495</v>
      </c>
    </row>
    <row r="2041" spans="1:13" s="68" customFormat="1" ht="12.75">
      <c r="A2041" s="14"/>
      <c r="B2041" s="135">
        <v>1500</v>
      </c>
      <c r="C2041" s="67" t="s">
        <v>19</v>
      </c>
      <c r="D2041" s="67" t="s">
        <v>112</v>
      </c>
      <c r="E2041" s="67" t="s">
        <v>15</v>
      </c>
      <c r="F2041" s="424" t="s">
        <v>900</v>
      </c>
      <c r="G2041" s="424" t="s">
        <v>497</v>
      </c>
      <c r="H2041" s="39">
        <f t="shared" si="144"/>
        <v>-110600</v>
      </c>
      <c r="I2041" s="84">
        <f t="shared" si="143"/>
        <v>3.0303030303030303</v>
      </c>
      <c r="J2041" s="17"/>
      <c r="K2041" s="66" t="s">
        <v>691</v>
      </c>
      <c r="L2041" s="17"/>
      <c r="M2041" s="2">
        <v>495</v>
      </c>
    </row>
    <row r="2042" spans="1:13" s="68" customFormat="1" ht="12.75">
      <c r="A2042" s="35"/>
      <c r="B2042" s="135">
        <v>1500</v>
      </c>
      <c r="C2042" s="35" t="s">
        <v>19</v>
      </c>
      <c r="D2042" s="67" t="s">
        <v>112</v>
      </c>
      <c r="E2042" s="67" t="s">
        <v>15</v>
      </c>
      <c r="F2042" s="424" t="s">
        <v>900</v>
      </c>
      <c r="G2042" s="424" t="s">
        <v>497</v>
      </c>
      <c r="H2042" s="39">
        <f t="shared" si="144"/>
        <v>-112100</v>
      </c>
      <c r="I2042" s="84">
        <f t="shared" si="143"/>
        <v>3.0303030303030303</v>
      </c>
      <c r="K2042" s="66" t="s">
        <v>691</v>
      </c>
      <c r="M2042" s="2">
        <v>495</v>
      </c>
    </row>
    <row r="2043" spans="1:13" s="68" customFormat="1" ht="12.75">
      <c r="A2043" s="35"/>
      <c r="B2043" s="135">
        <v>1500</v>
      </c>
      <c r="C2043" s="67" t="s">
        <v>19</v>
      </c>
      <c r="D2043" s="67" t="s">
        <v>112</v>
      </c>
      <c r="E2043" s="67" t="s">
        <v>15</v>
      </c>
      <c r="F2043" s="424" t="s">
        <v>900</v>
      </c>
      <c r="G2043" s="424" t="s">
        <v>409</v>
      </c>
      <c r="H2043" s="39">
        <f t="shared" si="144"/>
        <v>-113600</v>
      </c>
      <c r="I2043" s="84">
        <f t="shared" si="143"/>
        <v>3.0303030303030303</v>
      </c>
      <c r="K2043" s="66" t="s">
        <v>691</v>
      </c>
      <c r="M2043" s="2">
        <v>495</v>
      </c>
    </row>
    <row r="2044" spans="1:13" s="17" customFormat="1" ht="12.75">
      <c r="A2044" s="35"/>
      <c r="B2044" s="135">
        <v>1200</v>
      </c>
      <c r="C2044" s="67" t="s">
        <v>19</v>
      </c>
      <c r="D2044" s="67" t="s">
        <v>112</v>
      </c>
      <c r="E2044" s="67" t="s">
        <v>15</v>
      </c>
      <c r="F2044" s="424" t="s">
        <v>900</v>
      </c>
      <c r="G2044" s="424" t="s">
        <v>500</v>
      </c>
      <c r="H2044" s="39">
        <f t="shared" si="144"/>
        <v>-114800</v>
      </c>
      <c r="I2044" s="84">
        <f t="shared" si="143"/>
        <v>2.4242424242424243</v>
      </c>
      <c r="J2044" s="68"/>
      <c r="K2044" s="66" t="s">
        <v>691</v>
      </c>
      <c r="L2044" s="68"/>
      <c r="M2044" s="2">
        <v>495</v>
      </c>
    </row>
    <row r="2045" spans="1:13" s="17" customFormat="1" ht="12.75">
      <c r="A2045" s="35"/>
      <c r="B2045" s="135">
        <v>1000</v>
      </c>
      <c r="C2045" s="67" t="s">
        <v>19</v>
      </c>
      <c r="D2045" s="67" t="s">
        <v>112</v>
      </c>
      <c r="E2045" s="67" t="s">
        <v>15</v>
      </c>
      <c r="F2045" s="424" t="s">
        <v>900</v>
      </c>
      <c r="G2045" s="424" t="s">
        <v>502</v>
      </c>
      <c r="H2045" s="39">
        <f t="shared" si="144"/>
        <v>-115800</v>
      </c>
      <c r="I2045" s="84">
        <f t="shared" si="143"/>
        <v>2.0202020202020203</v>
      </c>
      <c r="J2045" s="68"/>
      <c r="K2045" s="66" t="s">
        <v>691</v>
      </c>
      <c r="L2045" s="68"/>
      <c r="M2045" s="2">
        <v>495</v>
      </c>
    </row>
    <row r="2046" spans="1:13" s="68" customFormat="1" ht="12.75">
      <c r="A2046" s="35"/>
      <c r="B2046" s="135">
        <v>1500</v>
      </c>
      <c r="C2046" s="67" t="s">
        <v>19</v>
      </c>
      <c r="D2046" s="67" t="s">
        <v>112</v>
      </c>
      <c r="E2046" s="67" t="s">
        <v>15</v>
      </c>
      <c r="F2046" s="424" t="s">
        <v>900</v>
      </c>
      <c r="G2046" s="424" t="s">
        <v>411</v>
      </c>
      <c r="H2046" s="39">
        <f t="shared" si="144"/>
        <v>-117300</v>
      </c>
      <c r="I2046" s="84">
        <f t="shared" si="143"/>
        <v>3.0303030303030303</v>
      </c>
      <c r="K2046" s="66" t="s">
        <v>691</v>
      </c>
      <c r="M2046" s="2">
        <v>495</v>
      </c>
    </row>
    <row r="2047" spans="1:13" s="68" customFormat="1" ht="12.75">
      <c r="A2047" s="35"/>
      <c r="B2047" s="135">
        <v>1500</v>
      </c>
      <c r="C2047" s="67" t="s">
        <v>19</v>
      </c>
      <c r="D2047" s="67" t="s">
        <v>112</v>
      </c>
      <c r="E2047" s="67" t="s">
        <v>15</v>
      </c>
      <c r="F2047" s="424" t="s">
        <v>900</v>
      </c>
      <c r="G2047" s="424" t="s">
        <v>557</v>
      </c>
      <c r="H2047" s="39">
        <f t="shared" si="144"/>
        <v>-118800</v>
      </c>
      <c r="I2047" s="84">
        <f t="shared" si="143"/>
        <v>3.0303030303030303</v>
      </c>
      <c r="K2047" s="66" t="s">
        <v>691</v>
      </c>
      <c r="M2047" s="2">
        <v>495</v>
      </c>
    </row>
    <row r="2048" spans="1:13" s="68" customFormat="1" ht="12.75">
      <c r="A2048" s="35"/>
      <c r="B2048" s="135">
        <v>1500</v>
      </c>
      <c r="C2048" s="67" t="s">
        <v>19</v>
      </c>
      <c r="D2048" s="67" t="s">
        <v>112</v>
      </c>
      <c r="E2048" s="67" t="s">
        <v>15</v>
      </c>
      <c r="F2048" s="424" t="s">
        <v>900</v>
      </c>
      <c r="G2048" s="424" t="s">
        <v>603</v>
      </c>
      <c r="H2048" s="39">
        <f t="shared" si="144"/>
        <v>-120300</v>
      </c>
      <c r="I2048" s="84">
        <f t="shared" si="143"/>
        <v>3.0303030303030303</v>
      </c>
      <c r="K2048" s="66" t="s">
        <v>691</v>
      </c>
      <c r="M2048" s="2">
        <v>495</v>
      </c>
    </row>
    <row r="2049" spans="1:13" s="68" customFormat="1" ht="12.75">
      <c r="A2049" s="14"/>
      <c r="B2049" s="135">
        <v>1500</v>
      </c>
      <c r="C2049" s="67" t="s">
        <v>19</v>
      </c>
      <c r="D2049" s="67" t="s">
        <v>112</v>
      </c>
      <c r="E2049" s="67" t="s">
        <v>15</v>
      </c>
      <c r="F2049" s="424" t="s">
        <v>900</v>
      </c>
      <c r="G2049" s="424" t="s">
        <v>593</v>
      </c>
      <c r="H2049" s="39">
        <f t="shared" si="144"/>
        <v>-121800</v>
      </c>
      <c r="I2049" s="84">
        <f t="shared" si="143"/>
        <v>3.0303030303030303</v>
      </c>
      <c r="J2049" s="17"/>
      <c r="K2049" s="66" t="s">
        <v>691</v>
      </c>
      <c r="L2049" s="17"/>
      <c r="M2049" s="2">
        <v>495</v>
      </c>
    </row>
    <row r="2050" spans="1:13" s="68" customFormat="1" ht="12.75">
      <c r="A2050" s="14"/>
      <c r="B2050" s="468">
        <v>1300</v>
      </c>
      <c r="C2050" s="67" t="s">
        <v>19</v>
      </c>
      <c r="D2050" s="67" t="s">
        <v>112</v>
      </c>
      <c r="E2050" s="67" t="s">
        <v>15</v>
      </c>
      <c r="F2050" s="424" t="s">
        <v>900</v>
      </c>
      <c r="G2050" s="424" t="s">
        <v>606</v>
      </c>
      <c r="H2050" s="39">
        <f t="shared" si="144"/>
        <v>-123100</v>
      </c>
      <c r="I2050" s="84">
        <f t="shared" si="143"/>
        <v>2.6262626262626263</v>
      </c>
      <c r="J2050" s="421"/>
      <c r="K2050" s="66" t="s">
        <v>691</v>
      </c>
      <c r="L2050" s="421"/>
      <c r="M2050" s="2">
        <v>495</v>
      </c>
    </row>
    <row r="2051" spans="1:13" s="68" customFormat="1" ht="12.75">
      <c r="A2051" s="14"/>
      <c r="B2051" s="468">
        <v>1100</v>
      </c>
      <c r="C2051" s="67" t="s">
        <v>19</v>
      </c>
      <c r="D2051" s="67" t="s">
        <v>112</v>
      </c>
      <c r="E2051" s="67" t="s">
        <v>15</v>
      </c>
      <c r="F2051" s="424" t="s">
        <v>900</v>
      </c>
      <c r="G2051" s="424" t="s">
        <v>623</v>
      </c>
      <c r="H2051" s="39">
        <f t="shared" si="144"/>
        <v>-124200</v>
      </c>
      <c r="I2051" s="84">
        <f t="shared" si="143"/>
        <v>2.2222222222222223</v>
      </c>
      <c r="J2051" s="17"/>
      <c r="K2051" s="66" t="s">
        <v>691</v>
      </c>
      <c r="L2051" s="17"/>
      <c r="M2051" s="2">
        <v>495</v>
      </c>
    </row>
    <row r="2052" spans="1:13" s="72" customFormat="1" ht="12.75">
      <c r="A2052" s="13"/>
      <c r="B2052" s="136">
        <f>SUM(B1962:B2051)</f>
        <v>124200</v>
      </c>
      <c r="C2052" s="58"/>
      <c r="D2052" s="58"/>
      <c r="E2052" s="58" t="s">
        <v>15</v>
      </c>
      <c r="F2052" s="73"/>
      <c r="G2052" s="73"/>
      <c r="H2052" s="70">
        <v>0</v>
      </c>
      <c r="I2052" s="86">
        <f t="shared" si="143"/>
        <v>250.9090909090909</v>
      </c>
      <c r="J2052" s="60"/>
      <c r="L2052" s="60"/>
      <c r="M2052" s="2">
        <v>495</v>
      </c>
    </row>
    <row r="2053" spans="1:13" s="68" customFormat="1" ht="12.75">
      <c r="A2053" s="14"/>
      <c r="B2053" s="137"/>
      <c r="C2053" s="35"/>
      <c r="D2053" s="35"/>
      <c r="E2053" s="35"/>
      <c r="F2053" s="33"/>
      <c r="G2053" s="33"/>
      <c r="H2053" s="39">
        <f aca="true" t="shared" si="145" ref="H2053:H2096">H2052-B2053</f>
        <v>0</v>
      </c>
      <c r="I2053" s="84">
        <f t="shared" si="143"/>
        <v>0</v>
      </c>
      <c r="J2053" s="17"/>
      <c r="L2053" s="17"/>
      <c r="M2053" s="2">
        <v>495</v>
      </c>
    </row>
    <row r="2054" spans="1:13" s="68" customFormat="1" ht="12.75">
      <c r="A2054" s="14"/>
      <c r="B2054" s="137"/>
      <c r="C2054" s="35"/>
      <c r="D2054" s="35"/>
      <c r="E2054" s="35"/>
      <c r="F2054" s="33"/>
      <c r="G2054" s="33"/>
      <c r="H2054" s="39">
        <f t="shared" si="145"/>
        <v>0</v>
      </c>
      <c r="I2054" s="84">
        <f t="shared" si="143"/>
        <v>0</v>
      </c>
      <c r="J2054" s="17"/>
      <c r="L2054" s="17"/>
      <c r="M2054" s="2">
        <v>495</v>
      </c>
    </row>
    <row r="2055" spans="1:13" s="68" customFormat="1" ht="12.75">
      <c r="A2055" s="35"/>
      <c r="B2055" s="137">
        <v>5000</v>
      </c>
      <c r="C2055" s="35" t="s">
        <v>20</v>
      </c>
      <c r="D2055" s="35" t="s">
        <v>112</v>
      </c>
      <c r="E2055" s="35" t="s">
        <v>254</v>
      </c>
      <c r="F2055" s="33" t="s">
        <v>922</v>
      </c>
      <c r="G2055" s="33" t="s">
        <v>274</v>
      </c>
      <c r="H2055" s="39">
        <f t="shared" si="145"/>
        <v>-5000</v>
      </c>
      <c r="I2055" s="84">
        <f t="shared" si="143"/>
        <v>10.1010101010101</v>
      </c>
      <c r="K2055" s="68" t="s">
        <v>769</v>
      </c>
      <c r="M2055" s="2">
        <v>495</v>
      </c>
    </row>
    <row r="2056" spans="1:13" s="68" customFormat="1" ht="12.75">
      <c r="A2056" s="35"/>
      <c r="B2056" s="137">
        <v>8000</v>
      </c>
      <c r="C2056" s="35" t="s">
        <v>20</v>
      </c>
      <c r="D2056" s="35" t="s">
        <v>112</v>
      </c>
      <c r="E2056" s="35" t="s">
        <v>254</v>
      </c>
      <c r="F2056" s="33" t="s">
        <v>923</v>
      </c>
      <c r="G2056" s="33" t="s">
        <v>298</v>
      </c>
      <c r="H2056" s="39">
        <f t="shared" si="145"/>
        <v>-13000</v>
      </c>
      <c r="I2056" s="84">
        <f t="shared" si="143"/>
        <v>16.161616161616163</v>
      </c>
      <c r="K2056" s="68" t="s">
        <v>769</v>
      </c>
      <c r="M2056" s="2">
        <v>495</v>
      </c>
    </row>
    <row r="2057" spans="1:13" s="68" customFormat="1" ht="12.75">
      <c r="A2057" s="35"/>
      <c r="B2057" s="137">
        <v>5000</v>
      </c>
      <c r="C2057" s="35" t="s">
        <v>20</v>
      </c>
      <c r="D2057" s="35" t="s">
        <v>112</v>
      </c>
      <c r="E2057" s="35" t="s">
        <v>254</v>
      </c>
      <c r="F2057" s="33" t="s">
        <v>924</v>
      </c>
      <c r="G2057" s="33" t="s">
        <v>749</v>
      </c>
      <c r="H2057" s="39">
        <f t="shared" si="145"/>
        <v>-18000</v>
      </c>
      <c r="I2057" s="84">
        <f t="shared" si="143"/>
        <v>10.1010101010101</v>
      </c>
      <c r="K2057" s="68" t="s">
        <v>769</v>
      </c>
      <c r="M2057" s="2">
        <v>495</v>
      </c>
    </row>
    <row r="2058" spans="1:13" s="68" customFormat="1" ht="12.75">
      <c r="A2058" s="35"/>
      <c r="B2058" s="137">
        <v>7000</v>
      </c>
      <c r="C2058" s="35" t="s">
        <v>20</v>
      </c>
      <c r="D2058" s="35" t="s">
        <v>112</v>
      </c>
      <c r="E2058" s="35" t="s">
        <v>254</v>
      </c>
      <c r="F2058" s="33" t="s">
        <v>925</v>
      </c>
      <c r="G2058" s="33" t="s">
        <v>348</v>
      </c>
      <c r="H2058" s="39">
        <f t="shared" si="145"/>
        <v>-25000</v>
      </c>
      <c r="I2058" s="84">
        <f t="shared" si="143"/>
        <v>14.141414141414142</v>
      </c>
      <c r="K2058" s="68" t="s">
        <v>769</v>
      </c>
      <c r="M2058" s="2">
        <v>495</v>
      </c>
    </row>
    <row r="2059" spans="1:13" s="68" customFormat="1" ht="12.75">
      <c r="A2059" s="35"/>
      <c r="B2059" s="137">
        <v>8000</v>
      </c>
      <c r="C2059" s="35" t="s">
        <v>20</v>
      </c>
      <c r="D2059" s="35" t="s">
        <v>112</v>
      </c>
      <c r="E2059" s="35" t="s">
        <v>254</v>
      </c>
      <c r="F2059" s="33" t="s">
        <v>926</v>
      </c>
      <c r="G2059" s="33" t="s">
        <v>389</v>
      </c>
      <c r="H2059" s="39">
        <f t="shared" si="145"/>
        <v>-33000</v>
      </c>
      <c r="I2059" s="84">
        <f t="shared" si="143"/>
        <v>16.161616161616163</v>
      </c>
      <c r="K2059" s="68" t="s">
        <v>769</v>
      </c>
      <c r="M2059" s="2">
        <v>495</v>
      </c>
    </row>
    <row r="2060" spans="1:13" s="68" customFormat="1" ht="12.75">
      <c r="A2060" s="35"/>
      <c r="B2060" s="137">
        <v>3000</v>
      </c>
      <c r="C2060" s="35" t="s">
        <v>20</v>
      </c>
      <c r="D2060" s="35" t="s">
        <v>112</v>
      </c>
      <c r="E2060" s="35" t="s">
        <v>254</v>
      </c>
      <c r="F2060" s="33" t="s">
        <v>927</v>
      </c>
      <c r="G2060" s="33" t="s">
        <v>493</v>
      </c>
      <c r="H2060" s="39">
        <f t="shared" si="145"/>
        <v>-36000</v>
      </c>
      <c r="I2060" s="84">
        <f t="shared" si="143"/>
        <v>6.0606060606060606</v>
      </c>
      <c r="K2060" s="68" t="s">
        <v>769</v>
      </c>
      <c r="M2060" s="2">
        <v>495</v>
      </c>
    </row>
    <row r="2061" spans="1:13" s="68" customFormat="1" ht="12.75">
      <c r="A2061" s="35"/>
      <c r="B2061" s="137">
        <v>6000</v>
      </c>
      <c r="C2061" s="35" t="s">
        <v>20</v>
      </c>
      <c r="D2061" s="35" t="s">
        <v>112</v>
      </c>
      <c r="E2061" s="35" t="s">
        <v>254</v>
      </c>
      <c r="F2061" s="33" t="s">
        <v>928</v>
      </c>
      <c r="G2061" s="33" t="s">
        <v>497</v>
      </c>
      <c r="H2061" s="39">
        <f t="shared" si="145"/>
        <v>-42000</v>
      </c>
      <c r="I2061" s="84">
        <f t="shared" si="143"/>
        <v>12.121212121212121</v>
      </c>
      <c r="K2061" s="68" t="s">
        <v>769</v>
      </c>
      <c r="M2061" s="2">
        <v>495</v>
      </c>
    </row>
    <row r="2062" spans="1:13" s="68" customFormat="1" ht="12.75">
      <c r="A2062" s="35"/>
      <c r="B2062" s="137">
        <v>6000</v>
      </c>
      <c r="C2062" s="35" t="s">
        <v>20</v>
      </c>
      <c r="D2062" s="35" t="s">
        <v>112</v>
      </c>
      <c r="E2062" s="35" t="s">
        <v>254</v>
      </c>
      <c r="F2062" s="33" t="s">
        <v>928</v>
      </c>
      <c r="G2062" s="33" t="s">
        <v>409</v>
      </c>
      <c r="H2062" s="39">
        <f t="shared" si="145"/>
        <v>-48000</v>
      </c>
      <c r="I2062" s="84">
        <f t="shared" si="143"/>
        <v>12.121212121212121</v>
      </c>
      <c r="K2062" s="68" t="s">
        <v>769</v>
      </c>
      <c r="M2062" s="2">
        <v>495</v>
      </c>
    </row>
    <row r="2063" spans="1:13" s="68" customFormat="1" ht="12.75">
      <c r="A2063" s="35"/>
      <c r="B2063" s="137">
        <v>6000</v>
      </c>
      <c r="C2063" s="35" t="s">
        <v>20</v>
      </c>
      <c r="D2063" s="35" t="s">
        <v>112</v>
      </c>
      <c r="E2063" s="35" t="s">
        <v>254</v>
      </c>
      <c r="F2063" s="33" t="s">
        <v>928</v>
      </c>
      <c r="G2063" s="33" t="s">
        <v>500</v>
      </c>
      <c r="H2063" s="39">
        <f t="shared" si="145"/>
        <v>-54000</v>
      </c>
      <c r="I2063" s="84">
        <f t="shared" si="143"/>
        <v>12.121212121212121</v>
      </c>
      <c r="K2063" s="68" t="s">
        <v>769</v>
      </c>
      <c r="M2063" s="2">
        <v>495</v>
      </c>
    </row>
    <row r="2064" spans="1:13" s="68" customFormat="1" ht="12.75">
      <c r="A2064" s="35"/>
      <c r="B2064" s="137">
        <v>6000</v>
      </c>
      <c r="C2064" s="35" t="s">
        <v>20</v>
      </c>
      <c r="D2064" s="35" t="s">
        <v>112</v>
      </c>
      <c r="E2064" s="35" t="s">
        <v>254</v>
      </c>
      <c r="F2064" s="33" t="s">
        <v>928</v>
      </c>
      <c r="G2064" s="33" t="s">
        <v>502</v>
      </c>
      <c r="H2064" s="39">
        <f t="shared" si="145"/>
        <v>-60000</v>
      </c>
      <c r="I2064" s="84">
        <f t="shared" si="143"/>
        <v>12.121212121212121</v>
      </c>
      <c r="K2064" s="68" t="s">
        <v>769</v>
      </c>
      <c r="M2064" s="2">
        <v>495</v>
      </c>
    </row>
    <row r="2065" spans="1:13" s="68" customFormat="1" ht="12.75">
      <c r="A2065" s="14"/>
      <c r="B2065" s="137">
        <v>7000</v>
      </c>
      <c r="C2065" s="35" t="s">
        <v>20</v>
      </c>
      <c r="D2065" s="35" t="s">
        <v>112</v>
      </c>
      <c r="E2065" s="35" t="s">
        <v>254</v>
      </c>
      <c r="F2065" s="33" t="s">
        <v>929</v>
      </c>
      <c r="G2065" s="33" t="s">
        <v>411</v>
      </c>
      <c r="H2065" s="39">
        <f t="shared" si="145"/>
        <v>-67000</v>
      </c>
      <c r="I2065" s="84">
        <f t="shared" si="143"/>
        <v>14.141414141414142</v>
      </c>
      <c r="J2065" s="17"/>
      <c r="K2065" s="68" t="s">
        <v>769</v>
      </c>
      <c r="L2065" s="17"/>
      <c r="M2065" s="2">
        <v>495</v>
      </c>
    </row>
    <row r="2066" spans="1:13" s="68" customFormat="1" ht="12.75">
      <c r="A2066" s="14"/>
      <c r="B2066" s="137">
        <v>7000</v>
      </c>
      <c r="C2066" s="35" t="s">
        <v>20</v>
      </c>
      <c r="D2066" s="35" t="s">
        <v>112</v>
      </c>
      <c r="E2066" s="35" t="s">
        <v>254</v>
      </c>
      <c r="F2066" s="33" t="s">
        <v>930</v>
      </c>
      <c r="G2066" s="33" t="s">
        <v>557</v>
      </c>
      <c r="H2066" s="39">
        <f t="shared" si="145"/>
        <v>-74000</v>
      </c>
      <c r="I2066" s="84">
        <f t="shared" si="143"/>
        <v>14.141414141414142</v>
      </c>
      <c r="J2066" s="17"/>
      <c r="K2066" s="68" t="s">
        <v>769</v>
      </c>
      <c r="L2066" s="17"/>
      <c r="M2066" s="2">
        <v>495</v>
      </c>
    </row>
    <row r="2067" spans="1:13" s="68" customFormat="1" ht="12.75">
      <c r="A2067" s="14"/>
      <c r="B2067" s="135">
        <v>5000</v>
      </c>
      <c r="C2067" s="35" t="s">
        <v>20</v>
      </c>
      <c r="D2067" s="14" t="s">
        <v>112</v>
      </c>
      <c r="E2067" s="1" t="s">
        <v>254</v>
      </c>
      <c r="F2067" s="29" t="s">
        <v>931</v>
      </c>
      <c r="G2067" s="29" t="s">
        <v>282</v>
      </c>
      <c r="H2067" s="39">
        <f t="shared" si="145"/>
        <v>-79000</v>
      </c>
      <c r="I2067" s="84">
        <f t="shared" si="143"/>
        <v>10.1010101010101</v>
      </c>
      <c r="J2067" s="17"/>
      <c r="K2067" s="68" t="s">
        <v>719</v>
      </c>
      <c r="L2067" s="17"/>
      <c r="M2067" s="2">
        <v>495</v>
      </c>
    </row>
    <row r="2068" spans="1:13" s="68" customFormat="1" ht="12.75">
      <c r="A2068" s="14"/>
      <c r="B2068" s="135">
        <v>7000</v>
      </c>
      <c r="C2068" s="35" t="s">
        <v>20</v>
      </c>
      <c r="D2068" s="14" t="s">
        <v>112</v>
      </c>
      <c r="E2068" s="1" t="s">
        <v>254</v>
      </c>
      <c r="F2068" s="29" t="s">
        <v>932</v>
      </c>
      <c r="G2068" s="29" t="s">
        <v>274</v>
      </c>
      <c r="H2068" s="39">
        <f t="shared" si="145"/>
        <v>-86000</v>
      </c>
      <c r="I2068" s="84">
        <f t="shared" si="143"/>
        <v>14.141414141414142</v>
      </c>
      <c r="J2068" s="17"/>
      <c r="K2068" s="68" t="s">
        <v>719</v>
      </c>
      <c r="L2068" s="17"/>
      <c r="M2068" s="2">
        <v>495</v>
      </c>
    </row>
    <row r="2069" spans="1:13" s="68" customFormat="1" ht="12.75">
      <c r="A2069" s="14"/>
      <c r="B2069" s="135">
        <v>5000</v>
      </c>
      <c r="C2069" s="35" t="s">
        <v>20</v>
      </c>
      <c r="D2069" s="14" t="s">
        <v>112</v>
      </c>
      <c r="E2069" s="1" t="s">
        <v>254</v>
      </c>
      <c r="F2069" s="29" t="s">
        <v>933</v>
      </c>
      <c r="G2069" s="29" t="s">
        <v>346</v>
      </c>
      <c r="H2069" s="39">
        <f t="shared" si="145"/>
        <v>-91000</v>
      </c>
      <c r="I2069" s="84">
        <f t="shared" si="143"/>
        <v>10.1010101010101</v>
      </c>
      <c r="J2069" s="17"/>
      <c r="K2069" s="68" t="s">
        <v>719</v>
      </c>
      <c r="L2069" s="17"/>
      <c r="M2069" s="2">
        <v>495</v>
      </c>
    </row>
    <row r="2070" spans="1:13" s="68" customFormat="1" ht="12.75">
      <c r="A2070" s="1"/>
      <c r="B2070" s="135">
        <v>5000</v>
      </c>
      <c r="C2070" s="35" t="s">
        <v>20</v>
      </c>
      <c r="D2070" s="14" t="s">
        <v>112</v>
      </c>
      <c r="E2070" s="1" t="s">
        <v>254</v>
      </c>
      <c r="F2070" s="29" t="s">
        <v>934</v>
      </c>
      <c r="G2070" s="29" t="s">
        <v>749</v>
      </c>
      <c r="H2070" s="39">
        <f t="shared" si="145"/>
        <v>-96000</v>
      </c>
      <c r="I2070" s="84">
        <f t="shared" si="143"/>
        <v>10.1010101010101</v>
      </c>
      <c r="J2070"/>
      <c r="K2070" s="68" t="s">
        <v>719</v>
      </c>
      <c r="L2070"/>
      <c r="M2070" s="2">
        <v>495</v>
      </c>
    </row>
    <row r="2071" spans="1:13" s="68" customFormat="1" ht="12.75">
      <c r="A2071" s="1"/>
      <c r="B2071" s="135">
        <v>5000</v>
      </c>
      <c r="C2071" s="35" t="s">
        <v>20</v>
      </c>
      <c r="D2071" s="14" t="s">
        <v>112</v>
      </c>
      <c r="E2071" s="1" t="s">
        <v>254</v>
      </c>
      <c r="F2071" s="29" t="s">
        <v>935</v>
      </c>
      <c r="G2071" s="29" t="s">
        <v>348</v>
      </c>
      <c r="H2071" s="39">
        <f t="shared" si="145"/>
        <v>-101000</v>
      </c>
      <c r="I2071" s="84">
        <f t="shared" si="143"/>
        <v>10.1010101010101</v>
      </c>
      <c r="J2071"/>
      <c r="K2071" s="68" t="s">
        <v>719</v>
      </c>
      <c r="L2071"/>
      <c r="M2071" s="2">
        <v>495</v>
      </c>
    </row>
    <row r="2072" spans="1:13" s="68" customFormat="1" ht="12.75">
      <c r="A2072" s="14"/>
      <c r="B2072" s="135">
        <v>3000</v>
      </c>
      <c r="C2072" s="35" t="s">
        <v>20</v>
      </c>
      <c r="D2072" s="14" t="s">
        <v>112</v>
      </c>
      <c r="E2072" s="1" t="s">
        <v>254</v>
      </c>
      <c r="F2072" s="29" t="s">
        <v>936</v>
      </c>
      <c r="G2072" s="29" t="s">
        <v>389</v>
      </c>
      <c r="H2072" s="39">
        <f t="shared" si="145"/>
        <v>-104000</v>
      </c>
      <c r="I2072" s="84">
        <f t="shared" si="143"/>
        <v>6.0606060606060606</v>
      </c>
      <c r="J2072"/>
      <c r="K2072" s="68" t="s">
        <v>719</v>
      </c>
      <c r="L2072"/>
      <c r="M2072" s="2">
        <v>495</v>
      </c>
    </row>
    <row r="2073" spans="1:13" s="68" customFormat="1" ht="12.75">
      <c r="A2073" s="14"/>
      <c r="B2073" s="135">
        <v>6000</v>
      </c>
      <c r="C2073" s="35" t="s">
        <v>20</v>
      </c>
      <c r="D2073" s="1" t="s">
        <v>112</v>
      </c>
      <c r="E2073" s="1" t="s">
        <v>254</v>
      </c>
      <c r="F2073" s="29" t="s">
        <v>937</v>
      </c>
      <c r="G2073" s="29" t="s">
        <v>504</v>
      </c>
      <c r="H2073" s="39">
        <f t="shared" si="145"/>
        <v>-110000</v>
      </c>
      <c r="I2073" s="84">
        <f t="shared" si="143"/>
        <v>12.121212121212121</v>
      </c>
      <c r="J2073" s="17"/>
      <c r="K2073" s="68" t="s">
        <v>719</v>
      </c>
      <c r="L2073" s="17"/>
      <c r="M2073" s="2">
        <v>495</v>
      </c>
    </row>
    <row r="2074" spans="1:13" s="68" customFormat="1" ht="12.75">
      <c r="A2074" s="14"/>
      <c r="B2074" s="135">
        <v>6000</v>
      </c>
      <c r="C2074" s="35" t="s">
        <v>20</v>
      </c>
      <c r="D2074" s="1" t="s">
        <v>112</v>
      </c>
      <c r="E2074" s="1" t="s">
        <v>254</v>
      </c>
      <c r="F2074" s="29" t="s">
        <v>938</v>
      </c>
      <c r="G2074" s="29" t="s">
        <v>593</v>
      </c>
      <c r="H2074" s="39">
        <f t="shared" si="145"/>
        <v>-116000</v>
      </c>
      <c r="I2074" s="84">
        <f t="shared" si="143"/>
        <v>12.121212121212121</v>
      </c>
      <c r="J2074" s="17"/>
      <c r="K2074" s="68" t="s">
        <v>719</v>
      </c>
      <c r="L2074" s="17"/>
      <c r="M2074" s="2">
        <v>495</v>
      </c>
    </row>
    <row r="2075" spans="1:13" s="68" customFormat="1" ht="12.75">
      <c r="A2075" s="67"/>
      <c r="B2075" s="137">
        <v>6000</v>
      </c>
      <c r="C2075" s="35" t="s">
        <v>20</v>
      </c>
      <c r="D2075" s="35" t="s">
        <v>112</v>
      </c>
      <c r="E2075" s="67" t="s">
        <v>254</v>
      </c>
      <c r="F2075" s="424" t="s">
        <v>939</v>
      </c>
      <c r="G2075" s="33" t="s">
        <v>246</v>
      </c>
      <c r="H2075" s="39">
        <f t="shared" si="145"/>
        <v>-122000</v>
      </c>
      <c r="I2075" s="84">
        <f t="shared" si="143"/>
        <v>12.121212121212121</v>
      </c>
      <c r="J2075" s="66"/>
      <c r="K2075" s="66" t="s">
        <v>691</v>
      </c>
      <c r="L2075" s="66"/>
      <c r="M2075" s="2">
        <v>495</v>
      </c>
    </row>
    <row r="2076" spans="1:13" s="68" customFormat="1" ht="12.75">
      <c r="A2076" s="67"/>
      <c r="B2076" s="137">
        <v>6000</v>
      </c>
      <c r="C2076" s="35" t="s">
        <v>20</v>
      </c>
      <c r="D2076" s="35" t="s">
        <v>112</v>
      </c>
      <c r="E2076" s="67" t="s">
        <v>254</v>
      </c>
      <c r="F2076" s="424" t="s">
        <v>939</v>
      </c>
      <c r="G2076" s="33" t="s">
        <v>259</v>
      </c>
      <c r="H2076" s="39">
        <f t="shared" si="145"/>
        <v>-128000</v>
      </c>
      <c r="I2076" s="84">
        <f t="shared" si="143"/>
        <v>12.121212121212121</v>
      </c>
      <c r="J2076" s="66"/>
      <c r="K2076" s="66" t="s">
        <v>691</v>
      </c>
      <c r="L2076" s="66"/>
      <c r="M2076" s="2">
        <v>495</v>
      </c>
    </row>
    <row r="2077" spans="1:13" s="68" customFormat="1" ht="12.75">
      <c r="A2077" s="35"/>
      <c r="B2077" s="137">
        <v>6000</v>
      </c>
      <c r="C2077" s="35" t="s">
        <v>20</v>
      </c>
      <c r="D2077" s="35" t="s">
        <v>112</v>
      </c>
      <c r="E2077" s="35" t="s">
        <v>254</v>
      </c>
      <c r="F2077" s="33" t="s">
        <v>940</v>
      </c>
      <c r="G2077" s="33" t="s">
        <v>282</v>
      </c>
      <c r="H2077" s="39">
        <f t="shared" si="145"/>
        <v>-134000</v>
      </c>
      <c r="I2077" s="84">
        <f t="shared" si="143"/>
        <v>12.121212121212121</v>
      </c>
      <c r="K2077" s="66" t="s">
        <v>691</v>
      </c>
      <c r="M2077" s="2">
        <v>495</v>
      </c>
    </row>
    <row r="2078" spans="1:13" s="68" customFormat="1" ht="12.75">
      <c r="A2078" s="35"/>
      <c r="B2078" s="137">
        <v>6000</v>
      </c>
      <c r="C2078" s="35" t="s">
        <v>20</v>
      </c>
      <c r="D2078" s="35" t="s">
        <v>112</v>
      </c>
      <c r="E2078" s="35" t="s">
        <v>254</v>
      </c>
      <c r="F2078" s="33" t="s">
        <v>940</v>
      </c>
      <c r="G2078" s="33" t="s">
        <v>274</v>
      </c>
      <c r="H2078" s="39">
        <f t="shared" si="145"/>
        <v>-140000</v>
      </c>
      <c r="I2078" s="84">
        <f t="shared" si="143"/>
        <v>12.121212121212121</v>
      </c>
      <c r="K2078" s="66" t="s">
        <v>691</v>
      </c>
      <c r="M2078" s="2">
        <v>495</v>
      </c>
    </row>
    <row r="2079" spans="1:13" s="68" customFormat="1" ht="12.75">
      <c r="A2079" s="35"/>
      <c r="B2079" s="137">
        <v>6000</v>
      </c>
      <c r="C2079" s="35" t="s">
        <v>20</v>
      </c>
      <c r="D2079" s="35" t="s">
        <v>112</v>
      </c>
      <c r="E2079" s="35" t="s">
        <v>254</v>
      </c>
      <c r="F2079" s="33" t="s">
        <v>940</v>
      </c>
      <c r="G2079" s="33" t="s">
        <v>298</v>
      </c>
      <c r="H2079" s="39">
        <f t="shared" si="145"/>
        <v>-146000</v>
      </c>
      <c r="I2079" s="84">
        <f t="shared" si="143"/>
        <v>12.121212121212121</v>
      </c>
      <c r="K2079" s="66" t="s">
        <v>691</v>
      </c>
      <c r="M2079" s="2">
        <v>495</v>
      </c>
    </row>
    <row r="2080" spans="1:13" s="68" customFormat="1" ht="12.75">
      <c r="A2080" s="35"/>
      <c r="B2080" s="137">
        <v>6000</v>
      </c>
      <c r="C2080" s="35" t="s">
        <v>20</v>
      </c>
      <c r="D2080" s="35" t="s">
        <v>112</v>
      </c>
      <c r="E2080" s="35" t="s">
        <v>254</v>
      </c>
      <c r="F2080" s="33" t="s">
        <v>941</v>
      </c>
      <c r="G2080" s="33" t="s">
        <v>328</v>
      </c>
      <c r="H2080" s="39">
        <f t="shared" si="145"/>
        <v>-152000</v>
      </c>
      <c r="I2080" s="84">
        <f t="shared" si="143"/>
        <v>12.121212121212121</v>
      </c>
      <c r="K2080" s="66" t="s">
        <v>691</v>
      </c>
      <c r="M2080" s="2">
        <v>495</v>
      </c>
    </row>
    <row r="2081" spans="1:13" s="68" customFormat="1" ht="12.75">
      <c r="A2081" s="35"/>
      <c r="B2081" s="137">
        <v>10000</v>
      </c>
      <c r="C2081" s="35" t="s">
        <v>20</v>
      </c>
      <c r="D2081" s="35" t="s">
        <v>112</v>
      </c>
      <c r="E2081" s="35" t="s">
        <v>254</v>
      </c>
      <c r="F2081" s="33" t="s">
        <v>942</v>
      </c>
      <c r="G2081" s="33" t="s">
        <v>328</v>
      </c>
      <c r="H2081" s="39">
        <f t="shared" si="145"/>
        <v>-162000</v>
      </c>
      <c r="I2081" s="84">
        <f t="shared" si="143"/>
        <v>20.2020202020202</v>
      </c>
      <c r="K2081" s="66" t="s">
        <v>691</v>
      </c>
      <c r="M2081" s="2">
        <v>495</v>
      </c>
    </row>
    <row r="2082" spans="1:13" s="17" customFormat="1" ht="12.75">
      <c r="A2082" s="35"/>
      <c r="B2082" s="137">
        <v>6000</v>
      </c>
      <c r="C2082" s="35" t="s">
        <v>20</v>
      </c>
      <c r="D2082" s="35" t="s">
        <v>112</v>
      </c>
      <c r="E2082" s="35" t="s">
        <v>254</v>
      </c>
      <c r="F2082" s="33" t="s">
        <v>941</v>
      </c>
      <c r="G2082" s="33" t="s">
        <v>330</v>
      </c>
      <c r="H2082" s="39">
        <f t="shared" si="145"/>
        <v>-168000</v>
      </c>
      <c r="I2082" s="84">
        <f t="shared" si="143"/>
        <v>12.121212121212121</v>
      </c>
      <c r="J2082" s="68"/>
      <c r="K2082" s="66" t="s">
        <v>691</v>
      </c>
      <c r="L2082" s="68"/>
      <c r="M2082" s="2">
        <v>495</v>
      </c>
    </row>
    <row r="2083" spans="1:13" s="17" customFormat="1" ht="12.75">
      <c r="A2083" s="35"/>
      <c r="B2083" s="137">
        <v>10000</v>
      </c>
      <c r="C2083" s="35" t="s">
        <v>20</v>
      </c>
      <c r="D2083" s="35" t="s">
        <v>112</v>
      </c>
      <c r="E2083" s="35" t="s">
        <v>254</v>
      </c>
      <c r="F2083" s="33" t="s">
        <v>942</v>
      </c>
      <c r="G2083" s="33" t="s">
        <v>330</v>
      </c>
      <c r="H2083" s="39">
        <f t="shared" si="145"/>
        <v>-178000</v>
      </c>
      <c r="I2083" s="84">
        <f aca="true" t="shared" si="146" ref="I2083:I2146">+B2083/M2083</f>
        <v>20.2020202020202</v>
      </c>
      <c r="J2083" s="68"/>
      <c r="K2083" s="66" t="s">
        <v>691</v>
      </c>
      <c r="L2083" s="68"/>
      <c r="M2083" s="2">
        <v>495</v>
      </c>
    </row>
    <row r="2084" spans="1:13" s="68" customFormat="1" ht="12.75">
      <c r="A2084" s="35"/>
      <c r="B2084" s="137">
        <v>6000</v>
      </c>
      <c r="C2084" s="35" t="s">
        <v>20</v>
      </c>
      <c r="D2084" s="35" t="s">
        <v>112</v>
      </c>
      <c r="E2084" s="35" t="s">
        <v>254</v>
      </c>
      <c r="F2084" s="33" t="s">
        <v>941</v>
      </c>
      <c r="G2084" s="33" t="s">
        <v>335</v>
      </c>
      <c r="H2084" s="39">
        <f t="shared" si="145"/>
        <v>-184000</v>
      </c>
      <c r="I2084" s="84">
        <f t="shared" si="146"/>
        <v>12.121212121212121</v>
      </c>
      <c r="K2084" s="66" t="s">
        <v>691</v>
      </c>
      <c r="M2084" s="2">
        <v>495</v>
      </c>
    </row>
    <row r="2085" spans="1:13" s="68" customFormat="1" ht="12.75">
      <c r="A2085" s="35"/>
      <c r="B2085" s="137">
        <v>10000</v>
      </c>
      <c r="C2085" s="35" t="s">
        <v>20</v>
      </c>
      <c r="D2085" s="35" t="s">
        <v>112</v>
      </c>
      <c r="E2085" s="35" t="s">
        <v>254</v>
      </c>
      <c r="F2085" s="33" t="s">
        <v>942</v>
      </c>
      <c r="G2085" s="33" t="s">
        <v>335</v>
      </c>
      <c r="H2085" s="39">
        <f t="shared" si="145"/>
        <v>-194000</v>
      </c>
      <c r="I2085" s="84">
        <f t="shared" si="146"/>
        <v>20.2020202020202</v>
      </c>
      <c r="K2085" s="66" t="s">
        <v>691</v>
      </c>
      <c r="M2085" s="2">
        <v>495</v>
      </c>
    </row>
    <row r="2086" spans="1:13" s="17" customFormat="1" ht="12.75">
      <c r="A2086" s="35"/>
      <c r="B2086" s="137">
        <v>5000</v>
      </c>
      <c r="C2086" s="35" t="s">
        <v>20</v>
      </c>
      <c r="D2086" s="35" t="s">
        <v>112</v>
      </c>
      <c r="E2086" s="35" t="s">
        <v>254</v>
      </c>
      <c r="F2086" s="33" t="s">
        <v>943</v>
      </c>
      <c r="G2086" s="33" t="s">
        <v>348</v>
      </c>
      <c r="H2086" s="39">
        <f t="shared" si="145"/>
        <v>-199000</v>
      </c>
      <c r="I2086" s="84">
        <f t="shared" si="146"/>
        <v>10.1010101010101</v>
      </c>
      <c r="J2086" s="68"/>
      <c r="K2086" s="66" t="s">
        <v>691</v>
      </c>
      <c r="L2086" s="68"/>
      <c r="M2086" s="2">
        <v>495</v>
      </c>
    </row>
    <row r="2087" spans="1:13" s="17" customFormat="1" ht="12.75">
      <c r="A2087" s="35"/>
      <c r="B2087" s="137">
        <v>5000</v>
      </c>
      <c r="C2087" s="35" t="s">
        <v>20</v>
      </c>
      <c r="D2087" s="35" t="s">
        <v>112</v>
      </c>
      <c r="E2087" s="35" t="s">
        <v>254</v>
      </c>
      <c r="F2087" s="33" t="s">
        <v>944</v>
      </c>
      <c r="G2087" s="33" t="s">
        <v>389</v>
      </c>
      <c r="H2087" s="39">
        <f t="shared" si="145"/>
        <v>-204000</v>
      </c>
      <c r="I2087" s="84">
        <f t="shared" si="146"/>
        <v>10.1010101010101</v>
      </c>
      <c r="J2087" s="68"/>
      <c r="K2087" s="66" t="s">
        <v>691</v>
      </c>
      <c r="L2087" s="68"/>
      <c r="M2087" s="2">
        <v>495</v>
      </c>
    </row>
    <row r="2088" spans="1:13" s="68" customFormat="1" ht="12.75">
      <c r="A2088" s="35"/>
      <c r="B2088" s="137">
        <v>5000</v>
      </c>
      <c r="C2088" s="35" t="s">
        <v>20</v>
      </c>
      <c r="D2088" s="35" t="s">
        <v>112</v>
      </c>
      <c r="E2088" s="35" t="s">
        <v>254</v>
      </c>
      <c r="F2088" s="33" t="s">
        <v>945</v>
      </c>
      <c r="G2088" s="33" t="s">
        <v>391</v>
      </c>
      <c r="H2088" s="39">
        <f t="shared" si="145"/>
        <v>-209000</v>
      </c>
      <c r="I2088" s="84">
        <f t="shared" si="146"/>
        <v>10.1010101010101</v>
      </c>
      <c r="K2088" s="66" t="s">
        <v>691</v>
      </c>
      <c r="M2088" s="2">
        <v>495</v>
      </c>
    </row>
    <row r="2089" spans="1:13" s="68" customFormat="1" ht="12.75">
      <c r="A2089" s="35"/>
      <c r="B2089" s="137">
        <v>6000</v>
      </c>
      <c r="C2089" s="35" t="s">
        <v>20</v>
      </c>
      <c r="D2089" s="35" t="s">
        <v>112</v>
      </c>
      <c r="E2089" s="35" t="s">
        <v>254</v>
      </c>
      <c r="F2089" s="33" t="s">
        <v>946</v>
      </c>
      <c r="G2089" s="33" t="s">
        <v>407</v>
      </c>
      <c r="H2089" s="39">
        <f t="shared" si="145"/>
        <v>-215000</v>
      </c>
      <c r="I2089" s="84">
        <f t="shared" si="146"/>
        <v>12.121212121212121</v>
      </c>
      <c r="K2089" s="66" t="s">
        <v>691</v>
      </c>
      <c r="M2089" s="2">
        <v>495</v>
      </c>
    </row>
    <row r="2090" spans="1:13" s="68" customFormat="1" ht="12.75">
      <c r="A2090" s="35"/>
      <c r="B2090" s="137">
        <v>10000</v>
      </c>
      <c r="C2090" s="35" t="s">
        <v>20</v>
      </c>
      <c r="D2090" s="35" t="s">
        <v>112</v>
      </c>
      <c r="E2090" s="35" t="s">
        <v>254</v>
      </c>
      <c r="F2090" s="33" t="s">
        <v>947</v>
      </c>
      <c r="G2090" s="33" t="s">
        <v>407</v>
      </c>
      <c r="H2090" s="39">
        <f t="shared" si="145"/>
        <v>-225000</v>
      </c>
      <c r="I2090" s="84">
        <f t="shared" si="146"/>
        <v>20.2020202020202</v>
      </c>
      <c r="K2090" s="66" t="s">
        <v>691</v>
      </c>
      <c r="M2090" s="2">
        <v>495</v>
      </c>
    </row>
    <row r="2091" spans="1:13" s="17" customFormat="1" ht="12.75">
      <c r="A2091" s="35"/>
      <c r="B2091" s="137">
        <v>6000</v>
      </c>
      <c r="C2091" s="35" t="s">
        <v>20</v>
      </c>
      <c r="D2091" s="35" t="s">
        <v>112</v>
      </c>
      <c r="E2091" s="35" t="s">
        <v>254</v>
      </c>
      <c r="F2091" s="33" t="s">
        <v>946</v>
      </c>
      <c r="G2091" s="33" t="s">
        <v>495</v>
      </c>
      <c r="H2091" s="39">
        <f t="shared" si="145"/>
        <v>-231000</v>
      </c>
      <c r="I2091" s="84">
        <f t="shared" si="146"/>
        <v>12.121212121212121</v>
      </c>
      <c r="J2091" s="68"/>
      <c r="K2091" s="66" t="s">
        <v>691</v>
      </c>
      <c r="L2091" s="68"/>
      <c r="M2091" s="2">
        <v>495</v>
      </c>
    </row>
    <row r="2092" spans="1:13" s="17" customFormat="1" ht="12.75">
      <c r="A2092" s="35"/>
      <c r="B2092" s="137">
        <v>10000</v>
      </c>
      <c r="C2092" s="35" t="s">
        <v>20</v>
      </c>
      <c r="D2092" s="35" t="s">
        <v>112</v>
      </c>
      <c r="E2092" s="35" t="s">
        <v>254</v>
      </c>
      <c r="F2092" s="33" t="s">
        <v>947</v>
      </c>
      <c r="G2092" s="33" t="s">
        <v>495</v>
      </c>
      <c r="H2092" s="39">
        <f t="shared" si="145"/>
        <v>-241000</v>
      </c>
      <c r="I2092" s="84">
        <f t="shared" si="146"/>
        <v>20.2020202020202</v>
      </c>
      <c r="J2092" s="68"/>
      <c r="K2092" s="66" t="s">
        <v>691</v>
      </c>
      <c r="L2092" s="68"/>
      <c r="M2092" s="2">
        <v>495</v>
      </c>
    </row>
    <row r="2093" spans="1:13" s="17" customFormat="1" ht="12.75">
      <c r="A2093" s="67"/>
      <c r="B2093" s="135">
        <v>6000</v>
      </c>
      <c r="C2093" s="67" t="s">
        <v>20</v>
      </c>
      <c r="D2093" s="67" t="s">
        <v>112</v>
      </c>
      <c r="E2093" s="67" t="s">
        <v>254</v>
      </c>
      <c r="F2093" s="424" t="s">
        <v>948</v>
      </c>
      <c r="G2093" s="424" t="s">
        <v>497</v>
      </c>
      <c r="H2093" s="39">
        <f t="shared" si="145"/>
        <v>-247000</v>
      </c>
      <c r="I2093" s="84">
        <f t="shared" si="146"/>
        <v>12.121212121212121</v>
      </c>
      <c r="J2093" s="66"/>
      <c r="K2093" s="66" t="s">
        <v>691</v>
      </c>
      <c r="L2093" s="66"/>
      <c r="M2093" s="2">
        <v>495</v>
      </c>
    </row>
    <row r="2094" spans="1:13" s="17" customFormat="1" ht="12.75">
      <c r="A2094" s="1"/>
      <c r="B2094" s="468">
        <v>5000</v>
      </c>
      <c r="C2094" s="67" t="s">
        <v>20</v>
      </c>
      <c r="D2094" s="67" t="s">
        <v>112</v>
      </c>
      <c r="E2094" s="67" t="s">
        <v>254</v>
      </c>
      <c r="F2094" s="424" t="s">
        <v>949</v>
      </c>
      <c r="G2094" s="424" t="s">
        <v>411</v>
      </c>
      <c r="H2094" s="39">
        <f t="shared" si="145"/>
        <v>-252000</v>
      </c>
      <c r="I2094" s="84">
        <f t="shared" si="146"/>
        <v>10.1010101010101</v>
      </c>
      <c r="J2094"/>
      <c r="K2094" s="66" t="s">
        <v>691</v>
      </c>
      <c r="L2094"/>
      <c r="M2094" s="2">
        <v>495</v>
      </c>
    </row>
    <row r="2095" spans="1:13" s="68" customFormat="1" ht="12.75">
      <c r="A2095" s="1"/>
      <c r="B2095" s="135">
        <v>5000</v>
      </c>
      <c r="C2095" s="67" t="s">
        <v>20</v>
      </c>
      <c r="D2095" s="67" t="s">
        <v>112</v>
      </c>
      <c r="E2095" s="67" t="s">
        <v>254</v>
      </c>
      <c r="F2095" s="424" t="s">
        <v>950</v>
      </c>
      <c r="G2095" s="424" t="s">
        <v>557</v>
      </c>
      <c r="H2095" s="39">
        <f t="shared" si="145"/>
        <v>-257000</v>
      </c>
      <c r="I2095" s="84">
        <f t="shared" si="146"/>
        <v>10.1010101010101</v>
      </c>
      <c r="J2095"/>
      <c r="K2095" s="66" t="s">
        <v>691</v>
      </c>
      <c r="L2095"/>
      <c r="M2095" s="2">
        <v>495</v>
      </c>
    </row>
    <row r="2096" spans="1:13" s="68" customFormat="1" ht="12.75">
      <c r="A2096" s="1"/>
      <c r="B2096" s="135">
        <v>5000</v>
      </c>
      <c r="C2096" s="67" t="s">
        <v>20</v>
      </c>
      <c r="D2096" s="67" t="s">
        <v>112</v>
      </c>
      <c r="E2096" s="67" t="s">
        <v>254</v>
      </c>
      <c r="F2096" s="424" t="s">
        <v>951</v>
      </c>
      <c r="G2096" s="424" t="s">
        <v>603</v>
      </c>
      <c r="H2096" s="39">
        <f t="shared" si="145"/>
        <v>-262000</v>
      </c>
      <c r="I2096" s="84">
        <f t="shared" si="146"/>
        <v>10.1010101010101</v>
      </c>
      <c r="J2096"/>
      <c r="K2096" s="66" t="s">
        <v>691</v>
      </c>
      <c r="L2096"/>
      <c r="M2096" s="2">
        <v>495</v>
      </c>
    </row>
    <row r="2097" spans="1:13" s="72" customFormat="1" ht="12.75">
      <c r="A2097" s="13"/>
      <c r="B2097" s="136">
        <f>SUM(B2055:B2096)</f>
        <v>262000</v>
      </c>
      <c r="C2097" s="13" t="s">
        <v>20</v>
      </c>
      <c r="D2097" s="13"/>
      <c r="E2097" s="13"/>
      <c r="F2097" s="20"/>
      <c r="G2097" s="20"/>
      <c r="H2097" s="70">
        <v>0</v>
      </c>
      <c r="I2097" s="86">
        <f t="shared" si="146"/>
        <v>529.2929292929293</v>
      </c>
      <c r="J2097" s="60"/>
      <c r="K2097" s="60"/>
      <c r="L2097" s="60"/>
      <c r="M2097" s="2">
        <v>495</v>
      </c>
    </row>
    <row r="2098" spans="1:13" s="68" customFormat="1" ht="12.75">
      <c r="A2098" s="14"/>
      <c r="B2098" s="137"/>
      <c r="C2098" s="35"/>
      <c r="D2098" s="35"/>
      <c r="E2098" s="35"/>
      <c r="F2098" s="33"/>
      <c r="G2098" s="33"/>
      <c r="H2098" s="39">
        <f aca="true" t="shared" si="147" ref="H2098:H2129">H2097-B2098</f>
        <v>0</v>
      </c>
      <c r="I2098" s="84">
        <f t="shared" si="146"/>
        <v>0</v>
      </c>
      <c r="J2098" s="17"/>
      <c r="L2098" s="17"/>
      <c r="M2098" s="2">
        <v>495</v>
      </c>
    </row>
    <row r="2099" spans="1:13" s="68" customFormat="1" ht="12.75">
      <c r="A2099" s="14"/>
      <c r="B2099" s="137"/>
      <c r="C2099" s="35"/>
      <c r="D2099" s="35"/>
      <c r="E2099" s="35"/>
      <c r="F2099" s="33"/>
      <c r="G2099" s="33"/>
      <c r="H2099" s="39">
        <f t="shared" si="147"/>
        <v>0</v>
      </c>
      <c r="I2099" s="84">
        <f t="shared" si="146"/>
        <v>0</v>
      </c>
      <c r="J2099" s="17"/>
      <c r="L2099" s="17"/>
      <c r="M2099" s="2">
        <v>495</v>
      </c>
    </row>
    <row r="2100" spans="1:13" s="68" customFormat="1" ht="12.75">
      <c r="A2100" s="35"/>
      <c r="B2100" s="137">
        <v>2000</v>
      </c>
      <c r="C2100" s="35" t="s">
        <v>21</v>
      </c>
      <c r="D2100" s="35" t="s">
        <v>112</v>
      </c>
      <c r="E2100" s="35" t="s">
        <v>254</v>
      </c>
      <c r="F2100" s="33" t="s">
        <v>768</v>
      </c>
      <c r="G2100" s="33" t="s">
        <v>274</v>
      </c>
      <c r="H2100" s="39">
        <f t="shared" si="147"/>
        <v>-2000</v>
      </c>
      <c r="I2100" s="84">
        <f t="shared" si="146"/>
        <v>4.040404040404041</v>
      </c>
      <c r="K2100" s="68" t="s">
        <v>769</v>
      </c>
      <c r="M2100" s="2">
        <v>495</v>
      </c>
    </row>
    <row r="2101" spans="1:13" s="68" customFormat="1" ht="12.75">
      <c r="A2101" s="35"/>
      <c r="B2101" s="137">
        <v>500</v>
      </c>
      <c r="C2101" s="35" t="s">
        <v>21</v>
      </c>
      <c r="D2101" s="35" t="s">
        <v>112</v>
      </c>
      <c r="E2101" s="35" t="s">
        <v>254</v>
      </c>
      <c r="F2101" s="33" t="s">
        <v>768</v>
      </c>
      <c r="G2101" s="33" t="s">
        <v>274</v>
      </c>
      <c r="H2101" s="39">
        <f t="shared" si="147"/>
        <v>-2500</v>
      </c>
      <c r="I2101" s="84">
        <f t="shared" si="146"/>
        <v>1.0101010101010102</v>
      </c>
      <c r="K2101" s="68" t="s">
        <v>769</v>
      </c>
      <c r="M2101" s="2">
        <v>495</v>
      </c>
    </row>
    <row r="2102" spans="1:13" s="68" customFormat="1" ht="12.75">
      <c r="A2102" s="35"/>
      <c r="B2102" s="137">
        <v>2000</v>
      </c>
      <c r="C2102" s="35" t="s">
        <v>21</v>
      </c>
      <c r="D2102" s="35" t="s">
        <v>112</v>
      </c>
      <c r="E2102" s="35" t="s">
        <v>254</v>
      </c>
      <c r="F2102" s="33" t="s">
        <v>768</v>
      </c>
      <c r="G2102" s="33" t="s">
        <v>298</v>
      </c>
      <c r="H2102" s="39">
        <f t="shared" si="147"/>
        <v>-4500</v>
      </c>
      <c r="I2102" s="84">
        <f t="shared" si="146"/>
        <v>4.040404040404041</v>
      </c>
      <c r="K2102" s="68" t="s">
        <v>769</v>
      </c>
      <c r="M2102" s="2">
        <v>495</v>
      </c>
    </row>
    <row r="2103" spans="1:13" s="68" customFormat="1" ht="12.75">
      <c r="A2103" s="35"/>
      <c r="B2103" s="137">
        <v>500</v>
      </c>
      <c r="C2103" s="35" t="s">
        <v>21</v>
      </c>
      <c r="D2103" s="35" t="s">
        <v>112</v>
      </c>
      <c r="E2103" s="35" t="s">
        <v>254</v>
      </c>
      <c r="F2103" s="33" t="s">
        <v>768</v>
      </c>
      <c r="G2103" s="33" t="s">
        <v>298</v>
      </c>
      <c r="H2103" s="39">
        <f t="shared" si="147"/>
        <v>-5000</v>
      </c>
      <c r="I2103" s="84">
        <f t="shared" si="146"/>
        <v>1.0101010101010102</v>
      </c>
      <c r="K2103" s="68" t="s">
        <v>769</v>
      </c>
      <c r="M2103" s="2">
        <v>495</v>
      </c>
    </row>
    <row r="2104" spans="1:13" s="68" customFormat="1" ht="12.75">
      <c r="A2104" s="35"/>
      <c r="B2104" s="137">
        <v>2000</v>
      </c>
      <c r="C2104" s="35" t="s">
        <v>21</v>
      </c>
      <c r="D2104" s="35" t="s">
        <v>112</v>
      </c>
      <c r="E2104" s="35" t="s">
        <v>254</v>
      </c>
      <c r="F2104" s="33" t="s">
        <v>768</v>
      </c>
      <c r="G2104" s="33" t="s">
        <v>328</v>
      </c>
      <c r="H2104" s="39">
        <f t="shared" si="147"/>
        <v>-7000</v>
      </c>
      <c r="I2104" s="84">
        <f t="shared" si="146"/>
        <v>4.040404040404041</v>
      </c>
      <c r="K2104" s="68" t="s">
        <v>769</v>
      </c>
      <c r="M2104" s="2">
        <v>495</v>
      </c>
    </row>
    <row r="2105" spans="1:13" s="68" customFormat="1" ht="12.75">
      <c r="A2105" s="35"/>
      <c r="B2105" s="137">
        <v>500</v>
      </c>
      <c r="C2105" s="35" t="s">
        <v>21</v>
      </c>
      <c r="D2105" s="35" t="s">
        <v>112</v>
      </c>
      <c r="E2105" s="35" t="s">
        <v>254</v>
      </c>
      <c r="F2105" s="33" t="s">
        <v>768</v>
      </c>
      <c r="G2105" s="33" t="s">
        <v>328</v>
      </c>
      <c r="H2105" s="39">
        <f t="shared" si="147"/>
        <v>-7500</v>
      </c>
      <c r="I2105" s="84">
        <f t="shared" si="146"/>
        <v>1.0101010101010102</v>
      </c>
      <c r="K2105" s="68" t="s">
        <v>769</v>
      </c>
      <c r="M2105" s="2">
        <v>495</v>
      </c>
    </row>
    <row r="2106" spans="1:13" s="17" customFormat="1" ht="12.75">
      <c r="A2106" s="35"/>
      <c r="B2106" s="137">
        <v>2000</v>
      </c>
      <c r="C2106" s="35" t="s">
        <v>21</v>
      </c>
      <c r="D2106" s="35" t="s">
        <v>112</v>
      </c>
      <c r="E2106" s="35" t="s">
        <v>254</v>
      </c>
      <c r="F2106" s="33" t="s">
        <v>768</v>
      </c>
      <c r="G2106" s="33" t="s">
        <v>749</v>
      </c>
      <c r="H2106" s="39">
        <f t="shared" si="147"/>
        <v>-9500</v>
      </c>
      <c r="I2106" s="84">
        <f t="shared" si="146"/>
        <v>4.040404040404041</v>
      </c>
      <c r="J2106" s="68"/>
      <c r="K2106" s="68" t="s">
        <v>769</v>
      </c>
      <c r="L2106" s="68"/>
      <c r="M2106" s="2">
        <v>495</v>
      </c>
    </row>
    <row r="2107" spans="1:13" s="68" customFormat="1" ht="12.75">
      <c r="A2107" s="35"/>
      <c r="B2107" s="137">
        <v>500</v>
      </c>
      <c r="C2107" s="35" t="s">
        <v>21</v>
      </c>
      <c r="D2107" s="35" t="s">
        <v>112</v>
      </c>
      <c r="E2107" s="35" t="s">
        <v>254</v>
      </c>
      <c r="F2107" s="33" t="s">
        <v>768</v>
      </c>
      <c r="G2107" s="33" t="s">
        <v>749</v>
      </c>
      <c r="H2107" s="39">
        <f t="shared" si="147"/>
        <v>-10000</v>
      </c>
      <c r="I2107" s="84">
        <f t="shared" si="146"/>
        <v>1.0101010101010102</v>
      </c>
      <c r="K2107" s="68" t="s">
        <v>769</v>
      </c>
      <c r="M2107" s="2">
        <v>495</v>
      </c>
    </row>
    <row r="2108" spans="1:13" s="68" customFormat="1" ht="12.75">
      <c r="A2108" s="35"/>
      <c r="B2108" s="137">
        <v>500</v>
      </c>
      <c r="C2108" s="35" t="s">
        <v>21</v>
      </c>
      <c r="D2108" s="35" t="s">
        <v>112</v>
      </c>
      <c r="E2108" s="35" t="s">
        <v>254</v>
      </c>
      <c r="F2108" s="33" t="s">
        <v>768</v>
      </c>
      <c r="G2108" s="33" t="s">
        <v>348</v>
      </c>
      <c r="H2108" s="39">
        <f t="shared" si="147"/>
        <v>-10500</v>
      </c>
      <c r="I2108" s="84">
        <f t="shared" si="146"/>
        <v>1.0101010101010102</v>
      </c>
      <c r="K2108" s="68" t="s">
        <v>769</v>
      </c>
      <c r="M2108" s="2">
        <v>495</v>
      </c>
    </row>
    <row r="2109" spans="1:14" s="17" customFormat="1" ht="12.75">
      <c r="A2109" s="35"/>
      <c r="B2109" s="137">
        <v>2000</v>
      </c>
      <c r="C2109" s="35" t="s">
        <v>21</v>
      </c>
      <c r="D2109" s="35" t="s">
        <v>112</v>
      </c>
      <c r="E2109" s="35" t="s">
        <v>254</v>
      </c>
      <c r="F2109" s="33" t="s">
        <v>768</v>
      </c>
      <c r="G2109" s="33" t="s">
        <v>348</v>
      </c>
      <c r="H2109" s="39">
        <f t="shared" si="147"/>
        <v>-12500</v>
      </c>
      <c r="I2109" s="84">
        <f t="shared" si="146"/>
        <v>4.040404040404041</v>
      </c>
      <c r="J2109" s="68"/>
      <c r="K2109" s="68" t="s">
        <v>769</v>
      </c>
      <c r="L2109" s="68"/>
      <c r="M2109" s="2">
        <v>495</v>
      </c>
      <c r="N2109" s="425"/>
    </row>
    <row r="2110" spans="1:13" s="17" customFormat="1" ht="12.75">
      <c r="A2110" s="35"/>
      <c r="B2110" s="137">
        <v>500</v>
      </c>
      <c r="C2110" s="35" t="s">
        <v>21</v>
      </c>
      <c r="D2110" s="35" t="s">
        <v>112</v>
      </c>
      <c r="E2110" s="35" t="s">
        <v>254</v>
      </c>
      <c r="F2110" s="33" t="s">
        <v>768</v>
      </c>
      <c r="G2110" s="33" t="s">
        <v>389</v>
      </c>
      <c r="H2110" s="39">
        <f t="shared" si="147"/>
        <v>-13000</v>
      </c>
      <c r="I2110" s="84">
        <f t="shared" si="146"/>
        <v>1.0101010101010102</v>
      </c>
      <c r="J2110" s="68"/>
      <c r="K2110" s="68" t="s">
        <v>769</v>
      </c>
      <c r="L2110" s="68"/>
      <c r="M2110" s="2">
        <v>495</v>
      </c>
    </row>
    <row r="2111" spans="1:13" s="17" customFormat="1" ht="12.75">
      <c r="A2111" s="35"/>
      <c r="B2111" s="137">
        <v>2000</v>
      </c>
      <c r="C2111" s="35" t="s">
        <v>21</v>
      </c>
      <c r="D2111" s="35" t="s">
        <v>112</v>
      </c>
      <c r="E2111" s="35" t="s">
        <v>254</v>
      </c>
      <c r="F2111" s="33" t="s">
        <v>768</v>
      </c>
      <c r="G2111" s="33" t="s">
        <v>389</v>
      </c>
      <c r="H2111" s="39">
        <f t="shared" si="147"/>
        <v>-15000</v>
      </c>
      <c r="I2111" s="84">
        <f t="shared" si="146"/>
        <v>4.040404040404041</v>
      </c>
      <c r="J2111" s="68"/>
      <c r="K2111" s="68" t="s">
        <v>769</v>
      </c>
      <c r="L2111" s="68"/>
      <c r="M2111" s="2">
        <v>495</v>
      </c>
    </row>
    <row r="2112" spans="1:13" s="17" customFormat="1" ht="12.75">
      <c r="A2112" s="35"/>
      <c r="B2112" s="137">
        <v>500</v>
      </c>
      <c r="C2112" s="35" t="s">
        <v>21</v>
      </c>
      <c r="D2112" s="35" t="s">
        <v>112</v>
      </c>
      <c r="E2112" s="35" t="s">
        <v>254</v>
      </c>
      <c r="F2112" s="33" t="s">
        <v>768</v>
      </c>
      <c r="G2112" s="33" t="s">
        <v>391</v>
      </c>
      <c r="H2112" s="39">
        <f t="shared" si="147"/>
        <v>-15500</v>
      </c>
      <c r="I2112" s="84">
        <f t="shared" si="146"/>
        <v>1.0101010101010102</v>
      </c>
      <c r="J2112" s="68"/>
      <c r="K2112" s="68" t="s">
        <v>769</v>
      </c>
      <c r="L2112" s="68"/>
      <c r="M2112" s="2">
        <v>495</v>
      </c>
    </row>
    <row r="2113" spans="1:13" s="17" customFormat="1" ht="12.75">
      <c r="A2113" s="35"/>
      <c r="B2113" s="137">
        <v>2000</v>
      </c>
      <c r="C2113" s="35" t="s">
        <v>21</v>
      </c>
      <c r="D2113" s="35" t="s">
        <v>112</v>
      </c>
      <c r="E2113" s="35" t="s">
        <v>254</v>
      </c>
      <c r="F2113" s="33" t="s">
        <v>768</v>
      </c>
      <c r="G2113" s="33" t="s">
        <v>391</v>
      </c>
      <c r="H2113" s="39">
        <f t="shared" si="147"/>
        <v>-17500</v>
      </c>
      <c r="I2113" s="84">
        <f t="shared" si="146"/>
        <v>4.040404040404041</v>
      </c>
      <c r="J2113" s="68"/>
      <c r="K2113" s="68" t="s">
        <v>769</v>
      </c>
      <c r="L2113" s="68"/>
      <c r="M2113" s="2">
        <v>495</v>
      </c>
    </row>
    <row r="2114" spans="1:13" s="68" customFormat="1" ht="12.75">
      <c r="A2114" s="35"/>
      <c r="B2114" s="137">
        <v>2000</v>
      </c>
      <c r="C2114" s="35" t="s">
        <v>21</v>
      </c>
      <c r="D2114" s="35" t="s">
        <v>112</v>
      </c>
      <c r="E2114" s="35" t="s">
        <v>254</v>
      </c>
      <c r="F2114" s="33" t="s">
        <v>768</v>
      </c>
      <c r="G2114" s="33" t="s">
        <v>493</v>
      </c>
      <c r="H2114" s="39">
        <f t="shared" si="147"/>
        <v>-19500</v>
      </c>
      <c r="I2114" s="84">
        <f t="shared" si="146"/>
        <v>4.040404040404041</v>
      </c>
      <c r="K2114" s="68" t="s">
        <v>769</v>
      </c>
      <c r="M2114" s="2">
        <v>495</v>
      </c>
    </row>
    <row r="2115" spans="1:13" s="68" customFormat="1" ht="12.75">
      <c r="A2115" s="35"/>
      <c r="B2115" s="137">
        <v>2000</v>
      </c>
      <c r="C2115" s="35" t="s">
        <v>21</v>
      </c>
      <c r="D2115" s="35" t="s">
        <v>112</v>
      </c>
      <c r="E2115" s="35" t="s">
        <v>254</v>
      </c>
      <c r="F2115" s="33" t="s">
        <v>768</v>
      </c>
      <c r="G2115" s="33" t="s">
        <v>407</v>
      </c>
      <c r="H2115" s="39">
        <f t="shared" si="147"/>
        <v>-21500</v>
      </c>
      <c r="I2115" s="84">
        <f t="shared" si="146"/>
        <v>4.040404040404041</v>
      </c>
      <c r="K2115" s="68" t="s">
        <v>769</v>
      </c>
      <c r="M2115" s="2">
        <v>495</v>
      </c>
    </row>
    <row r="2116" spans="1:13" s="17" customFormat="1" ht="12.75">
      <c r="A2116" s="35"/>
      <c r="B2116" s="137">
        <v>2000</v>
      </c>
      <c r="C2116" s="35" t="s">
        <v>21</v>
      </c>
      <c r="D2116" s="35" t="s">
        <v>112</v>
      </c>
      <c r="E2116" s="35" t="s">
        <v>254</v>
      </c>
      <c r="F2116" s="33" t="s">
        <v>768</v>
      </c>
      <c r="G2116" s="33" t="s">
        <v>495</v>
      </c>
      <c r="H2116" s="39">
        <f t="shared" si="147"/>
        <v>-23500</v>
      </c>
      <c r="I2116" s="84">
        <f t="shared" si="146"/>
        <v>4.040404040404041</v>
      </c>
      <c r="J2116" s="68"/>
      <c r="K2116" s="68" t="s">
        <v>769</v>
      </c>
      <c r="L2116" s="68"/>
      <c r="M2116" s="2">
        <v>495</v>
      </c>
    </row>
    <row r="2117" spans="1:13" s="17" customFormat="1" ht="12.75">
      <c r="A2117" s="14"/>
      <c r="B2117" s="137">
        <v>500</v>
      </c>
      <c r="C2117" s="35" t="s">
        <v>21</v>
      </c>
      <c r="D2117" s="35" t="s">
        <v>112</v>
      </c>
      <c r="E2117" s="35" t="s">
        <v>254</v>
      </c>
      <c r="F2117" s="33" t="s">
        <v>768</v>
      </c>
      <c r="G2117" s="33" t="s">
        <v>497</v>
      </c>
      <c r="H2117" s="39">
        <f t="shared" si="147"/>
        <v>-24000</v>
      </c>
      <c r="I2117" s="84">
        <f t="shared" si="146"/>
        <v>1.0101010101010102</v>
      </c>
      <c r="K2117" s="68" t="s">
        <v>769</v>
      </c>
      <c r="M2117" s="2">
        <v>495</v>
      </c>
    </row>
    <row r="2118" spans="1:13" s="17" customFormat="1" ht="12.75">
      <c r="A2118" s="35"/>
      <c r="B2118" s="137">
        <v>2000</v>
      </c>
      <c r="C2118" s="35" t="s">
        <v>21</v>
      </c>
      <c r="D2118" s="35" t="s">
        <v>112</v>
      </c>
      <c r="E2118" s="35" t="s">
        <v>254</v>
      </c>
      <c r="F2118" s="33" t="s">
        <v>768</v>
      </c>
      <c r="G2118" s="33" t="s">
        <v>497</v>
      </c>
      <c r="H2118" s="39">
        <f t="shared" si="147"/>
        <v>-26000</v>
      </c>
      <c r="I2118" s="84">
        <f t="shared" si="146"/>
        <v>4.040404040404041</v>
      </c>
      <c r="J2118" s="68"/>
      <c r="K2118" s="68" t="s">
        <v>769</v>
      </c>
      <c r="L2118" s="68"/>
      <c r="M2118" s="2">
        <v>495</v>
      </c>
    </row>
    <row r="2119" spans="1:13" s="68" customFormat="1" ht="12.75">
      <c r="A2119" s="35"/>
      <c r="B2119" s="137">
        <v>2000</v>
      </c>
      <c r="C2119" s="35" t="s">
        <v>21</v>
      </c>
      <c r="D2119" s="35" t="s">
        <v>112</v>
      </c>
      <c r="E2119" s="35" t="s">
        <v>254</v>
      </c>
      <c r="F2119" s="33" t="s">
        <v>768</v>
      </c>
      <c r="G2119" s="33" t="s">
        <v>497</v>
      </c>
      <c r="H2119" s="39">
        <f t="shared" si="147"/>
        <v>-28000</v>
      </c>
      <c r="I2119" s="84">
        <f t="shared" si="146"/>
        <v>4.040404040404041</v>
      </c>
      <c r="K2119" s="68" t="s">
        <v>769</v>
      </c>
      <c r="M2119" s="2">
        <v>495</v>
      </c>
    </row>
    <row r="2120" spans="1:13" s="17" customFormat="1" ht="12.75">
      <c r="A2120" s="14"/>
      <c r="B2120" s="137">
        <v>500</v>
      </c>
      <c r="C2120" s="35" t="s">
        <v>21</v>
      </c>
      <c r="D2120" s="35" t="s">
        <v>112</v>
      </c>
      <c r="E2120" s="35" t="s">
        <v>254</v>
      </c>
      <c r="F2120" s="33" t="s">
        <v>768</v>
      </c>
      <c r="G2120" s="33" t="s">
        <v>497</v>
      </c>
      <c r="H2120" s="39">
        <f t="shared" si="147"/>
        <v>-28500</v>
      </c>
      <c r="I2120" s="84">
        <f t="shared" si="146"/>
        <v>1.0101010101010102</v>
      </c>
      <c r="K2120" s="68" t="s">
        <v>769</v>
      </c>
      <c r="M2120" s="2">
        <v>495</v>
      </c>
    </row>
    <row r="2121" spans="1:13" s="17" customFormat="1" ht="12.75">
      <c r="A2121" s="35"/>
      <c r="B2121" s="137">
        <v>2000</v>
      </c>
      <c r="C2121" s="35" t="s">
        <v>21</v>
      </c>
      <c r="D2121" s="35" t="s">
        <v>112</v>
      </c>
      <c r="E2121" s="35" t="s">
        <v>254</v>
      </c>
      <c r="F2121" s="33" t="s">
        <v>768</v>
      </c>
      <c r="G2121" s="33" t="s">
        <v>409</v>
      </c>
      <c r="H2121" s="39">
        <f t="shared" si="147"/>
        <v>-30500</v>
      </c>
      <c r="I2121" s="84">
        <f t="shared" si="146"/>
        <v>4.040404040404041</v>
      </c>
      <c r="J2121" s="68"/>
      <c r="K2121" s="68" t="s">
        <v>769</v>
      </c>
      <c r="L2121" s="68"/>
      <c r="M2121" s="2">
        <v>495</v>
      </c>
    </row>
    <row r="2122" spans="1:13" s="68" customFormat="1" ht="12.75">
      <c r="A2122" s="14"/>
      <c r="B2122" s="137">
        <v>500</v>
      </c>
      <c r="C2122" s="35" t="s">
        <v>21</v>
      </c>
      <c r="D2122" s="35" t="s">
        <v>112</v>
      </c>
      <c r="E2122" s="35" t="s">
        <v>254</v>
      </c>
      <c r="F2122" s="33" t="s">
        <v>768</v>
      </c>
      <c r="G2122" s="33" t="s">
        <v>409</v>
      </c>
      <c r="H2122" s="39">
        <f t="shared" si="147"/>
        <v>-31000</v>
      </c>
      <c r="I2122" s="84">
        <f t="shared" si="146"/>
        <v>1.0101010101010102</v>
      </c>
      <c r="J2122" s="17"/>
      <c r="K2122" s="68" t="s">
        <v>769</v>
      </c>
      <c r="L2122" s="17"/>
      <c r="M2122" s="2">
        <v>495</v>
      </c>
    </row>
    <row r="2123" spans="1:13" s="68" customFormat="1" ht="12.75">
      <c r="A2123" s="35"/>
      <c r="B2123" s="137">
        <v>2000</v>
      </c>
      <c r="C2123" s="35" t="s">
        <v>21</v>
      </c>
      <c r="D2123" s="35" t="s">
        <v>112</v>
      </c>
      <c r="E2123" s="35" t="s">
        <v>254</v>
      </c>
      <c r="F2123" s="33" t="s">
        <v>768</v>
      </c>
      <c r="G2123" s="33" t="s">
        <v>500</v>
      </c>
      <c r="H2123" s="39">
        <f t="shared" si="147"/>
        <v>-33000</v>
      </c>
      <c r="I2123" s="84">
        <f t="shared" si="146"/>
        <v>4.040404040404041</v>
      </c>
      <c r="K2123" s="68" t="s">
        <v>769</v>
      </c>
      <c r="M2123" s="2">
        <v>495</v>
      </c>
    </row>
    <row r="2124" spans="1:13" s="68" customFormat="1" ht="12.75">
      <c r="A2124" s="14"/>
      <c r="B2124" s="137">
        <v>500</v>
      </c>
      <c r="C2124" s="35" t="s">
        <v>21</v>
      </c>
      <c r="D2124" s="35" t="s">
        <v>112</v>
      </c>
      <c r="E2124" s="35" t="s">
        <v>254</v>
      </c>
      <c r="F2124" s="33" t="s">
        <v>768</v>
      </c>
      <c r="G2124" s="33" t="s">
        <v>500</v>
      </c>
      <c r="H2124" s="39">
        <f t="shared" si="147"/>
        <v>-33500</v>
      </c>
      <c r="I2124" s="84">
        <f t="shared" si="146"/>
        <v>1.0101010101010102</v>
      </c>
      <c r="J2124" s="17"/>
      <c r="K2124" s="68" t="s">
        <v>769</v>
      </c>
      <c r="L2124" s="17"/>
      <c r="M2124" s="2">
        <v>495</v>
      </c>
    </row>
    <row r="2125" spans="1:13" s="68" customFormat="1" ht="12.75">
      <c r="A2125" s="35"/>
      <c r="B2125" s="137">
        <v>2000</v>
      </c>
      <c r="C2125" s="35" t="s">
        <v>21</v>
      </c>
      <c r="D2125" s="35" t="s">
        <v>112</v>
      </c>
      <c r="E2125" s="35" t="s">
        <v>254</v>
      </c>
      <c r="F2125" s="33" t="s">
        <v>768</v>
      </c>
      <c r="G2125" s="33" t="s">
        <v>502</v>
      </c>
      <c r="H2125" s="39">
        <f t="shared" si="147"/>
        <v>-35500</v>
      </c>
      <c r="I2125" s="84">
        <f t="shared" si="146"/>
        <v>4.040404040404041</v>
      </c>
      <c r="K2125" s="68" t="s">
        <v>769</v>
      </c>
      <c r="M2125" s="2">
        <v>495</v>
      </c>
    </row>
    <row r="2126" spans="1:13" s="68" customFormat="1" ht="12.75">
      <c r="A2126" s="14"/>
      <c r="B2126" s="137">
        <v>500</v>
      </c>
      <c r="C2126" s="35" t="s">
        <v>21</v>
      </c>
      <c r="D2126" s="35" t="s">
        <v>112</v>
      </c>
      <c r="E2126" s="35" t="s">
        <v>254</v>
      </c>
      <c r="F2126" s="33" t="s">
        <v>768</v>
      </c>
      <c r="G2126" s="33" t="s">
        <v>502</v>
      </c>
      <c r="H2126" s="39">
        <f t="shared" si="147"/>
        <v>-36000</v>
      </c>
      <c r="I2126" s="84">
        <f t="shared" si="146"/>
        <v>1.0101010101010102</v>
      </c>
      <c r="J2126" s="17"/>
      <c r="K2126" s="68" t="s">
        <v>769</v>
      </c>
      <c r="L2126" s="17"/>
      <c r="M2126" s="2">
        <v>495</v>
      </c>
    </row>
    <row r="2127" spans="1:13" s="68" customFormat="1" ht="12.75">
      <c r="A2127" s="35"/>
      <c r="B2127" s="137">
        <v>2000</v>
      </c>
      <c r="C2127" s="35" t="s">
        <v>21</v>
      </c>
      <c r="D2127" s="35" t="s">
        <v>112</v>
      </c>
      <c r="E2127" s="35" t="s">
        <v>254</v>
      </c>
      <c r="F2127" s="33" t="s">
        <v>768</v>
      </c>
      <c r="G2127" s="33" t="s">
        <v>504</v>
      </c>
      <c r="H2127" s="39">
        <f t="shared" si="147"/>
        <v>-38000</v>
      </c>
      <c r="I2127" s="84">
        <f t="shared" si="146"/>
        <v>4.040404040404041</v>
      </c>
      <c r="K2127" s="68" t="s">
        <v>769</v>
      </c>
      <c r="M2127" s="2">
        <v>495</v>
      </c>
    </row>
    <row r="2128" spans="1:13" s="68" customFormat="1" ht="12.75">
      <c r="A2128" s="14"/>
      <c r="B2128" s="137">
        <v>500</v>
      </c>
      <c r="C2128" s="35" t="s">
        <v>21</v>
      </c>
      <c r="D2128" s="35" t="s">
        <v>112</v>
      </c>
      <c r="E2128" s="35" t="s">
        <v>254</v>
      </c>
      <c r="F2128" s="33" t="s">
        <v>768</v>
      </c>
      <c r="G2128" s="33" t="s">
        <v>504</v>
      </c>
      <c r="H2128" s="39">
        <f t="shared" si="147"/>
        <v>-38500</v>
      </c>
      <c r="I2128" s="84">
        <f t="shared" si="146"/>
        <v>1.0101010101010102</v>
      </c>
      <c r="J2128" s="17"/>
      <c r="K2128" s="68" t="s">
        <v>769</v>
      </c>
      <c r="L2128" s="17"/>
      <c r="M2128" s="2">
        <v>495</v>
      </c>
    </row>
    <row r="2129" spans="1:13" s="68" customFormat="1" ht="12.75">
      <c r="A2129" s="14"/>
      <c r="B2129" s="137">
        <v>2000</v>
      </c>
      <c r="C2129" s="35" t="s">
        <v>21</v>
      </c>
      <c r="D2129" s="35" t="s">
        <v>112</v>
      </c>
      <c r="E2129" s="35" t="s">
        <v>254</v>
      </c>
      <c r="F2129" s="33" t="s">
        <v>768</v>
      </c>
      <c r="G2129" s="33" t="s">
        <v>411</v>
      </c>
      <c r="H2129" s="39">
        <f t="shared" si="147"/>
        <v>-40500</v>
      </c>
      <c r="I2129" s="84">
        <f t="shared" si="146"/>
        <v>4.040404040404041</v>
      </c>
      <c r="J2129" s="17"/>
      <c r="K2129" s="68" t="s">
        <v>769</v>
      </c>
      <c r="L2129" s="17"/>
      <c r="M2129" s="2">
        <v>495</v>
      </c>
    </row>
    <row r="2130" spans="1:13" s="68" customFormat="1" ht="12.75">
      <c r="A2130" s="14"/>
      <c r="B2130" s="137">
        <v>2000</v>
      </c>
      <c r="C2130" s="35" t="s">
        <v>21</v>
      </c>
      <c r="D2130" s="35" t="s">
        <v>112</v>
      </c>
      <c r="E2130" s="35" t="s">
        <v>254</v>
      </c>
      <c r="F2130" s="33" t="s">
        <v>768</v>
      </c>
      <c r="G2130" s="33" t="s">
        <v>557</v>
      </c>
      <c r="H2130" s="39">
        <f aca="true" t="shared" si="148" ref="H2130:H2161">H2129-B2130</f>
        <v>-42500</v>
      </c>
      <c r="I2130" s="84">
        <f t="shared" si="146"/>
        <v>4.040404040404041</v>
      </c>
      <c r="J2130" s="17"/>
      <c r="K2130" s="68" t="s">
        <v>769</v>
      </c>
      <c r="L2130" s="17"/>
      <c r="M2130" s="2">
        <v>495</v>
      </c>
    </row>
    <row r="2131" spans="1:13" s="68" customFormat="1" ht="12.75">
      <c r="A2131" s="14"/>
      <c r="B2131" s="137">
        <v>2000</v>
      </c>
      <c r="C2131" s="35" t="s">
        <v>21</v>
      </c>
      <c r="D2131" s="35" t="s">
        <v>112</v>
      </c>
      <c r="E2131" s="35" t="s">
        <v>254</v>
      </c>
      <c r="F2131" s="33" t="s">
        <v>768</v>
      </c>
      <c r="G2131" s="33" t="s">
        <v>603</v>
      </c>
      <c r="H2131" s="39">
        <f t="shared" si="148"/>
        <v>-44500</v>
      </c>
      <c r="I2131" s="84">
        <f t="shared" si="146"/>
        <v>4.040404040404041</v>
      </c>
      <c r="J2131" s="17"/>
      <c r="K2131" s="68" t="s">
        <v>769</v>
      </c>
      <c r="L2131" s="17"/>
      <c r="M2131" s="2">
        <v>495</v>
      </c>
    </row>
    <row r="2132" spans="1:13" s="68" customFormat="1" ht="12.75">
      <c r="A2132" s="35"/>
      <c r="B2132" s="137">
        <v>2000</v>
      </c>
      <c r="C2132" s="35" t="s">
        <v>21</v>
      </c>
      <c r="D2132" s="35" t="s">
        <v>112</v>
      </c>
      <c r="E2132" s="35" t="s">
        <v>254</v>
      </c>
      <c r="F2132" s="33" t="s">
        <v>768</v>
      </c>
      <c r="G2132" s="33" t="s">
        <v>606</v>
      </c>
      <c r="H2132" s="39">
        <f t="shared" si="148"/>
        <v>-46500</v>
      </c>
      <c r="I2132" s="84">
        <f t="shared" si="146"/>
        <v>4.040404040404041</v>
      </c>
      <c r="K2132" s="68" t="s">
        <v>769</v>
      </c>
      <c r="M2132" s="2">
        <v>495</v>
      </c>
    </row>
    <row r="2133" spans="1:13" s="68" customFormat="1" ht="12.75">
      <c r="A2133" s="14"/>
      <c r="B2133" s="135">
        <v>2000</v>
      </c>
      <c r="C2133" s="35" t="s">
        <v>21</v>
      </c>
      <c r="D2133" s="14" t="s">
        <v>112</v>
      </c>
      <c r="E2133" s="1" t="s">
        <v>254</v>
      </c>
      <c r="F2133" s="29" t="s">
        <v>873</v>
      </c>
      <c r="G2133" s="29" t="s">
        <v>282</v>
      </c>
      <c r="H2133" s="39">
        <f t="shared" si="148"/>
        <v>-48500</v>
      </c>
      <c r="I2133" s="84">
        <f t="shared" si="146"/>
        <v>4.040404040404041</v>
      </c>
      <c r="J2133" s="17"/>
      <c r="K2133" s="68" t="s">
        <v>719</v>
      </c>
      <c r="L2133" s="17"/>
      <c r="M2133" s="2">
        <v>495</v>
      </c>
    </row>
    <row r="2134" spans="1:13" s="17" customFormat="1" ht="12.75">
      <c r="A2134" s="14"/>
      <c r="B2134" s="135">
        <v>2000</v>
      </c>
      <c r="C2134" s="35" t="s">
        <v>21</v>
      </c>
      <c r="D2134" s="14" t="s">
        <v>112</v>
      </c>
      <c r="E2134" s="1" t="s">
        <v>254</v>
      </c>
      <c r="F2134" s="29" t="s">
        <v>873</v>
      </c>
      <c r="G2134" s="29" t="s">
        <v>274</v>
      </c>
      <c r="H2134" s="39">
        <f t="shared" si="148"/>
        <v>-50500</v>
      </c>
      <c r="I2134" s="84">
        <f t="shared" si="146"/>
        <v>4.040404040404041</v>
      </c>
      <c r="K2134" s="68" t="s">
        <v>719</v>
      </c>
      <c r="M2134" s="2">
        <v>495</v>
      </c>
    </row>
    <row r="2135" spans="1:13" s="17" customFormat="1" ht="12.75">
      <c r="A2135" s="14"/>
      <c r="B2135" s="135">
        <v>2000</v>
      </c>
      <c r="C2135" s="1" t="s">
        <v>21</v>
      </c>
      <c r="D2135" s="14" t="s">
        <v>112</v>
      </c>
      <c r="E2135" s="1" t="s">
        <v>254</v>
      </c>
      <c r="F2135" s="29" t="s">
        <v>873</v>
      </c>
      <c r="G2135" s="29" t="s">
        <v>298</v>
      </c>
      <c r="H2135" s="39">
        <f t="shared" si="148"/>
        <v>-52500</v>
      </c>
      <c r="I2135" s="84">
        <f t="shared" si="146"/>
        <v>4.040404040404041</v>
      </c>
      <c r="K2135" s="68" t="s">
        <v>719</v>
      </c>
      <c r="M2135" s="2">
        <v>495</v>
      </c>
    </row>
    <row r="2136" spans="1:13" s="17" customFormat="1" ht="12.75">
      <c r="A2136" s="14"/>
      <c r="B2136" s="135">
        <v>2000</v>
      </c>
      <c r="C2136" s="1" t="s">
        <v>21</v>
      </c>
      <c r="D2136" s="14" t="s">
        <v>112</v>
      </c>
      <c r="E2136" s="1" t="s">
        <v>254</v>
      </c>
      <c r="F2136" s="29" t="s">
        <v>873</v>
      </c>
      <c r="G2136" s="29" t="s">
        <v>346</v>
      </c>
      <c r="H2136" s="39">
        <f t="shared" si="148"/>
        <v>-54500</v>
      </c>
      <c r="I2136" s="84">
        <f t="shared" si="146"/>
        <v>4.040404040404041</v>
      </c>
      <c r="K2136" s="68" t="s">
        <v>719</v>
      </c>
      <c r="M2136" s="2">
        <v>495</v>
      </c>
    </row>
    <row r="2137" spans="1:13" s="17" customFormat="1" ht="12.75">
      <c r="A2137" s="1"/>
      <c r="B2137" s="135">
        <v>2000</v>
      </c>
      <c r="C2137" s="1" t="s">
        <v>21</v>
      </c>
      <c r="D2137" s="14" t="s">
        <v>112</v>
      </c>
      <c r="E2137" s="1" t="s">
        <v>254</v>
      </c>
      <c r="F2137" s="29" t="s">
        <v>873</v>
      </c>
      <c r="G2137" s="29" t="s">
        <v>749</v>
      </c>
      <c r="H2137" s="39">
        <f t="shared" si="148"/>
        <v>-56500</v>
      </c>
      <c r="I2137" s="84">
        <f t="shared" si="146"/>
        <v>4.040404040404041</v>
      </c>
      <c r="J2137"/>
      <c r="K2137" s="68" t="s">
        <v>719</v>
      </c>
      <c r="L2137"/>
      <c r="M2137" s="2">
        <v>495</v>
      </c>
    </row>
    <row r="2138" spans="1:13" s="68" customFormat="1" ht="12.75">
      <c r="A2138" s="1"/>
      <c r="B2138" s="135">
        <v>500</v>
      </c>
      <c r="C2138" s="1" t="s">
        <v>21</v>
      </c>
      <c r="D2138" s="14" t="s">
        <v>112</v>
      </c>
      <c r="E2138" s="1" t="s">
        <v>254</v>
      </c>
      <c r="F2138" s="29" t="s">
        <v>873</v>
      </c>
      <c r="G2138" s="29" t="s">
        <v>749</v>
      </c>
      <c r="H2138" s="39">
        <f t="shared" si="148"/>
        <v>-57000</v>
      </c>
      <c r="I2138" s="84">
        <f t="shared" si="146"/>
        <v>1.0101010101010102</v>
      </c>
      <c r="J2138"/>
      <c r="K2138" s="68" t="s">
        <v>719</v>
      </c>
      <c r="L2138"/>
      <c r="M2138" s="2">
        <v>495</v>
      </c>
    </row>
    <row r="2139" spans="1:13" s="68" customFormat="1" ht="12.75">
      <c r="A2139" s="1"/>
      <c r="B2139" s="135">
        <v>2000</v>
      </c>
      <c r="C2139" s="1" t="s">
        <v>21</v>
      </c>
      <c r="D2139" s="14" t="s">
        <v>112</v>
      </c>
      <c r="E2139" s="1" t="s">
        <v>254</v>
      </c>
      <c r="F2139" s="29" t="s">
        <v>873</v>
      </c>
      <c r="G2139" s="29" t="s">
        <v>348</v>
      </c>
      <c r="H2139" s="39">
        <f t="shared" si="148"/>
        <v>-59000</v>
      </c>
      <c r="I2139" s="84">
        <f t="shared" si="146"/>
        <v>4.040404040404041</v>
      </c>
      <c r="J2139"/>
      <c r="K2139" s="68" t="s">
        <v>719</v>
      </c>
      <c r="L2139"/>
      <c r="M2139" s="2">
        <v>495</v>
      </c>
    </row>
    <row r="2140" spans="1:13" s="68" customFormat="1" ht="12.75">
      <c r="A2140" s="1"/>
      <c r="B2140" s="135">
        <v>500</v>
      </c>
      <c r="C2140" s="1" t="s">
        <v>21</v>
      </c>
      <c r="D2140" s="14" t="s">
        <v>112</v>
      </c>
      <c r="E2140" s="1" t="s">
        <v>254</v>
      </c>
      <c r="F2140" s="29" t="s">
        <v>873</v>
      </c>
      <c r="G2140" s="29" t="s">
        <v>348</v>
      </c>
      <c r="H2140" s="39">
        <f t="shared" si="148"/>
        <v>-59500</v>
      </c>
      <c r="I2140" s="84">
        <f t="shared" si="146"/>
        <v>1.0101010101010102</v>
      </c>
      <c r="J2140"/>
      <c r="K2140" s="68" t="s">
        <v>719</v>
      </c>
      <c r="L2140"/>
      <c r="M2140" s="2">
        <v>495</v>
      </c>
    </row>
    <row r="2141" spans="1:13" s="68" customFormat="1" ht="12.75">
      <c r="A2141" s="1"/>
      <c r="B2141" s="135">
        <v>2000</v>
      </c>
      <c r="C2141" s="1" t="s">
        <v>21</v>
      </c>
      <c r="D2141" s="14" t="s">
        <v>112</v>
      </c>
      <c r="E2141" s="1" t="s">
        <v>254</v>
      </c>
      <c r="F2141" s="29" t="s">
        <v>873</v>
      </c>
      <c r="G2141" s="29" t="s">
        <v>389</v>
      </c>
      <c r="H2141" s="39">
        <f t="shared" si="148"/>
        <v>-61500</v>
      </c>
      <c r="I2141" s="84">
        <f t="shared" si="146"/>
        <v>4.040404040404041</v>
      </c>
      <c r="J2141"/>
      <c r="K2141" s="68" t="s">
        <v>719</v>
      </c>
      <c r="L2141"/>
      <c r="M2141" s="2">
        <v>495</v>
      </c>
    </row>
    <row r="2142" spans="1:13" s="68" customFormat="1" ht="12.75">
      <c r="A2142" s="1"/>
      <c r="B2142" s="135">
        <v>500</v>
      </c>
      <c r="C2142" s="1" t="s">
        <v>21</v>
      </c>
      <c r="D2142" s="14" t="s">
        <v>112</v>
      </c>
      <c r="E2142" s="1" t="s">
        <v>254</v>
      </c>
      <c r="F2142" s="29" t="s">
        <v>873</v>
      </c>
      <c r="G2142" s="29" t="s">
        <v>389</v>
      </c>
      <c r="H2142" s="39">
        <f t="shared" si="148"/>
        <v>-62000</v>
      </c>
      <c r="I2142" s="84">
        <f t="shared" si="146"/>
        <v>1.0101010101010102</v>
      </c>
      <c r="J2142"/>
      <c r="K2142" s="68" t="s">
        <v>719</v>
      </c>
      <c r="L2142"/>
      <c r="M2142" s="2">
        <v>495</v>
      </c>
    </row>
    <row r="2143" spans="1:13" s="68" customFormat="1" ht="12.75">
      <c r="A2143" s="1"/>
      <c r="B2143" s="135">
        <v>2000</v>
      </c>
      <c r="C2143" s="1" t="s">
        <v>21</v>
      </c>
      <c r="D2143" s="14" t="s">
        <v>112</v>
      </c>
      <c r="E2143" s="1" t="s">
        <v>254</v>
      </c>
      <c r="F2143" s="29" t="s">
        <v>873</v>
      </c>
      <c r="G2143" s="29" t="s">
        <v>391</v>
      </c>
      <c r="H2143" s="39">
        <f t="shared" si="148"/>
        <v>-64000</v>
      </c>
      <c r="I2143" s="84">
        <f t="shared" si="146"/>
        <v>4.040404040404041</v>
      </c>
      <c r="J2143"/>
      <c r="K2143" s="68" t="s">
        <v>719</v>
      </c>
      <c r="L2143"/>
      <c r="M2143" s="2">
        <v>495</v>
      </c>
    </row>
    <row r="2144" spans="1:13" s="17" customFormat="1" ht="12.75">
      <c r="A2144" s="14"/>
      <c r="B2144" s="135">
        <v>2000</v>
      </c>
      <c r="C2144" s="1" t="s">
        <v>21</v>
      </c>
      <c r="D2144" s="1" t="s">
        <v>112</v>
      </c>
      <c r="E2144" s="1" t="s">
        <v>254</v>
      </c>
      <c r="F2144" s="29" t="s">
        <v>873</v>
      </c>
      <c r="G2144" s="29" t="s">
        <v>500</v>
      </c>
      <c r="H2144" s="39">
        <f t="shared" si="148"/>
        <v>-66000</v>
      </c>
      <c r="I2144" s="84">
        <f t="shared" si="146"/>
        <v>4.040404040404041</v>
      </c>
      <c r="K2144" s="68" t="s">
        <v>719</v>
      </c>
      <c r="M2144" s="2">
        <v>495</v>
      </c>
    </row>
    <row r="2145" spans="1:13" s="17" customFormat="1" ht="12.75">
      <c r="A2145" s="14"/>
      <c r="B2145" s="135">
        <v>2000</v>
      </c>
      <c r="C2145" s="1" t="s">
        <v>21</v>
      </c>
      <c r="D2145" s="1" t="s">
        <v>112</v>
      </c>
      <c r="E2145" s="1" t="s">
        <v>254</v>
      </c>
      <c r="F2145" s="29" t="s">
        <v>873</v>
      </c>
      <c r="G2145" s="29" t="s">
        <v>504</v>
      </c>
      <c r="H2145" s="39">
        <f t="shared" si="148"/>
        <v>-68000</v>
      </c>
      <c r="I2145" s="84">
        <f t="shared" si="146"/>
        <v>4.040404040404041</v>
      </c>
      <c r="K2145" s="68" t="s">
        <v>719</v>
      </c>
      <c r="M2145" s="2">
        <v>495</v>
      </c>
    </row>
    <row r="2146" spans="1:13" s="68" customFormat="1" ht="12.75">
      <c r="A2146" s="14"/>
      <c r="B2146" s="135">
        <v>2000</v>
      </c>
      <c r="C2146" s="1" t="s">
        <v>21</v>
      </c>
      <c r="D2146" s="1" t="s">
        <v>112</v>
      </c>
      <c r="E2146" s="1" t="s">
        <v>254</v>
      </c>
      <c r="F2146" s="29" t="s">
        <v>873</v>
      </c>
      <c r="G2146" s="29" t="s">
        <v>411</v>
      </c>
      <c r="H2146" s="39">
        <f t="shared" si="148"/>
        <v>-70000</v>
      </c>
      <c r="I2146" s="84">
        <f t="shared" si="146"/>
        <v>4.040404040404041</v>
      </c>
      <c r="J2146" s="17"/>
      <c r="K2146" s="68" t="s">
        <v>719</v>
      </c>
      <c r="L2146" s="17"/>
      <c r="M2146" s="2">
        <v>495</v>
      </c>
    </row>
    <row r="2147" spans="1:13" s="68" customFormat="1" ht="12.75">
      <c r="A2147" s="14"/>
      <c r="B2147" s="135">
        <v>2000</v>
      </c>
      <c r="C2147" s="1" t="s">
        <v>21</v>
      </c>
      <c r="D2147" s="1" t="s">
        <v>112</v>
      </c>
      <c r="E2147" s="1" t="s">
        <v>254</v>
      </c>
      <c r="F2147" s="29" t="s">
        <v>873</v>
      </c>
      <c r="G2147" s="29" t="s">
        <v>557</v>
      </c>
      <c r="H2147" s="39">
        <f t="shared" si="148"/>
        <v>-72000</v>
      </c>
      <c r="I2147" s="84">
        <f aca="true" t="shared" si="149" ref="I2147:I2210">+B2147/M2147</f>
        <v>4.040404040404041</v>
      </c>
      <c r="J2147" s="17"/>
      <c r="K2147" s="68" t="s">
        <v>719</v>
      </c>
      <c r="L2147" s="17"/>
      <c r="M2147" s="2">
        <v>495</v>
      </c>
    </row>
    <row r="2148" spans="1:13" s="68" customFormat="1" ht="12.75">
      <c r="A2148" s="14"/>
      <c r="B2148" s="135">
        <v>2000</v>
      </c>
      <c r="C2148" s="1" t="s">
        <v>21</v>
      </c>
      <c r="D2148" s="1" t="s">
        <v>112</v>
      </c>
      <c r="E2148" s="67" t="s">
        <v>254</v>
      </c>
      <c r="F2148" s="29" t="s">
        <v>873</v>
      </c>
      <c r="G2148" s="29" t="s">
        <v>593</v>
      </c>
      <c r="H2148" s="39">
        <f t="shared" si="148"/>
        <v>-74000</v>
      </c>
      <c r="I2148" s="84">
        <f t="shared" si="149"/>
        <v>4.040404040404041</v>
      </c>
      <c r="J2148" s="17"/>
      <c r="K2148" s="68" t="s">
        <v>719</v>
      </c>
      <c r="L2148" s="17"/>
      <c r="M2148" s="2">
        <v>495</v>
      </c>
    </row>
    <row r="2149" spans="1:13" s="17" customFormat="1" ht="12.75">
      <c r="A2149" s="14"/>
      <c r="B2149" s="135">
        <v>2000</v>
      </c>
      <c r="C2149" s="1" t="s">
        <v>21</v>
      </c>
      <c r="D2149" s="1" t="s">
        <v>112</v>
      </c>
      <c r="E2149" s="1" t="s">
        <v>254</v>
      </c>
      <c r="F2149" s="29" t="s">
        <v>873</v>
      </c>
      <c r="G2149" s="29" t="s">
        <v>606</v>
      </c>
      <c r="H2149" s="39">
        <f t="shared" si="148"/>
        <v>-76000</v>
      </c>
      <c r="I2149" s="84">
        <f t="shared" si="149"/>
        <v>4.040404040404041</v>
      </c>
      <c r="K2149" s="68" t="s">
        <v>719</v>
      </c>
      <c r="M2149" s="2">
        <v>495</v>
      </c>
    </row>
    <row r="2150" spans="1:13" s="17" customFormat="1" ht="12.75">
      <c r="A2150" s="67"/>
      <c r="B2150" s="137">
        <v>2000</v>
      </c>
      <c r="C2150" s="67" t="s">
        <v>21</v>
      </c>
      <c r="D2150" s="35" t="s">
        <v>112</v>
      </c>
      <c r="E2150" s="67" t="s">
        <v>254</v>
      </c>
      <c r="F2150" s="424" t="s">
        <v>900</v>
      </c>
      <c r="G2150" s="33" t="s">
        <v>246</v>
      </c>
      <c r="H2150" s="39">
        <f t="shared" si="148"/>
        <v>-78000</v>
      </c>
      <c r="I2150" s="84">
        <f t="shared" si="149"/>
        <v>4.040404040404041</v>
      </c>
      <c r="J2150" s="66"/>
      <c r="K2150" s="66" t="s">
        <v>691</v>
      </c>
      <c r="L2150" s="66"/>
      <c r="M2150" s="2">
        <v>495</v>
      </c>
    </row>
    <row r="2151" spans="1:13" s="17" customFormat="1" ht="12.75">
      <c r="A2151" s="67"/>
      <c r="B2151" s="137">
        <v>2000</v>
      </c>
      <c r="C2151" s="67" t="s">
        <v>21</v>
      </c>
      <c r="D2151" s="35" t="s">
        <v>112</v>
      </c>
      <c r="E2151" s="67" t="s">
        <v>254</v>
      </c>
      <c r="F2151" s="424" t="s">
        <v>900</v>
      </c>
      <c r="G2151" s="33" t="s">
        <v>259</v>
      </c>
      <c r="H2151" s="39">
        <f t="shared" si="148"/>
        <v>-80000</v>
      </c>
      <c r="I2151" s="84">
        <f t="shared" si="149"/>
        <v>4.040404040404041</v>
      </c>
      <c r="J2151" s="66"/>
      <c r="K2151" s="66" t="s">
        <v>691</v>
      </c>
      <c r="L2151" s="66"/>
      <c r="M2151" s="2">
        <v>495</v>
      </c>
    </row>
    <row r="2152" spans="1:13" s="17" customFormat="1" ht="12.75">
      <c r="A2152" s="67"/>
      <c r="B2152" s="137">
        <v>500</v>
      </c>
      <c r="C2152" s="35" t="s">
        <v>21</v>
      </c>
      <c r="D2152" s="35" t="s">
        <v>112</v>
      </c>
      <c r="E2152" s="35" t="s">
        <v>254</v>
      </c>
      <c r="F2152" s="424" t="s">
        <v>900</v>
      </c>
      <c r="G2152" s="33" t="s">
        <v>259</v>
      </c>
      <c r="H2152" s="39">
        <f t="shared" si="148"/>
        <v>-80500</v>
      </c>
      <c r="I2152" s="84">
        <f t="shared" si="149"/>
        <v>1.0101010101010102</v>
      </c>
      <c r="J2152" s="66"/>
      <c r="K2152" s="66" t="s">
        <v>691</v>
      </c>
      <c r="L2152" s="66"/>
      <c r="M2152" s="2">
        <v>495</v>
      </c>
    </row>
    <row r="2153" spans="1:13" s="68" customFormat="1" ht="12.75">
      <c r="A2153" s="35"/>
      <c r="B2153" s="137">
        <v>2000</v>
      </c>
      <c r="C2153" s="35" t="s">
        <v>21</v>
      </c>
      <c r="D2153" s="35" t="s">
        <v>112</v>
      </c>
      <c r="E2153" s="35" t="s">
        <v>254</v>
      </c>
      <c r="F2153" s="424" t="s">
        <v>900</v>
      </c>
      <c r="G2153" s="33" t="s">
        <v>272</v>
      </c>
      <c r="H2153" s="39">
        <f t="shared" si="148"/>
        <v>-82500</v>
      </c>
      <c r="I2153" s="84">
        <f t="shared" si="149"/>
        <v>4.040404040404041</v>
      </c>
      <c r="K2153" s="66" t="s">
        <v>691</v>
      </c>
      <c r="M2153" s="2">
        <v>495</v>
      </c>
    </row>
    <row r="2154" spans="1:13" s="68" customFormat="1" ht="12.75">
      <c r="A2154" s="35"/>
      <c r="B2154" s="137">
        <v>500</v>
      </c>
      <c r="C2154" s="35" t="s">
        <v>21</v>
      </c>
      <c r="D2154" s="35" t="s">
        <v>112</v>
      </c>
      <c r="E2154" s="35" t="s">
        <v>254</v>
      </c>
      <c r="F2154" s="33" t="s">
        <v>900</v>
      </c>
      <c r="G2154" s="33" t="s">
        <v>272</v>
      </c>
      <c r="H2154" s="39">
        <f t="shared" si="148"/>
        <v>-83000</v>
      </c>
      <c r="I2154" s="84">
        <f t="shared" si="149"/>
        <v>1.0101010101010102</v>
      </c>
      <c r="K2154" s="66" t="s">
        <v>691</v>
      </c>
      <c r="M2154" s="2">
        <v>495</v>
      </c>
    </row>
    <row r="2155" spans="1:13" s="68" customFormat="1" ht="12.75">
      <c r="A2155" s="35"/>
      <c r="B2155" s="137">
        <v>2000</v>
      </c>
      <c r="C2155" s="35" t="s">
        <v>21</v>
      </c>
      <c r="D2155" s="35" t="s">
        <v>112</v>
      </c>
      <c r="E2155" s="35" t="s">
        <v>254</v>
      </c>
      <c r="F2155" s="33" t="s">
        <v>900</v>
      </c>
      <c r="G2155" s="33" t="s">
        <v>282</v>
      </c>
      <c r="H2155" s="39">
        <f t="shared" si="148"/>
        <v>-85000</v>
      </c>
      <c r="I2155" s="84">
        <f t="shared" si="149"/>
        <v>4.040404040404041</v>
      </c>
      <c r="K2155" s="66" t="s">
        <v>691</v>
      </c>
      <c r="M2155" s="2">
        <v>495</v>
      </c>
    </row>
    <row r="2156" spans="1:13" s="17" customFormat="1" ht="12.75">
      <c r="A2156" s="35"/>
      <c r="B2156" s="137">
        <v>2000</v>
      </c>
      <c r="C2156" s="35" t="s">
        <v>21</v>
      </c>
      <c r="D2156" s="35" t="s">
        <v>112</v>
      </c>
      <c r="E2156" s="35" t="s">
        <v>254</v>
      </c>
      <c r="F2156" s="33" t="s">
        <v>900</v>
      </c>
      <c r="G2156" s="33" t="s">
        <v>274</v>
      </c>
      <c r="H2156" s="39">
        <f t="shared" si="148"/>
        <v>-87000</v>
      </c>
      <c r="I2156" s="84">
        <f t="shared" si="149"/>
        <v>4.040404040404041</v>
      </c>
      <c r="J2156" s="68"/>
      <c r="K2156" s="66" t="s">
        <v>691</v>
      </c>
      <c r="L2156" s="68"/>
      <c r="M2156" s="2">
        <v>495</v>
      </c>
    </row>
    <row r="2157" spans="1:13" s="17" customFormat="1" ht="12.75">
      <c r="A2157" s="35"/>
      <c r="B2157" s="137">
        <v>2000</v>
      </c>
      <c r="C2157" s="35" t="s">
        <v>21</v>
      </c>
      <c r="D2157" s="35" t="s">
        <v>112</v>
      </c>
      <c r="E2157" s="35" t="s">
        <v>254</v>
      </c>
      <c r="F2157" s="33" t="s">
        <v>900</v>
      </c>
      <c r="G2157" s="33" t="s">
        <v>298</v>
      </c>
      <c r="H2157" s="39">
        <f t="shared" si="148"/>
        <v>-89000</v>
      </c>
      <c r="I2157" s="84">
        <f t="shared" si="149"/>
        <v>4.040404040404041</v>
      </c>
      <c r="J2157" s="68"/>
      <c r="K2157" s="66" t="s">
        <v>691</v>
      </c>
      <c r="L2157" s="68"/>
      <c r="M2157" s="2">
        <v>495</v>
      </c>
    </row>
    <row r="2158" spans="1:13" s="17" customFormat="1" ht="12.75">
      <c r="A2158" s="35"/>
      <c r="B2158" s="137">
        <v>2000</v>
      </c>
      <c r="C2158" s="35" t="s">
        <v>21</v>
      </c>
      <c r="D2158" s="35" t="s">
        <v>112</v>
      </c>
      <c r="E2158" s="35" t="s">
        <v>254</v>
      </c>
      <c r="F2158" s="33" t="s">
        <v>900</v>
      </c>
      <c r="G2158" s="33" t="s">
        <v>328</v>
      </c>
      <c r="H2158" s="39">
        <f t="shared" si="148"/>
        <v>-91000</v>
      </c>
      <c r="I2158" s="84">
        <f t="shared" si="149"/>
        <v>4.040404040404041</v>
      </c>
      <c r="J2158" s="68"/>
      <c r="K2158" s="66" t="s">
        <v>691</v>
      </c>
      <c r="L2158" s="68"/>
      <c r="M2158" s="2">
        <v>495</v>
      </c>
    </row>
    <row r="2159" spans="1:13" s="17" customFormat="1" ht="12.75">
      <c r="A2159" s="35"/>
      <c r="B2159" s="137">
        <v>2000</v>
      </c>
      <c r="C2159" s="35" t="s">
        <v>21</v>
      </c>
      <c r="D2159" s="35" t="s">
        <v>112</v>
      </c>
      <c r="E2159" s="35" t="s">
        <v>254</v>
      </c>
      <c r="F2159" s="33" t="s">
        <v>900</v>
      </c>
      <c r="G2159" s="33" t="s">
        <v>328</v>
      </c>
      <c r="H2159" s="39">
        <f t="shared" si="148"/>
        <v>-93000</v>
      </c>
      <c r="I2159" s="84">
        <f t="shared" si="149"/>
        <v>4.040404040404041</v>
      </c>
      <c r="J2159" s="68"/>
      <c r="K2159" s="66" t="s">
        <v>691</v>
      </c>
      <c r="L2159" s="68"/>
      <c r="M2159" s="2">
        <v>495</v>
      </c>
    </row>
    <row r="2160" spans="1:13" s="17" customFormat="1" ht="12.75">
      <c r="A2160" s="35"/>
      <c r="B2160" s="137">
        <v>2000</v>
      </c>
      <c r="C2160" s="35" t="s">
        <v>21</v>
      </c>
      <c r="D2160" s="35" t="s">
        <v>112</v>
      </c>
      <c r="E2160" s="35" t="s">
        <v>254</v>
      </c>
      <c r="F2160" s="33" t="s">
        <v>900</v>
      </c>
      <c r="G2160" s="33" t="s">
        <v>330</v>
      </c>
      <c r="H2160" s="39">
        <f t="shared" si="148"/>
        <v>-95000</v>
      </c>
      <c r="I2160" s="84">
        <f t="shared" si="149"/>
        <v>4.040404040404041</v>
      </c>
      <c r="J2160" s="68"/>
      <c r="K2160" s="66" t="s">
        <v>691</v>
      </c>
      <c r="L2160" s="68"/>
      <c r="M2160" s="2">
        <v>495</v>
      </c>
    </row>
    <row r="2161" spans="1:13" s="17" customFormat="1" ht="12.75">
      <c r="A2161" s="35"/>
      <c r="B2161" s="137">
        <v>2000</v>
      </c>
      <c r="C2161" s="35" t="s">
        <v>21</v>
      </c>
      <c r="D2161" s="35" t="s">
        <v>112</v>
      </c>
      <c r="E2161" s="35" t="s">
        <v>254</v>
      </c>
      <c r="F2161" s="33" t="s">
        <v>900</v>
      </c>
      <c r="G2161" s="33" t="s">
        <v>330</v>
      </c>
      <c r="H2161" s="39">
        <f t="shared" si="148"/>
        <v>-97000</v>
      </c>
      <c r="I2161" s="84">
        <f t="shared" si="149"/>
        <v>4.040404040404041</v>
      </c>
      <c r="J2161" s="68"/>
      <c r="K2161" s="66" t="s">
        <v>691</v>
      </c>
      <c r="L2161" s="68"/>
      <c r="M2161" s="2">
        <v>495</v>
      </c>
    </row>
    <row r="2162" spans="1:13" s="17" customFormat="1" ht="12.75">
      <c r="A2162" s="35"/>
      <c r="B2162" s="137">
        <v>2000</v>
      </c>
      <c r="C2162" s="35" t="s">
        <v>21</v>
      </c>
      <c r="D2162" s="35" t="s">
        <v>112</v>
      </c>
      <c r="E2162" s="35" t="s">
        <v>254</v>
      </c>
      <c r="F2162" s="33" t="s">
        <v>900</v>
      </c>
      <c r="G2162" s="33" t="s">
        <v>335</v>
      </c>
      <c r="H2162" s="39">
        <f aca="true" t="shared" si="150" ref="H2162:H2184">H2161-B2162</f>
        <v>-99000</v>
      </c>
      <c r="I2162" s="84">
        <f t="shared" si="149"/>
        <v>4.040404040404041</v>
      </c>
      <c r="J2162" s="68"/>
      <c r="K2162" s="66" t="s">
        <v>691</v>
      </c>
      <c r="L2162" s="68"/>
      <c r="M2162" s="2">
        <v>495</v>
      </c>
    </row>
    <row r="2163" spans="1:13" s="17" customFormat="1" ht="12.75">
      <c r="A2163" s="35"/>
      <c r="B2163" s="137">
        <v>2000</v>
      </c>
      <c r="C2163" s="35" t="s">
        <v>21</v>
      </c>
      <c r="D2163" s="35" t="s">
        <v>112</v>
      </c>
      <c r="E2163" s="35" t="s">
        <v>254</v>
      </c>
      <c r="F2163" s="33" t="s">
        <v>900</v>
      </c>
      <c r="G2163" s="33" t="s">
        <v>335</v>
      </c>
      <c r="H2163" s="39">
        <f t="shared" si="150"/>
        <v>-101000</v>
      </c>
      <c r="I2163" s="84">
        <f t="shared" si="149"/>
        <v>4.040404040404041</v>
      </c>
      <c r="J2163" s="68"/>
      <c r="K2163" s="66" t="s">
        <v>691</v>
      </c>
      <c r="L2163" s="68"/>
      <c r="M2163" s="2">
        <v>495</v>
      </c>
    </row>
    <row r="2164" spans="1:13" s="466" customFormat="1" ht="12.75">
      <c r="A2164" s="35"/>
      <c r="B2164" s="137">
        <v>2000</v>
      </c>
      <c r="C2164" s="35" t="s">
        <v>21</v>
      </c>
      <c r="D2164" s="35" t="s">
        <v>112</v>
      </c>
      <c r="E2164" s="35" t="s">
        <v>254</v>
      </c>
      <c r="F2164" s="33" t="s">
        <v>900</v>
      </c>
      <c r="G2164" s="33" t="s">
        <v>346</v>
      </c>
      <c r="H2164" s="39">
        <f t="shared" si="150"/>
        <v>-103000</v>
      </c>
      <c r="I2164" s="84">
        <f t="shared" si="149"/>
        <v>4.040404040404041</v>
      </c>
      <c r="J2164" s="68"/>
      <c r="K2164" s="66" t="s">
        <v>691</v>
      </c>
      <c r="L2164" s="68"/>
      <c r="M2164" s="2">
        <v>495</v>
      </c>
    </row>
    <row r="2165" spans="1:13" s="17" customFormat="1" ht="12.75">
      <c r="A2165" s="35"/>
      <c r="B2165" s="137">
        <v>2000</v>
      </c>
      <c r="C2165" s="35" t="s">
        <v>21</v>
      </c>
      <c r="D2165" s="35" t="s">
        <v>112</v>
      </c>
      <c r="E2165" s="35" t="s">
        <v>254</v>
      </c>
      <c r="F2165" s="33" t="s">
        <v>900</v>
      </c>
      <c r="G2165" s="33" t="s">
        <v>346</v>
      </c>
      <c r="H2165" s="39">
        <f t="shared" si="150"/>
        <v>-105000</v>
      </c>
      <c r="I2165" s="84">
        <f t="shared" si="149"/>
        <v>4.040404040404041</v>
      </c>
      <c r="J2165" s="68"/>
      <c r="K2165" s="66" t="s">
        <v>691</v>
      </c>
      <c r="L2165" s="68"/>
      <c r="M2165" s="2">
        <v>495</v>
      </c>
    </row>
    <row r="2166" spans="1:13" s="17" customFormat="1" ht="12.75">
      <c r="A2166" s="35"/>
      <c r="B2166" s="137">
        <v>2000</v>
      </c>
      <c r="C2166" s="35" t="s">
        <v>21</v>
      </c>
      <c r="D2166" s="35" t="s">
        <v>112</v>
      </c>
      <c r="E2166" s="35" t="s">
        <v>254</v>
      </c>
      <c r="F2166" s="33" t="s">
        <v>900</v>
      </c>
      <c r="G2166" s="33" t="s">
        <v>348</v>
      </c>
      <c r="H2166" s="39">
        <f t="shared" si="150"/>
        <v>-107000</v>
      </c>
      <c r="I2166" s="84">
        <f t="shared" si="149"/>
        <v>4.040404040404041</v>
      </c>
      <c r="J2166" s="68"/>
      <c r="K2166" s="66" t="s">
        <v>691</v>
      </c>
      <c r="L2166" s="68"/>
      <c r="M2166" s="2">
        <v>495</v>
      </c>
    </row>
    <row r="2167" spans="1:13" s="17" customFormat="1" ht="12.75">
      <c r="A2167" s="35"/>
      <c r="B2167" s="137">
        <v>2000</v>
      </c>
      <c r="C2167" s="35" t="s">
        <v>21</v>
      </c>
      <c r="D2167" s="35" t="s">
        <v>112</v>
      </c>
      <c r="E2167" s="35" t="s">
        <v>254</v>
      </c>
      <c r="F2167" s="33" t="s">
        <v>900</v>
      </c>
      <c r="G2167" s="33" t="s">
        <v>389</v>
      </c>
      <c r="H2167" s="39">
        <f t="shared" si="150"/>
        <v>-109000</v>
      </c>
      <c r="I2167" s="84">
        <f t="shared" si="149"/>
        <v>4.040404040404041</v>
      </c>
      <c r="J2167" s="68"/>
      <c r="K2167" s="66" t="s">
        <v>691</v>
      </c>
      <c r="L2167" s="68"/>
      <c r="M2167" s="2">
        <v>495</v>
      </c>
    </row>
    <row r="2168" spans="1:13" s="17" customFormat="1" ht="12.75">
      <c r="A2168" s="35"/>
      <c r="B2168" s="137">
        <v>500</v>
      </c>
      <c r="C2168" s="35" t="s">
        <v>21</v>
      </c>
      <c r="D2168" s="35" t="s">
        <v>112</v>
      </c>
      <c r="E2168" s="35" t="s">
        <v>254</v>
      </c>
      <c r="F2168" s="33" t="s">
        <v>900</v>
      </c>
      <c r="G2168" s="33" t="s">
        <v>389</v>
      </c>
      <c r="H2168" s="39">
        <f t="shared" si="150"/>
        <v>-109500</v>
      </c>
      <c r="I2168" s="84">
        <f t="shared" si="149"/>
        <v>1.0101010101010102</v>
      </c>
      <c r="J2168" s="68"/>
      <c r="K2168" s="66" t="s">
        <v>691</v>
      </c>
      <c r="L2168" s="68"/>
      <c r="M2168" s="2">
        <v>495</v>
      </c>
    </row>
    <row r="2169" spans="1:13" s="17" customFormat="1" ht="12.75">
      <c r="A2169" s="35"/>
      <c r="B2169" s="137">
        <v>2000</v>
      </c>
      <c r="C2169" s="35" t="s">
        <v>21</v>
      </c>
      <c r="D2169" s="35" t="s">
        <v>112</v>
      </c>
      <c r="E2169" s="35" t="s">
        <v>254</v>
      </c>
      <c r="F2169" s="33" t="s">
        <v>900</v>
      </c>
      <c r="G2169" s="33" t="s">
        <v>391</v>
      </c>
      <c r="H2169" s="39">
        <f t="shared" si="150"/>
        <v>-111500</v>
      </c>
      <c r="I2169" s="84">
        <f t="shared" si="149"/>
        <v>4.040404040404041</v>
      </c>
      <c r="J2169" s="68"/>
      <c r="K2169" s="66" t="s">
        <v>691</v>
      </c>
      <c r="L2169" s="68"/>
      <c r="M2169" s="2">
        <v>495</v>
      </c>
    </row>
    <row r="2170" spans="1:13" s="68" customFormat="1" ht="12.75">
      <c r="A2170" s="35"/>
      <c r="B2170" s="137">
        <v>500</v>
      </c>
      <c r="C2170" s="35" t="s">
        <v>21</v>
      </c>
      <c r="D2170" s="35" t="s">
        <v>112</v>
      </c>
      <c r="E2170" s="35" t="s">
        <v>254</v>
      </c>
      <c r="F2170" s="33" t="s">
        <v>900</v>
      </c>
      <c r="G2170" s="33" t="s">
        <v>391</v>
      </c>
      <c r="H2170" s="39">
        <f t="shared" si="150"/>
        <v>-112000</v>
      </c>
      <c r="I2170" s="84">
        <f t="shared" si="149"/>
        <v>1.0101010101010102</v>
      </c>
      <c r="K2170" s="66" t="s">
        <v>691</v>
      </c>
      <c r="M2170" s="2">
        <v>495</v>
      </c>
    </row>
    <row r="2171" spans="1:13" s="17" customFormat="1" ht="12.75">
      <c r="A2171" s="35"/>
      <c r="B2171" s="137">
        <v>2000</v>
      </c>
      <c r="C2171" s="35" t="s">
        <v>21</v>
      </c>
      <c r="D2171" s="35" t="s">
        <v>112</v>
      </c>
      <c r="E2171" s="35" t="s">
        <v>254</v>
      </c>
      <c r="F2171" s="33" t="s">
        <v>900</v>
      </c>
      <c r="G2171" s="33" t="s">
        <v>393</v>
      </c>
      <c r="H2171" s="39">
        <f t="shared" si="150"/>
        <v>-114000</v>
      </c>
      <c r="I2171" s="84">
        <f t="shared" si="149"/>
        <v>4.040404040404041</v>
      </c>
      <c r="J2171" s="68"/>
      <c r="K2171" s="66" t="s">
        <v>691</v>
      </c>
      <c r="L2171" s="68"/>
      <c r="M2171" s="2">
        <v>495</v>
      </c>
    </row>
    <row r="2172" spans="1:13" s="17" customFormat="1" ht="12.75">
      <c r="A2172" s="35"/>
      <c r="B2172" s="137">
        <v>2000</v>
      </c>
      <c r="C2172" s="35" t="s">
        <v>21</v>
      </c>
      <c r="D2172" s="35" t="s">
        <v>112</v>
      </c>
      <c r="E2172" s="35" t="s">
        <v>254</v>
      </c>
      <c r="F2172" s="33" t="s">
        <v>900</v>
      </c>
      <c r="G2172" s="33" t="s">
        <v>407</v>
      </c>
      <c r="H2172" s="39">
        <f t="shared" si="150"/>
        <v>-116000</v>
      </c>
      <c r="I2172" s="84">
        <f t="shared" si="149"/>
        <v>4.040404040404041</v>
      </c>
      <c r="J2172" s="68"/>
      <c r="K2172" s="66" t="s">
        <v>691</v>
      </c>
      <c r="L2172" s="68"/>
      <c r="M2172" s="2">
        <v>495</v>
      </c>
    </row>
    <row r="2173" spans="1:13" s="17" customFormat="1" ht="12.75">
      <c r="A2173" s="35"/>
      <c r="B2173" s="137">
        <v>2000</v>
      </c>
      <c r="C2173" s="35" t="s">
        <v>21</v>
      </c>
      <c r="D2173" s="35" t="s">
        <v>112</v>
      </c>
      <c r="E2173" s="35" t="s">
        <v>254</v>
      </c>
      <c r="F2173" s="33" t="s">
        <v>900</v>
      </c>
      <c r="G2173" s="33" t="s">
        <v>407</v>
      </c>
      <c r="H2173" s="39">
        <f t="shared" si="150"/>
        <v>-118000</v>
      </c>
      <c r="I2173" s="84">
        <f t="shared" si="149"/>
        <v>4.040404040404041</v>
      </c>
      <c r="J2173" s="68"/>
      <c r="K2173" s="66" t="s">
        <v>691</v>
      </c>
      <c r="L2173" s="68"/>
      <c r="M2173" s="2">
        <v>495</v>
      </c>
    </row>
    <row r="2174" spans="1:13" s="17" customFormat="1" ht="12.75">
      <c r="A2174" s="35"/>
      <c r="B2174" s="137">
        <v>2000</v>
      </c>
      <c r="C2174" s="35" t="s">
        <v>21</v>
      </c>
      <c r="D2174" s="35" t="s">
        <v>112</v>
      </c>
      <c r="E2174" s="35" t="s">
        <v>254</v>
      </c>
      <c r="F2174" s="33" t="s">
        <v>900</v>
      </c>
      <c r="G2174" s="33" t="s">
        <v>495</v>
      </c>
      <c r="H2174" s="39">
        <f t="shared" si="150"/>
        <v>-120000</v>
      </c>
      <c r="I2174" s="84">
        <f t="shared" si="149"/>
        <v>4.040404040404041</v>
      </c>
      <c r="J2174" s="68"/>
      <c r="K2174" s="66" t="s">
        <v>691</v>
      </c>
      <c r="L2174" s="68"/>
      <c r="M2174" s="2">
        <v>495</v>
      </c>
    </row>
    <row r="2175" spans="1:13" s="17" customFormat="1" ht="12.75">
      <c r="A2175" s="35"/>
      <c r="B2175" s="137">
        <v>2000</v>
      </c>
      <c r="C2175" s="35" t="s">
        <v>21</v>
      </c>
      <c r="D2175" s="35" t="s">
        <v>112</v>
      </c>
      <c r="E2175" s="35" t="s">
        <v>254</v>
      </c>
      <c r="F2175" s="33" t="s">
        <v>900</v>
      </c>
      <c r="G2175" s="33" t="s">
        <v>495</v>
      </c>
      <c r="H2175" s="39">
        <f t="shared" si="150"/>
        <v>-122000</v>
      </c>
      <c r="I2175" s="84">
        <f t="shared" si="149"/>
        <v>4.040404040404041</v>
      </c>
      <c r="J2175" s="68"/>
      <c r="K2175" s="66" t="s">
        <v>691</v>
      </c>
      <c r="L2175" s="68"/>
      <c r="M2175" s="2">
        <v>495</v>
      </c>
    </row>
    <row r="2176" spans="1:13" s="17" customFormat="1" ht="12.75">
      <c r="A2176" s="67"/>
      <c r="B2176" s="135">
        <v>2000</v>
      </c>
      <c r="C2176" s="67" t="s">
        <v>21</v>
      </c>
      <c r="D2176" s="67" t="s">
        <v>112</v>
      </c>
      <c r="E2176" s="67" t="s">
        <v>254</v>
      </c>
      <c r="F2176" s="424" t="s">
        <v>900</v>
      </c>
      <c r="G2176" s="424" t="s">
        <v>497</v>
      </c>
      <c r="H2176" s="39">
        <f t="shared" si="150"/>
        <v>-124000</v>
      </c>
      <c r="I2176" s="84">
        <f t="shared" si="149"/>
        <v>4.040404040404041</v>
      </c>
      <c r="J2176" s="66"/>
      <c r="K2176" s="66" t="s">
        <v>691</v>
      </c>
      <c r="L2176" s="66"/>
      <c r="M2176" s="2">
        <v>495</v>
      </c>
    </row>
    <row r="2177" spans="1:13" s="17" customFormat="1" ht="12.75">
      <c r="A2177" s="67"/>
      <c r="B2177" s="135">
        <v>2000</v>
      </c>
      <c r="C2177" s="35" t="s">
        <v>21</v>
      </c>
      <c r="D2177" s="67" t="s">
        <v>112</v>
      </c>
      <c r="E2177" s="67" t="s">
        <v>254</v>
      </c>
      <c r="F2177" s="424" t="s">
        <v>900</v>
      </c>
      <c r="G2177" s="424" t="s">
        <v>497</v>
      </c>
      <c r="H2177" s="39">
        <f t="shared" si="150"/>
        <v>-126000</v>
      </c>
      <c r="I2177" s="84">
        <f t="shared" si="149"/>
        <v>4.040404040404041</v>
      </c>
      <c r="J2177" s="66"/>
      <c r="K2177" s="66" t="s">
        <v>691</v>
      </c>
      <c r="L2177" s="66"/>
      <c r="M2177" s="2">
        <v>495</v>
      </c>
    </row>
    <row r="2178" spans="1:13" s="17" customFormat="1" ht="12.75">
      <c r="A2178" s="67"/>
      <c r="B2178" s="135">
        <v>2000</v>
      </c>
      <c r="C2178" s="67" t="s">
        <v>21</v>
      </c>
      <c r="D2178" s="67" t="s">
        <v>112</v>
      </c>
      <c r="E2178" s="67" t="s">
        <v>254</v>
      </c>
      <c r="F2178" s="424" t="s">
        <v>900</v>
      </c>
      <c r="G2178" s="424" t="s">
        <v>409</v>
      </c>
      <c r="H2178" s="39">
        <f t="shared" si="150"/>
        <v>-128000</v>
      </c>
      <c r="I2178" s="84">
        <f t="shared" si="149"/>
        <v>4.040404040404041</v>
      </c>
      <c r="J2178" s="66"/>
      <c r="K2178" s="66" t="s">
        <v>691</v>
      </c>
      <c r="L2178" s="66"/>
      <c r="M2178" s="2">
        <v>495</v>
      </c>
    </row>
    <row r="2179" spans="1:13" s="17" customFormat="1" ht="12.75">
      <c r="A2179" s="1"/>
      <c r="B2179" s="135">
        <v>2000</v>
      </c>
      <c r="C2179" s="67" t="s">
        <v>21</v>
      </c>
      <c r="D2179" s="67" t="s">
        <v>112</v>
      </c>
      <c r="E2179" s="67" t="s">
        <v>254</v>
      </c>
      <c r="F2179" s="424" t="s">
        <v>900</v>
      </c>
      <c r="G2179" s="424" t="s">
        <v>411</v>
      </c>
      <c r="H2179" s="39">
        <f t="shared" si="150"/>
        <v>-130000</v>
      </c>
      <c r="I2179" s="84">
        <f t="shared" si="149"/>
        <v>4.040404040404041</v>
      </c>
      <c r="J2179"/>
      <c r="K2179" s="66" t="s">
        <v>691</v>
      </c>
      <c r="L2179"/>
      <c r="M2179" s="2">
        <v>495</v>
      </c>
    </row>
    <row r="2180" spans="1:13" s="68" customFormat="1" ht="12.75">
      <c r="A2180" s="1"/>
      <c r="B2180" s="135">
        <v>2000</v>
      </c>
      <c r="C2180" s="67" t="s">
        <v>21</v>
      </c>
      <c r="D2180" s="67" t="s">
        <v>112</v>
      </c>
      <c r="E2180" s="67" t="s">
        <v>254</v>
      </c>
      <c r="F2180" s="424" t="s">
        <v>900</v>
      </c>
      <c r="G2180" s="424" t="s">
        <v>557</v>
      </c>
      <c r="H2180" s="39">
        <f t="shared" si="150"/>
        <v>-132000</v>
      </c>
      <c r="I2180" s="84">
        <f t="shared" si="149"/>
        <v>4.040404040404041</v>
      </c>
      <c r="J2180"/>
      <c r="K2180" s="66" t="s">
        <v>691</v>
      </c>
      <c r="L2180"/>
      <c r="M2180" s="2">
        <v>495</v>
      </c>
    </row>
    <row r="2181" spans="1:13" s="68" customFormat="1" ht="12.75">
      <c r="A2181" s="1"/>
      <c r="B2181" s="135">
        <v>500</v>
      </c>
      <c r="C2181" s="67" t="s">
        <v>21</v>
      </c>
      <c r="D2181" s="67" t="s">
        <v>112</v>
      </c>
      <c r="E2181" s="67" t="s">
        <v>254</v>
      </c>
      <c r="F2181" s="424" t="s">
        <v>900</v>
      </c>
      <c r="G2181" s="424" t="s">
        <v>557</v>
      </c>
      <c r="H2181" s="39">
        <f t="shared" si="150"/>
        <v>-132500</v>
      </c>
      <c r="I2181" s="84">
        <f t="shared" si="149"/>
        <v>1.0101010101010102</v>
      </c>
      <c r="J2181"/>
      <c r="K2181" s="66" t="s">
        <v>691</v>
      </c>
      <c r="L2181"/>
      <c r="M2181" s="2">
        <v>495</v>
      </c>
    </row>
    <row r="2182" spans="1:13" s="68" customFormat="1" ht="12.75">
      <c r="A2182" s="1"/>
      <c r="B2182" s="135">
        <v>2000</v>
      </c>
      <c r="C2182" s="67" t="s">
        <v>21</v>
      </c>
      <c r="D2182" s="67" t="s">
        <v>112</v>
      </c>
      <c r="E2182" s="67" t="s">
        <v>254</v>
      </c>
      <c r="F2182" s="424" t="s">
        <v>900</v>
      </c>
      <c r="G2182" s="424" t="s">
        <v>603</v>
      </c>
      <c r="H2182" s="39">
        <f t="shared" si="150"/>
        <v>-134500</v>
      </c>
      <c r="I2182" s="84">
        <f t="shared" si="149"/>
        <v>4.040404040404041</v>
      </c>
      <c r="J2182"/>
      <c r="K2182" s="66" t="s">
        <v>691</v>
      </c>
      <c r="L2182"/>
      <c r="M2182" s="2">
        <v>495</v>
      </c>
    </row>
    <row r="2183" spans="1:13" s="68" customFormat="1" ht="12.75">
      <c r="A2183" s="1"/>
      <c r="B2183" s="135">
        <v>500</v>
      </c>
      <c r="C2183" s="67" t="s">
        <v>21</v>
      </c>
      <c r="D2183" s="67" t="s">
        <v>112</v>
      </c>
      <c r="E2183" s="67" t="s">
        <v>254</v>
      </c>
      <c r="F2183" s="424" t="s">
        <v>900</v>
      </c>
      <c r="G2183" s="424" t="s">
        <v>603</v>
      </c>
      <c r="H2183" s="39">
        <f t="shared" si="150"/>
        <v>-135000</v>
      </c>
      <c r="I2183" s="84">
        <f t="shared" si="149"/>
        <v>1.0101010101010102</v>
      </c>
      <c r="J2183"/>
      <c r="K2183" s="66" t="s">
        <v>691</v>
      </c>
      <c r="L2183"/>
      <c r="M2183" s="2">
        <v>495</v>
      </c>
    </row>
    <row r="2184" spans="1:13" s="68" customFormat="1" ht="12.75">
      <c r="A2184" s="1"/>
      <c r="B2184" s="135">
        <v>2000</v>
      </c>
      <c r="C2184" s="67" t="s">
        <v>21</v>
      </c>
      <c r="D2184" s="67" t="s">
        <v>112</v>
      </c>
      <c r="E2184" s="67" t="s">
        <v>254</v>
      </c>
      <c r="F2184" s="424" t="s">
        <v>900</v>
      </c>
      <c r="G2184" s="424" t="s">
        <v>593</v>
      </c>
      <c r="H2184" s="39">
        <f t="shared" si="150"/>
        <v>-137000</v>
      </c>
      <c r="I2184" s="84">
        <f t="shared" si="149"/>
        <v>4.040404040404041</v>
      </c>
      <c r="J2184"/>
      <c r="K2184" s="66" t="s">
        <v>691</v>
      </c>
      <c r="L2184"/>
      <c r="M2184" s="2">
        <v>495</v>
      </c>
    </row>
    <row r="2185" spans="1:13" s="72" customFormat="1" ht="12.75">
      <c r="A2185" s="58"/>
      <c r="B2185" s="136">
        <f>SUM(B2100:B2184)</f>
        <v>137000</v>
      </c>
      <c r="C2185" s="58" t="s">
        <v>21</v>
      </c>
      <c r="D2185" s="58"/>
      <c r="E2185" s="58"/>
      <c r="F2185" s="73"/>
      <c r="G2185" s="73"/>
      <c r="H2185" s="70">
        <v>0</v>
      </c>
      <c r="I2185" s="86">
        <f t="shared" si="149"/>
        <v>276.7676767676768</v>
      </c>
      <c r="M2185" s="2">
        <v>495</v>
      </c>
    </row>
    <row r="2186" spans="1:13" s="68" customFormat="1" ht="12.75">
      <c r="A2186" s="35"/>
      <c r="B2186" s="137"/>
      <c r="C2186" s="35"/>
      <c r="D2186" s="35"/>
      <c r="E2186" s="35"/>
      <c r="F2186" s="33"/>
      <c r="G2186" s="33"/>
      <c r="H2186" s="39">
        <f aca="true" t="shared" si="151" ref="H2186:H2206">H2185-B2186</f>
        <v>0</v>
      </c>
      <c r="I2186" s="84">
        <f t="shared" si="149"/>
        <v>0</v>
      </c>
      <c r="M2186" s="2">
        <v>495</v>
      </c>
    </row>
    <row r="2187" spans="1:13" s="68" customFormat="1" ht="12.75">
      <c r="A2187" s="35"/>
      <c r="B2187" s="137"/>
      <c r="C2187" s="35"/>
      <c r="D2187" s="35"/>
      <c r="E2187" s="35"/>
      <c r="F2187" s="33"/>
      <c r="G2187" s="33"/>
      <c r="H2187" s="39">
        <f t="shared" si="151"/>
        <v>0</v>
      </c>
      <c r="I2187" s="84">
        <f t="shared" si="149"/>
        <v>0</v>
      </c>
      <c r="M2187" s="2">
        <v>495</v>
      </c>
    </row>
    <row r="2188" spans="1:13" s="68" customFormat="1" ht="12.75">
      <c r="A2188" s="67"/>
      <c r="B2188" s="137">
        <v>3150</v>
      </c>
      <c r="C2188" s="35" t="s">
        <v>952</v>
      </c>
      <c r="D2188" s="35" t="s">
        <v>112</v>
      </c>
      <c r="E2188" s="35" t="s">
        <v>53</v>
      </c>
      <c r="F2188" s="33" t="s">
        <v>953</v>
      </c>
      <c r="G2188" s="424" t="s">
        <v>272</v>
      </c>
      <c r="H2188" s="39">
        <f t="shared" si="151"/>
        <v>-3150</v>
      </c>
      <c r="I2188" s="84">
        <f t="shared" si="149"/>
        <v>6.363636363636363</v>
      </c>
      <c r="J2188" s="66"/>
      <c r="K2188" s="66" t="s">
        <v>769</v>
      </c>
      <c r="L2188" s="66"/>
      <c r="M2188" s="2">
        <v>495</v>
      </c>
    </row>
    <row r="2189" spans="1:13" s="68" customFormat="1" ht="12.75">
      <c r="A2189" s="67"/>
      <c r="B2189" s="137">
        <v>1000</v>
      </c>
      <c r="C2189" s="35" t="s">
        <v>954</v>
      </c>
      <c r="D2189" s="35" t="s">
        <v>112</v>
      </c>
      <c r="E2189" s="35" t="s">
        <v>53</v>
      </c>
      <c r="F2189" s="33" t="s">
        <v>955</v>
      </c>
      <c r="G2189" s="424" t="s">
        <v>274</v>
      </c>
      <c r="H2189" s="39">
        <f t="shared" si="151"/>
        <v>-4150</v>
      </c>
      <c r="I2189" s="84">
        <f t="shared" si="149"/>
        <v>2.0202020202020203</v>
      </c>
      <c r="J2189" s="66"/>
      <c r="K2189" s="66" t="s">
        <v>769</v>
      </c>
      <c r="L2189" s="66"/>
      <c r="M2189" s="2">
        <v>495</v>
      </c>
    </row>
    <row r="2190" spans="1:13" s="68" customFormat="1" ht="12.75">
      <c r="A2190" s="1"/>
      <c r="B2190" s="135">
        <v>1200</v>
      </c>
      <c r="C2190" s="1" t="s">
        <v>956</v>
      </c>
      <c r="D2190" s="14" t="s">
        <v>112</v>
      </c>
      <c r="E2190" s="1" t="s">
        <v>53</v>
      </c>
      <c r="F2190" s="424" t="s">
        <v>957</v>
      </c>
      <c r="G2190" s="29" t="s">
        <v>399</v>
      </c>
      <c r="H2190" s="39">
        <f t="shared" si="151"/>
        <v>-5350</v>
      </c>
      <c r="I2190" s="84">
        <f t="shared" si="149"/>
        <v>2.4242424242424243</v>
      </c>
      <c r="J2190"/>
      <c r="K2190" s="66" t="s">
        <v>769</v>
      </c>
      <c r="L2190"/>
      <c r="M2190" s="2">
        <v>495</v>
      </c>
    </row>
    <row r="2191" spans="1:13" s="68" customFormat="1" ht="12.75">
      <c r="A2191" s="1"/>
      <c r="B2191" s="135">
        <v>1800</v>
      </c>
      <c r="C2191" s="1" t="s">
        <v>958</v>
      </c>
      <c r="D2191" s="14" t="s">
        <v>112</v>
      </c>
      <c r="E2191" s="67" t="s">
        <v>53</v>
      </c>
      <c r="F2191" s="424" t="s">
        <v>957</v>
      </c>
      <c r="G2191" s="29" t="s">
        <v>399</v>
      </c>
      <c r="H2191" s="39">
        <f t="shared" si="151"/>
        <v>-7150</v>
      </c>
      <c r="I2191" s="84">
        <f t="shared" si="149"/>
        <v>3.6363636363636362</v>
      </c>
      <c r="J2191"/>
      <c r="K2191" s="66" t="s">
        <v>769</v>
      </c>
      <c r="L2191"/>
      <c r="M2191" s="2">
        <v>495</v>
      </c>
    </row>
    <row r="2192" spans="1:13" s="68" customFormat="1" ht="12.75">
      <c r="A2192" s="35"/>
      <c r="B2192" s="137">
        <v>600</v>
      </c>
      <c r="C2192" s="35" t="s">
        <v>959</v>
      </c>
      <c r="D2192" s="35" t="s">
        <v>112</v>
      </c>
      <c r="E2192" s="35" t="s">
        <v>53</v>
      </c>
      <c r="F2192" s="33" t="s">
        <v>960</v>
      </c>
      <c r="G2192" s="33" t="s">
        <v>407</v>
      </c>
      <c r="H2192" s="39">
        <f t="shared" si="151"/>
        <v>-7750</v>
      </c>
      <c r="I2192" s="84">
        <f t="shared" si="149"/>
        <v>1.2121212121212122</v>
      </c>
      <c r="K2192" s="68" t="s">
        <v>769</v>
      </c>
      <c r="M2192" s="2">
        <v>495</v>
      </c>
    </row>
    <row r="2193" spans="1:13" s="68" customFormat="1" ht="12.75">
      <c r="A2193" s="35"/>
      <c r="B2193" s="137">
        <v>3875</v>
      </c>
      <c r="C2193" s="35" t="s">
        <v>961</v>
      </c>
      <c r="D2193" s="35" t="s">
        <v>112</v>
      </c>
      <c r="E2193" s="35" t="s">
        <v>53</v>
      </c>
      <c r="F2193" s="33" t="s">
        <v>960</v>
      </c>
      <c r="G2193" s="33" t="s">
        <v>407</v>
      </c>
      <c r="H2193" s="39">
        <f t="shared" si="151"/>
        <v>-11625</v>
      </c>
      <c r="I2193" s="84">
        <f t="shared" si="149"/>
        <v>7.828282828282828</v>
      </c>
      <c r="K2193" s="68" t="s">
        <v>769</v>
      </c>
      <c r="M2193" s="2">
        <v>495</v>
      </c>
    </row>
    <row r="2194" spans="1:13" s="68" customFormat="1" ht="12.75">
      <c r="A2194" s="35"/>
      <c r="B2194" s="137">
        <v>7500</v>
      </c>
      <c r="C2194" s="35" t="s">
        <v>962</v>
      </c>
      <c r="D2194" s="35" t="s">
        <v>112</v>
      </c>
      <c r="E2194" s="35" t="s">
        <v>53</v>
      </c>
      <c r="F2194" s="33" t="s">
        <v>963</v>
      </c>
      <c r="G2194" s="33" t="s">
        <v>407</v>
      </c>
      <c r="H2194" s="39">
        <f t="shared" si="151"/>
        <v>-19125</v>
      </c>
      <c r="I2194" s="84">
        <f t="shared" si="149"/>
        <v>15.151515151515152</v>
      </c>
      <c r="K2194" s="68" t="s">
        <v>769</v>
      </c>
      <c r="M2194" s="2">
        <v>495</v>
      </c>
    </row>
    <row r="2195" spans="1:13" s="68" customFormat="1" ht="12.75">
      <c r="A2195" s="14"/>
      <c r="B2195" s="135">
        <v>3000</v>
      </c>
      <c r="C2195" s="1" t="s">
        <v>964</v>
      </c>
      <c r="D2195" s="14" t="s">
        <v>112</v>
      </c>
      <c r="E2195" s="1" t="s">
        <v>53</v>
      </c>
      <c r="F2195" s="29" t="s">
        <v>965</v>
      </c>
      <c r="G2195" s="29" t="s">
        <v>335</v>
      </c>
      <c r="H2195" s="39">
        <f t="shared" si="151"/>
        <v>-22125</v>
      </c>
      <c r="I2195" s="84">
        <f t="shared" si="149"/>
        <v>6.0606060606060606</v>
      </c>
      <c r="J2195" s="17"/>
      <c r="K2195" s="68" t="s">
        <v>719</v>
      </c>
      <c r="L2195" s="17"/>
      <c r="M2195" s="2">
        <v>495</v>
      </c>
    </row>
    <row r="2196" spans="1:13" s="68" customFormat="1" ht="12.75">
      <c r="A2196" s="1"/>
      <c r="B2196" s="135">
        <v>2000</v>
      </c>
      <c r="C2196" s="1" t="s">
        <v>966</v>
      </c>
      <c r="D2196" s="14" t="s">
        <v>112</v>
      </c>
      <c r="E2196" s="1" t="s">
        <v>53</v>
      </c>
      <c r="F2196" s="29" t="s">
        <v>967</v>
      </c>
      <c r="G2196" s="29" t="s">
        <v>407</v>
      </c>
      <c r="H2196" s="39">
        <f t="shared" si="151"/>
        <v>-24125</v>
      </c>
      <c r="I2196" s="84">
        <f t="shared" si="149"/>
        <v>4.040404040404041</v>
      </c>
      <c r="J2196"/>
      <c r="K2196" s="68" t="s">
        <v>719</v>
      </c>
      <c r="L2196"/>
      <c r="M2196" s="2">
        <v>495</v>
      </c>
    </row>
    <row r="2197" spans="1:13" s="68" customFormat="1" ht="12.75">
      <c r="A2197" s="1"/>
      <c r="B2197" s="135">
        <v>1200</v>
      </c>
      <c r="C2197" s="1" t="s">
        <v>956</v>
      </c>
      <c r="D2197" s="14" t="s">
        <v>112</v>
      </c>
      <c r="E2197" s="1" t="s">
        <v>53</v>
      </c>
      <c r="F2197" s="29" t="s">
        <v>968</v>
      </c>
      <c r="G2197" s="29" t="s">
        <v>407</v>
      </c>
      <c r="H2197" s="39">
        <f t="shared" si="151"/>
        <v>-25325</v>
      </c>
      <c r="I2197" s="84">
        <f t="shared" si="149"/>
        <v>2.4242424242424243</v>
      </c>
      <c r="J2197"/>
      <c r="K2197" s="68" t="s">
        <v>719</v>
      </c>
      <c r="L2197"/>
      <c r="M2197" s="2">
        <v>495</v>
      </c>
    </row>
    <row r="2198" spans="1:13" s="68" customFormat="1" ht="12.75">
      <c r="A2198" s="1"/>
      <c r="B2198" s="135">
        <v>6300</v>
      </c>
      <c r="C2198" s="1" t="s">
        <v>969</v>
      </c>
      <c r="D2198" s="14" t="s">
        <v>112</v>
      </c>
      <c r="E2198" s="1" t="s">
        <v>53</v>
      </c>
      <c r="F2198" s="29" t="s">
        <v>970</v>
      </c>
      <c r="G2198" s="29" t="s">
        <v>407</v>
      </c>
      <c r="H2198" s="39">
        <f t="shared" si="151"/>
        <v>-31625</v>
      </c>
      <c r="I2198" s="84">
        <f t="shared" si="149"/>
        <v>12.727272727272727</v>
      </c>
      <c r="J2198"/>
      <c r="K2198" s="68" t="s">
        <v>719</v>
      </c>
      <c r="L2198"/>
      <c r="M2198" s="2">
        <v>495</v>
      </c>
    </row>
    <row r="2199" spans="1:13" s="68" customFormat="1" ht="12.75">
      <c r="A2199" s="14"/>
      <c r="B2199" s="135">
        <v>2000</v>
      </c>
      <c r="C2199" s="1" t="s">
        <v>966</v>
      </c>
      <c r="D2199" s="14" t="s">
        <v>112</v>
      </c>
      <c r="E2199" s="1" t="s">
        <v>53</v>
      </c>
      <c r="F2199" s="29" t="s">
        <v>971</v>
      </c>
      <c r="G2199" s="29" t="s">
        <v>495</v>
      </c>
      <c r="H2199" s="39">
        <f t="shared" si="151"/>
        <v>-33625</v>
      </c>
      <c r="I2199" s="84">
        <f t="shared" si="149"/>
        <v>4.040404040404041</v>
      </c>
      <c r="J2199" s="17"/>
      <c r="K2199" s="68" t="s">
        <v>719</v>
      </c>
      <c r="L2199" s="17"/>
      <c r="M2199" s="2">
        <v>495</v>
      </c>
    </row>
    <row r="2200" spans="1:13" s="68" customFormat="1" ht="12.75">
      <c r="A2200" s="14"/>
      <c r="B2200" s="135">
        <v>7250</v>
      </c>
      <c r="C2200" s="1" t="s">
        <v>972</v>
      </c>
      <c r="D2200" s="1" t="s">
        <v>112</v>
      </c>
      <c r="E2200" s="1" t="s">
        <v>53</v>
      </c>
      <c r="F2200" s="29" t="s">
        <v>973</v>
      </c>
      <c r="G2200" s="29" t="s">
        <v>409</v>
      </c>
      <c r="H2200" s="39">
        <f t="shared" si="151"/>
        <v>-40875</v>
      </c>
      <c r="I2200" s="84">
        <f t="shared" si="149"/>
        <v>14.646464646464647</v>
      </c>
      <c r="J2200" s="17"/>
      <c r="K2200" s="68" t="s">
        <v>719</v>
      </c>
      <c r="L2200" s="17"/>
      <c r="M2200" s="2">
        <v>495</v>
      </c>
    </row>
    <row r="2201" spans="1:13" s="68" customFormat="1" ht="12.75">
      <c r="A2201" s="35"/>
      <c r="B2201" s="137">
        <v>1000</v>
      </c>
      <c r="C2201" s="35" t="s">
        <v>974</v>
      </c>
      <c r="D2201" s="35" t="s">
        <v>112</v>
      </c>
      <c r="E2201" s="35" t="s">
        <v>53</v>
      </c>
      <c r="F2201" s="33" t="s">
        <v>900</v>
      </c>
      <c r="G2201" s="33" t="s">
        <v>272</v>
      </c>
      <c r="H2201" s="39">
        <f t="shared" si="151"/>
        <v>-41875</v>
      </c>
      <c r="I2201" s="84">
        <f t="shared" si="149"/>
        <v>2.0202020202020203</v>
      </c>
      <c r="K2201" s="66" t="s">
        <v>691</v>
      </c>
      <c r="M2201" s="2">
        <v>495</v>
      </c>
    </row>
    <row r="2202" spans="1:13" s="68" customFormat="1" ht="12.75">
      <c r="A2202" s="35"/>
      <c r="B2202" s="137">
        <v>550</v>
      </c>
      <c r="C2202" s="35" t="s">
        <v>975</v>
      </c>
      <c r="D2202" s="35" t="s">
        <v>112</v>
      </c>
      <c r="E2202" s="35" t="s">
        <v>53</v>
      </c>
      <c r="F2202" s="33" t="s">
        <v>976</v>
      </c>
      <c r="G2202" s="33" t="s">
        <v>328</v>
      </c>
      <c r="H2202" s="39">
        <f t="shared" si="151"/>
        <v>-42425</v>
      </c>
      <c r="I2202" s="84">
        <f t="shared" si="149"/>
        <v>1.1111111111111112</v>
      </c>
      <c r="K2202" s="66" t="s">
        <v>691</v>
      </c>
      <c r="M2202" s="2">
        <v>495</v>
      </c>
    </row>
    <row r="2203" spans="1:13" s="68" customFormat="1" ht="12.75">
      <c r="A2203" s="35"/>
      <c r="B2203" s="137">
        <v>3300</v>
      </c>
      <c r="C2203" s="35" t="s">
        <v>977</v>
      </c>
      <c r="D2203" s="35" t="s">
        <v>112</v>
      </c>
      <c r="E2203" s="35" t="s">
        <v>53</v>
      </c>
      <c r="F2203" s="33" t="s">
        <v>976</v>
      </c>
      <c r="G2203" s="33" t="s">
        <v>328</v>
      </c>
      <c r="H2203" s="39">
        <f t="shared" si="151"/>
        <v>-45725</v>
      </c>
      <c r="I2203" s="84">
        <f t="shared" si="149"/>
        <v>6.666666666666667</v>
      </c>
      <c r="K2203" s="66" t="s">
        <v>691</v>
      </c>
      <c r="M2203" s="2">
        <v>495</v>
      </c>
    </row>
    <row r="2204" spans="1:13" s="68" customFormat="1" ht="12.75">
      <c r="A2204" s="35"/>
      <c r="B2204" s="137">
        <v>1750</v>
      </c>
      <c r="C2204" s="35" t="s">
        <v>978</v>
      </c>
      <c r="D2204" s="35" t="s">
        <v>112</v>
      </c>
      <c r="E2204" s="35" t="s">
        <v>53</v>
      </c>
      <c r="F2204" s="33" t="s">
        <v>979</v>
      </c>
      <c r="G2204" s="33" t="s">
        <v>497</v>
      </c>
      <c r="H2204" s="39">
        <f t="shared" si="151"/>
        <v>-47475</v>
      </c>
      <c r="I2204" s="84">
        <f t="shared" si="149"/>
        <v>3.5353535353535355</v>
      </c>
      <c r="K2204" s="66" t="s">
        <v>691</v>
      </c>
      <c r="M2204" s="2">
        <v>495</v>
      </c>
    </row>
    <row r="2205" spans="1:13" s="17" customFormat="1" ht="12.75">
      <c r="A2205" s="1"/>
      <c r="B2205" s="135">
        <v>11500</v>
      </c>
      <c r="C2205" s="67" t="s">
        <v>980</v>
      </c>
      <c r="D2205" s="67" t="s">
        <v>112</v>
      </c>
      <c r="E2205" s="67" t="s">
        <v>53</v>
      </c>
      <c r="F2205" s="424" t="s">
        <v>981</v>
      </c>
      <c r="G2205" s="424" t="s">
        <v>500</v>
      </c>
      <c r="H2205" s="39">
        <f t="shared" si="151"/>
        <v>-58975</v>
      </c>
      <c r="I2205" s="84">
        <f t="shared" si="149"/>
        <v>23.232323232323232</v>
      </c>
      <c r="J2205"/>
      <c r="K2205" s="66" t="s">
        <v>691</v>
      </c>
      <c r="L2205"/>
      <c r="M2205" s="2">
        <v>495</v>
      </c>
    </row>
    <row r="2206" spans="1:13" s="17" customFormat="1" ht="12.75">
      <c r="A2206" s="1"/>
      <c r="B2206" s="135">
        <v>13200</v>
      </c>
      <c r="C2206" s="67" t="s">
        <v>982</v>
      </c>
      <c r="D2206" s="67" t="s">
        <v>112</v>
      </c>
      <c r="E2206" s="67" t="s">
        <v>53</v>
      </c>
      <c r="F2206" s="424" t="s">
        <v>981</v>
      </c>
      <c r="G2206" s="424" t="s">
        <v>500</v>
      </c>
      <c r="H2206" s="39">
        <f t="shared" si="151"/>
        <v>-72175</v>
      </c>
      <c r="I2206" s="84">
        <f t="shared" si="149"/>
        <v>26.666666666666668</v>
      </c>
      <c r="J2206"/>
      <c r="K2206" s="66" t="s">
        <v>691</v>
      </c>
      <c r="L2206"/>
      <c r="M2206" s="2">
        <v>495</v>
      </c>
    </row>
    <row r="2207" spans="1:13" s="60" customFormat="1" ht="12.75">
      <c r="A2207" s="13"/>
      <c r="B2207" s="136">
        <f>SUM(B2188:B2206)</f>
        <v>72175</v>
      </c>
      <c r="C2207" s="58"/>
      <c r="D2207" s="13"/>
      <c r="E2207" s="13" t="s">
        <v>53</v>
      </c>
      <c r="F2207" s="20"/>
      <c r="G2207" s="20"/>
      <c r="H2207" s="70">
        <v>0</v>
      </c>
      <c r="I2207" s="86">
        <f t="shared" si="149"/>
        <v>145.8080808080808</v>
      </c>
      <c r="K2207" s="72"/>
      <c r="M2207" s="2">
        <v>495</v>
      </c>
    </row>
    <row r="2208" spans="1:13" s="17" customFormat="1" ht="12.75">
      <c r="A2208" s="1"/>
      <c r="B2208" s="135"/>
      <c r="C2208" s="1"/>
      <c r="D2208" s="14"/>
      <c r="E2208" s="1"/>
      <c r="F2208" s="29"/>
      <c r="G2208" s="29"/>
      <c r="H2208" s="39">
        <f>H2207-B2208</f>
        <v>0</v>
      </c>
      <c r="I2208" s="84">
        <f t="shared" si="149"/>
        <v>0</v>
      </c>
      <c r="J2208"/>
      <c r="K2208" s="68"/>
      <c r="L2208"/>
      <c r="M2208" s="2">
        <v>495</v>
      </c>
    </row>
    <row r="2209" spans="1:13" s="68" customFormat="1" ht="12.75">
      <c r="A2209" s="1"/>
      <c r="B2209" s="135"/>
      <c r="C2209" s="67"/>
      <c r="D2209" s="67"/>
      <c r="E2209" s="67"/>
      <c r="F2209" s="424"/>
      <c r="G2209" s="424"/>
      <c r="H2209" s="39">
        <f>H2208-B2209</f>
        <v>0</v>
      </c>
      <c r="I2209" s="84">
        <f t="shared" si="149"/>
        <v>0</v>
      </c>
      <c r="J2209"/>
      <c r="K2209" s="66"/>
      <c r="L2209"/>
      <c r="M2209" s="2">
        <v>495</v>
      </c>
    </row>
    <row r="2210" spans="1:13" s="68" customFormat="1" ht="12.75">
      <c r="A2210" s="35"/>
      <c r="B2210" s="137">
        <v>10000</v>
      </c>
      <c r="C2210" s="35" t="s">
        <v>113</v>
      </c>
      <c r="D2210" s="35" t="s">
        <v>112</v>
      </c>
      <c r="E2210" s="35" t="s">
        <v>252</v>
      </c>
      <c r="F2210" s="33" t="s">
        <v>983</v>
      </c>
      <c r="G2210" s="33" t="s">
        <v>409</v>
      </c>
      <c r="H2210" s="31">
        <f>H2209-B2210</f>
        <v>-10000</v>
      </c>
      <c r="I2210" s="64">
        <f t="shared" si="149"/>
        <v>20.2020202020202</v>
      </c>
      <c r="K2210" s="68" t="s">
        <v>691</v>
      </c>
      <c r="M2210" s="2">
        <v>495</v>
      </c>
    </row>
    <row r="2211" spans="1:13" s="72" customFormat="1" ht="12.75">
      <c r="A2211" s="58"/>
      <c r="B2211" s="136">
        <f>SUM(B2210)</f>
        <v>10000</v>
      </c>
      <c r="C2211" s="58" t="s">
        <v>113</v>
      </c>
      <c r="D2211" s="58"/>
      <c r="E2211" s="58"/>
      <c r="F2211" s="73"/>
      <c r="G2211" s="73"/>
      <c r="H2211" s="57"/>
      <c r="I2211" s="59"/>
      <c r="M2211" s="2">
        <v>495</v>
      </c>
    </row>
    <row r="2212" spans="1:13" s="68" customFormat="1" ht="12.75">
      <c r="A2212" s="35"/>
      <c r="B2212" s="34"/>
      <c r="C2212" s="35"/>
      <c r="D2212" s="35"/>
      <c r="E2212" s="35"/>
      <c r="F2212" s="33"/>
      <c r="G2212" s="33"/>
      <c r="H2212" s="31"/>
      <c r="I2212" s="64"/>
      <c r="M2212" s="2">
        <v>495</v>
      </c>
    </row>
    <row r="2213" spans="1:13" s="68" customFormat="1" ht="12.75">
      <c r="A2213" s="35"/>
      <c r="B2213" s="34"/>
      <c r="C2213" s="35"/>
      <c r="D2213" s="35"/>
      <c r="E2213" s="35"/>
      <c r="F2213" s="33"/>
      <c r="G2213" s="33"/>
      <c r="H2213" s="31"/>
      <c r="I2213" s="64"/>
      <c r="M2213" s="2">
        <v>495</v>
      </c>
    </row>
    <row r="2214" spans="1:13" s="68" customFormat="1" ht="12.75">
      <c r="A2214" s="35"/>
      <c r="B2214" s="34"/>
      <c r="C2214" s="35"/>
      <c r="D2214" s="35"/>
      <c r="E2214" s="35"/>
      <c r="F2214" s="33"/>
      <c r="G2214" s="33"/>
      <c r="H2214" s="31"/>
      <c r="I2214" s="64"/>
      <c r="M2214" s="2">
        <v>495</v>
      </c>
    </row>
    <row r="2215" spans="1:13" s="68" customFormat="1" ht="12.75">
      <c r="A2215" s="35"/>
      <c r="B2215" s="34"/>
      <c r="C2215" s="35"/>
      <c r="D2215" s="35"/>
      <c r="E2215" s="35"/>
      <c r="F2215" s="33"/>
      <c r="G2215" s="33"/>
      <c r="H2215" s="31"/>
      <c r="I2215" s="64"/>
      <c r="M2215" s="2">
        <v>495</v>
      </c>
    </row>
    <row r="2216" spans="1:13" s="68" customFormat="1" ht="12.75">
      <c r="A2216" s="35"/>
      <c r="B2216" s="34"/>
      <c r="C2216" s="35"/>
      <c r="D2216" s="35"/>
      <c r="E2216" s="35"/>
      <c r="F2216" s="33"/>
      <c r="G2216" s="33"/>
      <c r="H2216" s="31"/>
      <c r="I2216" s="64"/>
      <c r="M2216" s="2">
        <v>495</v>
      </c>
    </row>
    <row r="2217" spans="1:13" s="60" customFormat="1" ht="12.75">
      <c r="A2217" s="58"/>
      <c r="B2217" s="366">
        <f>+B2248+B2279+B2300+B2331</f>
        <v>433500</v>
      </c>
      <c r="C2217" s="53" t="s">
        <v>114</v>
      </c>
      <c r="D2217" s="89"/>
      <c r="E2217" s="89"/>
      <c r="F2217" s="73"/>
      <c r="G2217" s="73"/>
      <c r="H2217" s="70"/>
      <c r="I2217" s="86">
        <f aca="true" t="shared" si="152" ref="I2217:I2280">+B2217/M2217</f>
        <v>875.7575757575758</v>
      </c>
      <c r="J2217" s="72"/>
      <c r="K2217" s="72"/>
      <c r="L2217" s="72"/>
      <c r="M2217" s="2">
        <v>495</v>
      </c>
    </row>
    <row r="2218" spans="1:13" s="17" customFormat="1" ht="12.75">
      <c r="A2218" s="35"/>
      <c r="B2218" s="417"/>
      <c r="C2218" s="35"/>
      <c r="D2218" s="35"/>
      <c r="E2218" s="35"/>
      <c r="F2218" s="33"/>
      <c r="G2218" s="33"/>
      <c r="H2218" s="39">
        <f aca="true" t="shared" si="153" ref="H2218:H2247">H2217-B2218</f>
        <v>0</v>
      </c>
      <c r="I2218" s="84">
        <f t="shared" si="152"/>
        <v>0</v>
      </c>
      <c r="J2218" s="68"/>
      <c r="K2218" s="66"/>
      <c r="L2218" s="68"/>
      <c r="M2218" s="2">
        <v>495</v>
      </c>
    </row>
    <row r="2219" spans="1:13" s="68" customFormat="1" ht="12.75">
      <c r="A2219" s="35"/>
      <c r="B2219" s="417"/>
      <c r="C2219" s="35"/>
      <c r="D2219" s="35"/>
      <c r="E2219" s="35"/>
      <c r="F2219" s="33"/>
      <c r="G2219" s="33"/>
      <c r="H2219" s="39">
        <f t="shared" si="153"/>
        <v>0</v>
      </c>
      <c r="I2219" s="84">
        <f t="shared" si="152"/>
        <v>0</v>
      </c>
      <c r="K2219" s="66"/>
      <c r="M2219" s="2">
        <v>495</v>
      </c>
    </row>
    <row r="2220" spans="1:13" s="68" customFormat="1" ht="12.75">
      <c r="A2220" s="35"/>
      <c r="B2220" s="417">
        <v>4000</v>
      </c>
      <c r="C2220" s="35" t="s">
        <v>984</v>
      </c>
      <c r="D2220" s="35" t="s">
        <v>112</v>
      </c>
      <c r="E2220" s="35" t="s">
        <v>254</v>
      </c>
      <c r="F2220" s="33" t="s">
        <v>985</v>
      </c>
      <c r="G2220" s="33" t="s">
        <v>282</v>
      </c>
      <c r="H2220" s="39">
        <f t="shared" si="153"/>
        <v>-4000</v>
      </c>
      <c r="I2220" s="84">
        <f t="shared" si="152"/>
        <v>8.080808080808081</v>
      </c>
      <c r="K2220" s="66" t="s">
        <v>719</v>
      </c>
      <c r="M2220" s="2">
        <v>495</v>
      </c>
    </row>
    <row r="2221" spans="1:13" s="68" customFormat="1" ht="12.75">
      <c r="A2221" s="35"/>
      <c r="B2221" s="417">
        <v>4000</v>
      </c>
      <c r="C2221" s="35" t="s">
        <v>986</v>
      </c>
      <c r="D2221" s="35" t="s">
        <v>112</v>
      </c>
      <c r="E2221" s="35" t="s">
        <v>254</v>
      </c>
      <c r="F2221" s="33" t="s">
        <v>985</v>
      </c>
      <c r="G2221" s="33" t="s">
        <v>274</v>
      </c>
      <c r="H2221" s="39">
        <f t="shared" si="153"/>
        <v>-8000</v>
      </c>
      <c r="I2221" s="84">
        <f t="shared" si="152"/>
        <v>8.080808080808081</v>
      </c>
      <c r="K2221" s="66" t="s">
        <v>719</v>
      </c>
      <c r="M2221" s="2">
        <v>495</v>
      </c>
    </row>
    <row r="2222" spans="1:13" s="68" customFormat="1" ht="12.75">
      <c r="A2222" s="35"/>
      <c r="B2222" s="417">
        <v>2500</v>
      </c>
      <c r="C2222" s="35" t="s">
        <v>835</v>
      </c>
      <c r="D2222" s="35" t="s">
        <v>112</v>
      </c>
      <c r="E2222" s="35" t="s">
        <v>254</v>
      </c>
      <c r="F2222" s="33" t="s">
        <v>987</v>
      </c>
      <c r="G2222" s="33" t="s">
        <v>274</v>
      </c>
      <c r="H2222" s="39">
        <f t="shared" si="153"/>
        <v>-10500</v>
      </c>
      <c r="I2222" s="84">
        <f t="shared" si="152"/>
        <v>5.05050505050505</v>
      </c>
      <c r="K2222" s="66" t="s">
        <v>769</v>
      </c>
      <c r="M2222" s="2">
        <v>495</v>
      </c>
    </row>
    <row r="2223" spans="1:13" s="68" customFormat="1" ht="12.75">
      <c r="A2223" s="35"/>
      <c r="B2223" s="417">
        <v>5000</v>
      </c>
      <c r="C2223" s="35" t="s">
        <v>837</v>
      </c>
      <c r="D2223" s="35" t="s">
        <v>112</v>
      </c>
      <c r="E2223" s="35" t="s">
        <v>254</v>
      </c>
      <c r="F2223" s="33" t="s">
        <v>987</v>
      </c>
      <c r="G2223" s="33" t="s">
        <v>298</v>
      </c>
      <c r="H2223" s="39">
        <f t="shared" si="153"/>
        <v>-15500</v>
      </c>
      <c r="I2223" s="84">
        <f t="shared" si="152"/>
        <v>10.1010101010101</v>
      </c>
      <c r="K2223" s="66" t="s">
        <v>769</v>
      </c>
      <c r="M2223" s="2">
        <v>495</v>
      </c>
    </row>
    <row r="2224" spans="1:13" s="68" customFormat="1" ht="12.75">
      <c r="A2224" s="35"/>
      <c r="B2224" s="417">
        <v>5000</v>
      </c>
      <c r="C2224" s="35" t="s">
        <v>839</v>
      </c>
      <c r="D2224" s="35" t="s">
        <v>112</v>
      </c>
      <c r="E2224" s="35" t="s">
        <v>254</v>
      </c>
      <c r="F2224" s="33" t="s">
        <v>987</v>
      </c>
      <c r="G2224" s="33" t="s">
        <v>298</v>
      </c>
      <c r="H2224" s="39">
        <f t="shared" si="153"/>
        <v>-20500</v>
      </c>
      <c r="I2224" s="84">
        <f t="shared" si="152"/>
        <v>10.1010101010101</v>
      </c>
      <c r="K2224" s="66" t="s">
        <v>769</v>
      </c>
      <c r="M2224" s="2">
        <v>495</v>
      </c>
    </row>
    <row r="2225" spans="1:13" s="68" customFormat="1" ht="12.75">
      <c r="A2225" s="35"/>
      <c r="B2225" s="417">
        <v>2500</v>
      </c>
      <c r="C2225" s="35" t="s">
        <v>841</v>
      </c>
      <c r="D2225" s="35" t="s">
        <v>112</v>
      </c>
      <c r="E2225" s="35" t="s">
        <v>254</v>
      </c>
      <c r="F2225" s="33" t="s">
        <v>987</v>
      </c>
      <c r="G2225" s="33" t="s">
        <v>328</v>
      </c>
      <c r="H2225" s="39">
        <f t="shared" si="153"/>
        <v>-23000</v>
      </c>
      <c r="I2225" s="84">
        <f t="shared" si="152"/>
        <v>5.05050505050505</v>
      </c>
      <c r="K2225" s="66" t="s">
        <v>769</v>
      </c>
      <c r="M2225" s="2">
        <v>495</v>
      </c>
    </row>
    <row r="2226" spans="1:13" s="68" customFormat="1" ht="12.75">
      <c r="A2226" s="35"/>
      <c r="B2226" s="417">
        <v>4000</v>
      </c>
      <c r="C2226" s="35" t="s">
        <v>843</v>
      </c>
      <c r="D2226" s="35" t="s">
        <v>112</v>
      </c>
      <c r="E2226" s="35" t="s">
        <v>254</v>
      </c>
      <c r="F2226" s="33" t="s">
        <v>988</v>
      </c>
      <c r="G2226" s="33" t="s">
        <v>749</v>
      </c>
      <c r="H2226" s="39">
        <f t="shared" si="153"/>
        <v>-27000</v>
      </c>
      <c r="I2226" s="84">
        <f t="shared" si="152"/>
        <v>8.080808080808081</v>
      </c>
      <c r="K2226" s="66" t="s">
        <v>769</v>
      </c>
      <c r="M2226" s="2">
        <v>495</v>
      </c>
    </row>
    <row r="2227" spans="1:13" s="68" customFormat="1" ht="12.75">
      <c r="A2227" s="35"/>
      <c r="B2227" s="417">
        <v>4000</v>
      </c>
      <c r="C2227" s="35" t="s">
        <v>847</v>
      </c>
      <c r="D2227" s="35" t="s">
        <v>112</v>
      </c>
      <c r="E2227" s="35" t="s">
        <v>254</v>
      </c>
      <c r="F2227" s="33" t="s">
        <v>988</v>
      </c>
      <c r="G2227" s="33" t="s">
        <v>348</v>
      </c>
      <c r="H2227" s="39">
        <f t="shared" si="153"/>
        <v>-31000</v>
      </c>
      <c r="I2227" s="84">
        <f t="shared" si="152"/>
        <v>8.080808080808081</v>
      </c>
      <c r="K2227" s="66" t="s">
        <v>769</v>
      </c>
      <c r="M2227" s="2">
        <v>495</v>
      </c>
    </row>
    <row r="2228" spans="1:13" s="68" customFormat="1" ht="12.75">
      <c r="A2228" s="35"/>
      <c r="B2228" s="417">
        <v>2500</v>
      </c>
      <c r="C2228" s="35" t="s">
        <v>835</v>
      </c>
      <c r="D2228" s="35" t="s">
        <v>112</v>
      </c>
      <c r="E2228" s="35" t="s">
        <v>254</v>
      </c>
      <c r="F2228" s="33" t="s">
        <v>989</v>
      </c>
      <c r="G2228" s="33" t="s">
        <v>348</v>
      </c>
      <c r="H2228" s="39">
        <f t="shared" si="153"/>
        <v>-33500</v>
      </c>
      <c r="I2228" s="84">
        <f t="shared" si="152"/>
        <v>5.05050505050505</v>
      </c>
      <c r="K2228" s="66" t="s">
        <v>769</v>
      </c>
      <c r="M2228" s="2">
        <v>495</v>
      </c>
    </row>
    <row r="2229" spans="1:13" s="68" customFormat="1" ht="12.75">
      <c r="A2229" s="35"/>
      <c r="B2229" s="417">
        <v>5000</v>
      </c>
      <c r="C2229" s="35" t="s">
        <v>837</v>
      </c>
      <c r="D2229" s="35" t="s">
        <v>112</v>
      </c>
      <c r="E2229" s="35" t="s">
        <v>254</v>
      </c>
      <c r="F2229" s="33" t="s">
        <v>989</v>
      </c>
      <c r="G2229" s="33" t="s">
        <v>389</v>
      </c>
      <c r="H2229" s="39">
        <f t="shared" si="153"/>
        <v>-38500</v>
      </c>
      <c r="I2229" s="84">
        <f t="shared" si="152"/>
        <v>10.1010101010101</v>
      </c>
      <c r="K2229" s="66" t="s">
        <v>769</v>
      </c>
      <c r="M2229" s="2">
        <v>495</v>
      </c>
    </row>
    <row r="2230" spans="1:13" s="68" customFormat="1" ht="12.75">
      <c r="A2230" s="35"/>
      <c r="B2230" s="417">
        <v>5000</v>
      </c>
      <c r="C2230" s="35" t="s">
        <v>839</v>
      </c>
      <c r="D2230" s="35" t="s">
        <v>112</v>
      </c>
      <c r="E2230" s="35" t="s">
        <v>254</v>
      </c>
      <c r="F2230" s="33" t="s">
        <v>989</v>
      </c>
      <c r="G2230" s="33" t="s">
        <v>389</v>
      </c>
      <c r="H2230" s="39">
        <f t="shared" si="153"/>
        <v>-43500</v>
      </c>
      <c r="I2230" s="84">
        <f t="shared" si="152"/>
        <v>10.1010101010101</v>
      </c>
      <c r="K2230" s="66" t="s">
        <v>769</v>
      </c>
      <c r="M2230" s="2">
        <v>495</v>
      </c>
    </row>
    <row r="2231" spans="1:13" s="68" customFormat="1" ht="12.75">
      <c r="A2231" s="35"/>
      <c r="B2231" s="417">
        <v>2500</v>
      </c>
      <c r="C2231" s="35" t="s">
        <v>841</v>
      </c>
      <c r="D2231" s="35" t="s">
        <v>112</v>
      </c>
      <c r="E2231" s="35" t="s">
        <v>254</v>
      </c>
      <c r="F2231" s="33" t="s">
        <v>989</v>
      </c>
      <c r="G2231" s="33" t="s">
        <v>391</v>
      </c>
      <c r="H2231" s="39">
        <f t="shared" si="153"/>
        <v>-46000</v>
      </c>
      <c r="I2231" s="84">
        <f t="shared" si="152"/>
        <v>5.05050505050505</v>
      </c>
      <c r="K2231" s="66" t="s">
        <v>769</v>
      </c>
      <c r="M2231" s="2">
        <v>495</v>
      </c>
    </row>
    <row r="2232" spans="1:13" s="68" customFormat="1" ht="12.75">
      <c r="A2232" s="35"/>
      <c r="B2232" s="417">
        <v>4000</v>
      </c>
      <c r="C2232" s="35" t="s">
        <v>853</v>
      </c>
      <c r="D2232" s="35" t="s">
        <v>112</v>
      </c>
      <c r="E2232" s="35" t="s">
        <v>254</v>
      </c>
      <c r="F2232" s="33" t="s">
        <v>990</v>
      </c>
      <c r="G2232" s="33" t="s">
        <v>493</v>
      </c>
      <c r="H2232" s="39">
        <f t="shared" si="153"/>
        <v>-50000</v>
      </c>
      <c r="I2232" s="84">
        <f t="shared" si="152"/>
        <v>8.080808080808081</v>
      </c>
      <c r="K2232" s="66" t="s">
        <v>769</v>
      </c>
      <c r="M2232" s="2">
        <v>495</v>
      </c>
    </row>
    <row r="2233" spans="1:13" s="68" customFormat="1" ht="12.75">
      <c r="A2233" s="35"/>
      <c r="B2233" s="417">
        <v>4000</v>
      </c>
      <c r="C2233" s="35" t="s">
        <v>855</v>
      </c>
      <c r="D2233" s="35" t="s">
        <v>112</v>
      </c>
      <c r="E2233" s="35" t="s">
        <v>254</v>
      </c>
      <c r="F2233" s="33" t="s">
        <v>990</v>
      </c>
      <c r="G2233" s="33" t="s">
        <v>407</v>
      </c>
      <c r="H2233" s="39">
        <f t="shared" si="153"/>
        <v>-54000</v>
      </c>
      <c r="I2233" s="84">
        <f t="shared" si="152"/>
        <v>8.080808080808081</v>
      </c>
      <c r="K2233" s="66" t="s">
        <v>769</v>
      </c>
      <c r="M2233" s="2">
        <v>495</v>
      </c>
    </row>
    <row r="2234" spans="1:13" s="68" customFormat="1" ht="12.75">
      <c r="A2234" s="35"/>
      <c r="B2234" s="417">
        <v>4000</v>
      </c>
      <c r="C2234" s="35" t="s">
        <v>290</v>
      </c>
      <c r="D2234" s="35" t="s">
        <v>112</v>
      </c>
      <c r="E2234" s="35" t="s">
        <v>254</v>
      </c>
      <c r="F2234" s="33" t="s">
        <v>991</v>
      </c>
      <c r="G2234" s="33" t="s">
        <v>557</v>
      </c>
      <c r="H2234" s="39">
        <f t="shared" si="153"/>
        <v>-58000</v>
      </c>
      <c r="I2234" s="84">
        <f t="shared" si="152"/>
        <v>8.080808080808081</v>
      </c>
      <c r="K2234" s="66" t="s">
        <v>769</v>
      </c>
      <c r="M2234" s="2">
        <v>495</v>
      </c>
    </row>
    <row r="2235" spans="1:13" s="68" customFormat="1" ht="12.75">
      <c r="A2235" s="35"/>
      <c r="B2235" s="417">
        <v>4000</v>
      </c>
      <c r="C2235" s="35" t="s">
        <v>365</v>
      </c>
      <c r="D2235" s="35" t="s">
        <v>112</v>
      </c>
      <c r="E2235" s="35" t="s">
        <v>254</v>
      </c>
      <c r="F2235" s="33" t="s">
        <v>991</v>
      </c>
      <c r="G2235" s="33" t="s">
        <v>603</v>
      </c>
      <c r="H2235" s="39">
        <f t="shared" si="153"/>
        <v>-62000</v>
      </c>
      <c r="I2235" s="84">
        <f t="shared" si="152"/>
        <v>8.080808080808081</v>
      </c>
      <c r="K2235" s="66" t="s">
        <v>769</v>
      </c>
      <c r="M2235" s="2">
        <v>495</v>
      </c>
    </row>
    <row r="2236" spans="1:13" s="68" customFormat="1" ht="12.75">
      <c r="A2236" s="35"/>
      <c r="B2236" s="417">
        <v>20000</v>
      </c>
      <c r="C2236" s="35" t="s">
        <v>992</v>
      </c>
      <c r="D2236" s="35" t="s">
        <v>112</v>
      </c>
      <c r="E2236" s="35" t="s">
        <v>254</v>
      </c>
      <c r="F2236" s="33" t="s">
        <v>993</v>
      </c>
      <c r="G2236" s="33" t="s">
        <v>749</v>
      </c>
      <c r="H2236" s="39">
        <f t="shared" si="153"/>
        <v>-82000</v>
      </c>
      <c r="I2236" s="84">
        <f t="shared" si="152"/>
        <v>40.4040404040404</v>
      </c>
      <c r="K2236" s="68" t="s">
        <v>719</v>
      </c>
      <c r="M2236" s="2">
        <v>495</v>
      </c>
    </row>
    <row r="2237" spans="1:13" s="68" customFormat="1" ht="12.75">
      <c r="A2237" s="35"/>
      <c r="B2237" s="417">
        <v>20000</v>
      </c>
      <c r="C2237" s="35" t="s">
        <v>994</v>
      </c>
      <c r="D2237" s="35" t="s">
        <v>112</v>
      </c>
      <c r="E2237" s="35" t="s">
        <v>254</v>
      </c>
      <c r="F2237" s="33" t="s">
        <v>993</v>
      </c>
      <c r="G2237" s="33" t="s">
        <v>389</v>
      </c>
      <c r="H2237" s="39">
        <f t="shared" si="153"/>
        <v>-102000</v>
      </c>
      <c r="I2237" s="84">
        <f t="shared" si="152"/>
        <v>40.4040404040404</v>
      </c>
      <c r="K2237" s="68" t="s">
        <v>719</v>
      </c>
      <c r="M2237" s="2">
        <v>495</v>
      </c>
    </row>
    <row r="2238" spans="1:13" s="66" customFormat="1" ht="12.75">
      <c r="A2238" s="67"/>
      <c r="B2238" s="417">
        <v>2000</v>
      </c>
      <c r="C2238" s="67" t="s">
        <v>914</v>
      </c>
      <c r="D2238" s="35" t="s">
        <v>112</v>
      </c>
      <c r="E2238" s="67" t="s">
        <v>254</v>
      </c>
      <c r="F2238" s="424" t="s">
        <v>995</v>
      </c>
      <c r="G2238" s="33" t="s">
        <v>495</v>
      </c>
      <c r="H2238" s="39">
        <f t="shared" si="153"/>
        <v>-104000</v>
      </c>
      <c r="I2238" s="84">
        <f t="shared" si="152"/>
        <v>4.040404040404041</v>
      </c>
      <c r="K2238" s="66" t="s">
        <v>691</v>
      </c>
      <c r="M2238" s="2">
        <v>495</v>
      </c>
    </row>
    <row r="2239" spans="1:13" s="66" customFormat="1" ht="12.75">
      <c r="A2239" s="67"/>
      <c r="B2239" s="417">
        <v>2000</v>
      </c>
      <c r="C2239" s="67" t="s">
        <v>902</v>
      </c>
      <c r="D2239" s="35" t="s">
        <v>112</v>
      </c>
      <c r="E2239" s="67" t="s">
        <v>254</v>
      </c>
      <c r="F2239" s="424" t="s">
        <v>995</v>
      </c>
      <c r="G2239" s="33" t="s">
        <v>497</v>
      </c>
      <c r="H2239" s="39">
        <f t="shared" si="153"/>
        <v>-106000</v>
      </c>
      <c r="I2239" s="84">
        <f t="shared" si="152"/>
        <v>4.040404040404041</v>
      </c>
      <c r="K2239" s="66" t="s">
        <v>691</v>
      </c>
      <c r="M2239" s="2">
        <v>495</v>
      </c>
    </row>
    <row r="2240" spans="1:13" s="66" customFormat="1" ht="12.75">
      <c r="A2240" s="67"/>
      <c r="B2240" s="417">
        <v>2000</v>
      </c>
      <c r="C2240" s="67" t="s">
        <v>901</v>
      </c>
      <c r="D2240" s="35" t="s">
        <v>112</v>
      </c>
      <c r="E2240" s="67" t="s">
        <v>254</v>
      </c>
      <c r="F2240" s="424" t="s">
        <v>996</v>
      </c>
      <c r="G2240" s="33" t="s">
        <v>328</v>
      </c>
      <c r="H2240" s="39">
        <f t="shared" si="153"/>
        <v>-108000</v>
      </c>
      <c r="I2240" s="84">
        <f t="shared" si="152"/>
        <v>4.040404040404041</v>
      </c>
      <c r="K2240" s="66" t="s">
        <v>691</v>
      </c>
      <c r="M2240" s="2">
        <v>495</v>
      </c>
    </row>
    <row r="2241" spans="1:13" s="68" customFormat="1" ht="12.75">
      <c r="A2241" s="35"/>
      <c r="B2241" s="417">
        <v>2000</v>
      </c>
      <c r="C2241" s="35" t="s">
        <v>904</v>
      </c>
      <c r="D2241" s="35" t="s">
        <v>112</v>
      </c>
      <c r="E2241" s="35" t="s">
        <v>254</v>
      </c>
      <c r="F2241" s="424" t="s">
        <v>996</v>
      </c>
      <c r="G2241" s="33" t="s">
        <v>346</v>
      </c>
      <c r="H2241" s="39">
        <f t="shared" si="153"/>
        <v>-110000</v>
      </c>
      <c r="I2241" s="84">
        <f t="shared" si="152"/>
        <v>4.040404040404041</v>
      </c>
      <c r="K2241" s="66" t="s">
        <v>691</v>
      </c>
      <c r="M2241" s="2">
        <v>495</v>
      </c>
    </row>
    <row r="2242" spans="1:13" s="68" customFormat="1" ht="12.75">
      <c r="A2242" s="35"/>
      <c r="B2242" s="417">
        <v>10000</v>
      </c>
      <c r="C2242" s="35" t="s">
        <v>997</v>
      </c>
      <c r="D2242" s="35" t="s">
        <v>112</v>
      </c>
      <c r="E2242" s="35" t="s">
        <v>254</v>
      </c>
      <c r="F2242" s="424" t="s">
        <v>998</v>
      </c>
      <c r="G2242" s="33" t="s">
        <v>389</v>
      </c>
      <c r="H2242" s="39">
        <f t="shared" si="153"/>
        <v>-120000</v>
      </c>
      <c r="I2242" s="84">
        <f t="shared" si="152"/>
        <v>20.2020202020202</v>
      </c>
      <c r="K2242" s="66" t="s">
        <v>691</v>
      </c>
      <c r="M2242" s="2">
        <v>495</v>
      </c>
    </row>
    <row r="2243" spans="1:13" s="68" customFormat="1" ht="12.75">
      <c r="A2243" s="35"/>
      <c r="B2243" s="417">
        <v>10000</v>
      </c>
      <c r="C2243" s="35" t="s">
        <v>999</v>
      </c>
      <c r="D2243" s="35" t="s">
        <v>112</v>
      </c>
      <c r="E2243" s="35" t="s">
        <v>254</v>
      </c>
      <c r="F2243" s="424" t="s">
        <v>998</v>
      </c>
      <c r="G2243" s="33" t="s">
        <v>391</v>
      </c>
      <c r="H2243" s="39">
        <f t="shared" si="153"/>
        <v>-130000</v>
      </c>
      <c r="I2243" s="84">
        <f t="shared" si="152"/>
        <v>20.2020202020202</v>
      </c>
      <c r="K2243" s="66" t="s">
        <v>691</v>
      </c>
      <c r="M2243" s="2">
        <v>495</v>
      </c>
    </row>
    <row r="2244" spans="1:13" s="68" customFormat="1" ht="12.75">
      <c r="A2244" s="35"/>
      <c r="B2244" s="417">
        <v>2000</v>
      </c>
      <c r="C2244" s="35" t="s">
        <v>901</v>
      </c>
      <c r="D2244" s="35" t="s">
        <v>112</v>
      </c>
      <c r="E2244" s="35" t="s">
        <v>254</v>
      </c>
      <c r="F2244" s="33" t="s">
        <v>1000</v>
      </c>
      <c r="G2244" s="33" t="s">
        <v>407</v>
      </c>
      <c r="H2244" s="39">
        <f t="shared" si="153"/>
        <v>-132000</v>
      </c>
      <c r="I2244" s="84">
        <f t="shared" si="152"/>
        <v>4.040404040404041</v>
      </c>
      <c r="K2244" s="66" t="s">
        <v>691</v>
      </c>
      <c r="M2244" s="2">
        <v>495</v>
      </c>
    </row>
    <row r="2245" spans="1:13" s="68" customFormat="1" ht="12.75">
      <c r="A2245" s="35"/>
      <c r="B2245" s="417">
        <v>2000</v>
      </c>
      <c r="C2245" s="35" t="s">
        <v>904</v>
      </c>
      <c r="D2245" s="35" t="s">
        <v>112</v>
      </c>
      <c r="E2245" s="35" t="s">
        <v>254</v>
      </c>
      <c r="F2245" s="33" t="s">
        <v>1000</v>
      </c>
      <c r="G2245" s="33" t="s">
        <v>497</v>
      </c>
      <c r="H2245" s="39">
        <f t="shared" si="153"/>
        <v>-134000</v>
      </c>
      <c r="I2245" s="84">
        <f t="shared" si="152"/>
        <v>4.040404040404041</v>
      </c>
      <c r="K2245" s="66" t="s">
        <v>691</v>
      </c>
      <c r="M2245" s="2">
        <v>495</v>
      </c>
    </row>
    <row r="2246" spans="1:13" s="68" customFormat="1" ht="12.75">
      <c r="A2246" s="35"/>
      <c r="B2246" s="417">
        <v>10000</v>
      </c>
      <c r="C2246" s="35" t="s">
        <v>908</v>
      </c>
      <c r="D2246" s="35" t="s">
        <v>112</v>
      </c>
      <c r="E2246" s="35" t="s">
        <v>254</v>
      </c>
      <c r="F2246" s="33" t="s">
        <v>1001</v>
      </c>
      <c r="G2246" s="33" t="s">
        <v>557</v>
      </c>
      <c r="H2246" s="39">
        <f t="shared" si="153"/>
        <v>-144000</v>
      </c>
      <c r="I2246" s="84">
        <f t="shared" si="152"/>
        <v>20.2020202020202</v>
      </c>
      <c r="K2246" s="66" t="s">
        <v>691</v>
      </c>
      <c r="M2246" s="2">
        <v>495</v>
      </c>
    </row>
    <row r="2247" spans="1:13" s="68" customFormat="1" ht="12.75">
      <c r="A2247" s="35"/>
      <c r="B2247" s="417">
        <v>10000</v>
      </c>
      <c r="C2247" s="35" t="s">
        <v>1002</v>
      </c>
      <c r="D2247" s="35" t="s">
        <v>112</v>
      </c>
      <c r="E2247" s="35" t="s">
        <v>254</v>
      </c>
      <c r="F2247" s="33" t="s">
        <v>1001</v>
      </c>
      <c r="G2247" s="33" t="s">
        <v>603</v>
      </c>
      <c r="H2247" s="39">
        <f t="shared" si="153"/>
        <v>-154000</v>
      </c>
      <c r="I2247" s="84">
        <f t="shared" si="152"/>
        <v>20.2020202020202</v>
      </c>
      <c r="K2247" s="66" t="s">
        <v>691</v>
      </c>
      <c r="M2247" s="2">
        <v>495</v>
      </c>
    </row>
    <row r="2248" spans="1:13" s="72" customFormat="1" ht="12.75">
      <c r="A2248" s="13"/>
      <c r="B2248" s="419">
        <f>SUM(B2220:B2247)</f>
        <v>154000</v>
      </c>
      <c r="C2248" s="58" t="s">
        <v>151</v>
      </c>
      <c r="D2248" s="13"/>
      <c r="E2248" s="13"/>
      <c r="F2248" s="20"/>
      <c r="G2248" s="20"/>
      <c r="H2248" s="70">
        <v>0</v>
      </c>
      <c r="I2248" s="86">
        <f t="shared" si="152"/>
        <v>311.1111111111111</v>
      </c>
      <c r="J2248" s="60"/>
      <c r="K2248" s="60"/>
      <c r="L2248" s="60"/>
      <c r="M2248" s="2">
        <v>495</v>
      </c>
    </row>
    <row r="2249" spans="1:13" s="17" customFormat="1" ht="12.75">
      <c r="A2249" s="14"/>
      <c r="B2249" s="417"/>
      <c r="C2249" s="14"/>
      <c r="D2249" s="14"/>
      <c r="E2249" s="14"/>
      <c r="F2249" s="32"/>
      <c r="G2249" s="32"/>
      <c r="H2249" s="39">
        <f aca="true" t="shared" si="154" ref="H2249:H2278">H2248-B2249</f>
        <v>0</v>
      </c>
      <c r="I2249" s="84">
        <f t="shared" si="152"/>
        <v>0</v>
      </c>
      <c r="M2249" s="2">
        <v>495</v>
      </c>
    </row>
    <row r="2250" spans="1:13" s="17" customFormat="1" ht="12.75">
      <c r="A2250" s="14"/>
      <c r="B2250" s="417"/>
      <c r="C2250" s="14"/>
      <c r="D2250" s="14"/>
      <c r="E2250" s="14"/>
      <c r="F2250" s="32"/>
      <c r="G2250" s="32"/>
      <c r="H2250" s="39">
        <f t="shared" si="154"/>
        <v>0</v>
      </c>
      <c r="I2250" s="84">
        <f t="shared" si="152"/>
        <v>0</v>
      </c>
      <c r="M2250" s="2">
        <v>495</v>
      </c>
    </row>
    <row r="2251" spans="1:13" s="17" customFormat="1" ht="12.75">
      <c r="A2251" s="35"/>
      <c r="B2251" s="417">
        <v>1500</v>
      </c>
      <c r="C2251" s="35" t="s">
        <v>19</v>
      </c>
      <c r="D2251" s="35" t="s">
        <v>112</v>
      </c>
      <c r="E2251" s="35" t="s">
        <v>15</v>
      </c>
      <c r="F2251" s="33" t="s">
        <v>985</v>
      </c>
      <c r="G2251" s="33" t="s">
        <v>282</v>
      </c>
      <c r="H2251" s="39">
        <f t="shared" si="154"/>
        <v>-1500</v>
      </c>
      <c r="I2251" s="84">
        <f t="shared" si="152"/>
        <v>3.0303030303030303</v>
      </c>
      <c r="J2251" s="68"/>
      <c r="K2251" s="66" t="s">
        <v>719</v>
      </c>
      <c r="L2251" s="68"/>
      <c r="M2251" s="2">
        <v>495</v>
      </c>
    </row>
    <row r="2252" spans="1:13" s="68" customFormat="1" ht="12.75">
      <c r="A2252" s="35"/>
      <c r="B2252" s="417">
        <v>1500</v>
      </c>
      <c r="C2252" s="35" t="s">
        <v>19</v>
      </c>
      <c r="D2252" s="35" t="s">
        <v>112</v>
      </c>
      <c r="E2252" s="35" t="s">
        <v>15</v>
      </c>
      <c r="F2252" s="33" t="s">
        <v>985</v>
      </c>
      <c r="G2252" s="33" t="s">
        <v>274</v>
      </c>
      <c r="H2252" s="39">
        <f t="shared" si="154"/>
        <v>-3000</v>
      </c>
      <c r="I2252" s="84">
        <f t="shared" si="152"/>
        <v>3.0303030303030303</v>
      </c>
      <c r="K2252" s="66" t="s">
        <v>719</v>
      </c>
      <c r="M2252" s="2">
        <v>495</v>
      </c>
    </row>
    <row r="2253" spans="1:13" s="68" customFormat="1" ht="12.75">
      <c r="A2253" s="35"/>
      <c r="B2253" s="417">
        <v>1500</v>
      </c>
      <c r="C2253" s="35" t="s">
        <v>19</v>
      </c>
      <c r="D2253" s="35" t="s">
        <v>112</v>
      </c>
      <c r="E2253" s="35" t="s">
        <v>15</v>
      </c>
      <c r="F2253" s="33" t="s">
        <v>987</v>
      </c>
      <c r="G2253" s="33" t="s">
        <v>274</v>
      </c>
      <c r="H2253" s="39">
        <f t="shared" si="154"/>
        <v>-4500</v>
      </c>
      <c r="I2253" s="84">
        <f t="shared" si="152"/>
        <v>3.0303030303030303</v>
      </c>
      <c r="K2253" s="66" t="s">
        <v>769</v>
      </c>
      <c r="M2253" s="2">
        <v>495</v>
      </c>
    </row>
    <row r="2254" spans="1:13" s="68" customFormat="1" ht="12.75">
      <c r="A2254" s="35"/>
      <c r="B2254" s="417">
        <v>1500</v>
      </c>
      <c r="C2254" s="35" t="s">
        <v>19</v>
      </c>
      <c r="D2254" s="35" t="s">
        <v>112</v>
      </c>
      <c r="E2254" s="35" t="s">
        <v>15</v>
      </c>
      <c r="F2254" s="33" t="s">
        <v>987</v>
      </c>
      <c r="G2254" s="33" t="s">
        <v>298</v>
      </c>
      <c r="H2254" s="39">
        <f t="shared" si="154"/>
        <v>-6000</v>
      </c>
      <c r="I2254" s="84">
        <f t="shared" si="152"/>
        <v>3.0303030303030303</v>
      </c>
      <c r="K2254" s="66" t="s">
        <v>769</v>
      </c>
      <c r="M2254" s="2">
        <v>495</v>
      </c>
    </row>
    <row r="2255" spans="1:13" s="68" customFormat="1" ht="12.75">
      <c r="A2255" s="35"/>
      <c r="B2255" s="417">
        <v>1500</v>
      </c>
      <c r="C2255" s="35" t="s">
        <v>19</v>
      </c>
      <c r="D2255" s="35" t="s">
        <v>112</v>
      </c>
      <c r="E2255" s="35" t="s">
        <v>15</v>
      </c>
      <c r="F2255" s="33" t="s">
        <v>988</v>
      </c>
      <c r="G2255" s="33" t="s">
        <v>749</v>
      </c>
      <c r="H2255" s="39">
        <f t="shared" si="154"/>
        <v>-7500</v>
      </c>
      <c r="I2255" s="84">
        <f t="shared" si="152"/>
        <v>3.0303030303030303</v>
      </c>
      <c r="K2255" s="66" t="s">
        <v>769</v>
      </c>
      <c r="M2255" s="2">
        <v>495</v>
      </c>
    </row>
    <row r="2256" spans="1:13" s="68" customFormat="1" ht="12.75">
      <c r="A2256" s="35"/>
      <c r="B2256" s="417">
        <v>1500</v>
      </c>
      <c r="C2256" s="35" t="s">
        <v>19</v>
      </c>
      <c r="D2256" s="35" t="s">
        <v>112</v>
      </c>
      <c r="E2256" s="35" t="s">
        <v>15</v>
      </c>
      <c r="F2256" s="33" t="s">
        <v>988</v>
      </c>
      <c r="G2256" s="33" t="s">
        <v>348</v>
      </c>
      <c r="H2256" s="39">
        <f t="shared" si="154"/>
        <v>-9000</v>
      </c>
      <c r="I2256" s="84">
        <f t="shared" si="152"/>
        <v>3.0303030303030303</v>
      </c>
      <c r="K2256" s="66" t="s">
        <v>769</v>
      </c>
      <c r="M2256" s="2">
        <v>495</v>
      </c>
    </row>
    <row r="2257" spans="1:13" s="68" customFormat="1" ht="12.75">
      <c r="A2257" s="35"/>
      <c r="B2257" s="417">
        <v>1500</v>
      </c>
      <c r="C2257" s="35" t="s">
        <v>19</v>
      </c>
      <c r="D2257" s="35" t="s">
        <v>112</v>
      </c>
      <c r="E2257" s="35" t="s">
        <v>15</v>
      </c>
      <c r="F2257" s="33" t="s">
        <v>989</v>
      </c>
      <c r="G2257" s="33" t="s">
        <v>348</v>
      </c>
      <c r="H2257" s="39">
        <f t="shared" si="154"/>
        <v>-10500</v>
      </c>
      <c r="I2257" s="84">
        <f t="shared" si="152"/>
        <v>3.0303030303030303</v>
      </c>
      <c r="K2257" s="66" t="s">
        <v>769</v>
      </c>
      <c r="M2257" s="2">
        <v>495</v>
      </c>
    </row>
    <row r="2258" spans="1:13" s="68" customFormat="1" ht="12.75">
      <c r="A2258" s="35"/>
      <c r="B2258" s="417">
        <v>1500</v>
      </c>
      <c r="C2258" s="35" t="s">
        <v>19</v>
      </c>
      <c r="D2258" s="35" t="s">
        <v>112</v>
      </c>
      <c r="E2258" s="35" t="s">
        <v>15</v>
      </c>
      <c r="F2258" s="33" t="s">
        <v>989</v>
      </c>
      <c r="G2258" s="33" t="s">
        <v>389</v>
      </c>
      <c r="H2258" s="39">
        <f t="shared" si="154"/>
        <v>-12000</v>
      </c>
      <c r="I2258" s="84">
        <f t="shared" si="152"/>
        <v>3.0303030303030303</v>
      </c>
      <c r="K2258" s="66" t="s">
        <v>769</v>
      </c>
      <c r="M2258" s="2">
        <v>495</v>
      </c>
    </row>
    <row r="2259" spans="1:13" s="68" customFormat="1" ht="12.75">
      <c r="A2259" s="35"/>
      <c r="B2259" s="417">
        <v>1500</v>
      </c>
      <c r="C2259" s="35" t="s">
        <v>19</v>
      </c>
      <c r="D2259" s="35" t="s">
        <v>112</v>
      </c>
      <c r="E2259" s="35" t="s">
        <v>15</v>
      </c>
      <c r="F2259" s="33" t="s">
        <v>990</v>
      </c>
      <c r="G2259" s="33" t="s">
        <v>493</v>
      </c>
      <c r="H2259" s="39">
        <f t="shared" si="154"/>
        <v>-13500</v>
      </c>
      <c r="I2259" s="84">
        <f t="shared" si="152"/>
        <v>3.0303030303030303</v>
      </c>
      <c r="K2259" s="66" t="s">
        <v>769</v>
      </c>
      <c r="M2259" s="2">
        <v>495</v>
      </c>
    </row>
    <row r="2260" spans="1:13" s="68" customFormat="1" ht="12.75">
      <c r="A2260" s="35"/>
      <c r="B2260" s="417">
        <v>1500</v>
      </c>
      <c r="C2260" s="35" t="s">
        <v>19</v>
      </c>
      <c r="D2260" s="35" t="s">
        <v>112</v>
      </c>
      <c r="E2260" s="35" t="s">
        <v>15</v>
      </c>
      <c r="F2260" s="33" t="s">
        <v>990</v>
      </c>
      <c r="G2260" s="33" t="s">
        <v>407</v>
      </c>
      <c r="H2260" s="39">
        <f t="shared" si="154"/>
        <v>-15000</v>
      </c>
      <c r="I2260" s="84">
        <f t="shared" si="152"/>
        <v>3.0303030303030303</v>
      </c>
      <c r="K2260" s="66" t="s">
        <v>769</v>
      </c>
      <c r="M2260" s="2">
        <v>495</v>
      </c>
    </row>
    <row r="2261" spans="1:13" s="68" customFormat="1" ht="12.75">
      <c r="A2261" s="35"/>
      <c r="B2261" s="417">
        <v>1500</v>
      </c>
      <c r="C2261" s="35" t="s">
        <v>19</v>
      </c>
      <c r="D2261" s="35" t="s">
        <v>112</v>
      </c>
      <c r="E2261" s="35" t="s">
        <v>15</v>
      </c>
      <c r="F2261" s="33" t="s">
        <v>991</v>
      </c>
      <c r="G2261" s="33" t="s">
        <v>1003</v>
      </c>
      <c r="H2261" s="39">
        <f t="shared" si="154"/>
        <v>-16500</v>
      </c>
      <c r="I2261" s="84">
        <f t="shared" si="152"/>
        <v>3.0303030303030303</v>
      </c>
      <c r="K2261" s="66" t="s">
        <v>769</v>
      </c>
      <c r="M2261" s="2">
        <v>495</v>
      </c>
    </row>
    <row r="2262" spans="1:14" s="17" customFormat="1" ht="12.75">
      <c r="A2262" s="35"/>
      <c r="B2262" s="417">
        <v>1500</v>
      </c>
      <c r="C2262" s="35" t="s">
        <v>19</v>
      </c>
      <c r="D2262" s="35" t="s">
        <v>112</v>
      </c>
      <c r="E2262" s="35" t="s">
        <v>15</v>
      </c>
      <c r="F2262" s="33" t="s">
        <v>991</v>
      </c>
      <c r="G2262" s="33" t="s">
        <v>603</v>
      </c>
      <c r="H2262" s="39">
        <f t="shared" si="154"/>
        <v>-18000</v>
      </c>
      <c r="I2262" s="84">
        <f t="shared" si="152"/>
        <v>3.0303030303030303</v>
      </c>
      <c r="J2262" s="68"/>
      <c r="K2262" s="66" t="s">
        <v>769</v>
      </c>
      <c r="L2262" s="68"/>
      <c r="M2262" s="2">
        <v>495</v>
      </c>
      <c r="N2262" s="425"/>
    </row>
    <row r="2263" spans="1:13" s="17" customFormat="1" ht="12.75">
      <c r="A2263" s="14"/>
      <c r="B2263" s="417">
        <v>2000</v>
      </c>
      <c r="C2263" s="35" t="s">
        <v>19</v>
      </c>
      <c r="D2263" s="35" t="s">
        <v>112</v>
      </c>
      <c r="E2263" s="35" t="s">
        <v>15</v>
      </c>
      <c r="F2263" s="33" t="s">
        <v>993</v>
      </c>
      <c r="G2263" s="33" t="s">
        <v>749</v>
      </c>
      <c r="H2263" s="39">
        <f t="shared" si="154"/>
        <v>-20000</v>
      </c>
      <c r="I2263" s="84">
        <f t="shared" si="152"/>
        <v>4.040404040404041</v>
      </c>
      <c r="K2263" s="68" t="s">
        <v>719</v>
      </c>
      <c r="M2263" s="2">
        <v>495</v>
      </c>
    </row>
    <row r="2264" spans="1:13" s="68" customFormat="1" ht="12.75">
      <c r="A2264" s="35"/>
      <c r="B2264" s="417">
        <v>2000</v>
      </c>
      <c r="C2264" s="35" t="s">
        <v>19</v>
      </c>
      <c r="D2264" s="35" t="s">
        <v>112</v>
      </c>
      <c r="E2264" s="35" t="s">
        <v>15</v>
      </c>
      <c r="F2264" s="33" t="s">
        <v>993</v>
      </c>
      <c r="G2264" s="33" t="s">
        <v>348</v>
      </c>
      <c r="H2264" s="39">
        <f t="shared" si="154"/>
        <v>-22000</v>
      </c>
      <c r="I2264" s="84">
        <f t="shared" si="152"/>
        <v>4.040404040404041</v>
      </c>
      <c r="K2264" s="68" t="s">
        <v>719</v>
      </c>
      <c r="M2264" s="2">
        <v>495</v>
      </c>
    </row>
    <row r="2265" spans="1:13" s="68" customFormat="1" ht="12.75">
      <c r="A2265" s="35"/>
      <c r="B2265" s="417">
        <v>2000</v>
      </c>
      <c r="C2265" s="35" t="s">
        <v>19</v>
      </c>
      <c r="D2265" s="35" t="s">
        <v>112</v>
      </c>
      <c r="E2265" s="35" t="s">
        <v>15</v>
      </c>
      <c r="F2265" s="33" t="s">
        <v>993</v>
      </c>
      <c r="G2265" s="33" t="s">
        <v>389</v>
      </c>
      <c r="H2265" s="39">
        <f t="shared" si="154"/>
        <v>-24000</v>
      </c>
      <c r="I2265" s="84">
        <f t="shared" si="152"/>
        <v>4.040404040404041</v>
      </c>
      <c r="K2265" s="68" t="s">
        <v>719</v>
      </c>
      <c r="M2265" s="2">
        <v>495</v>
      </c>
    </row>
    <row r="2266" spans="1:13" s="66" customFormat="1" ht="12.75">
      <c r="A2266" s="67"/>
      <c r="B2266" s="417">
        <v>1500</v>
      </c>
      <c r="C2266" s="67" t="s">
        <v>19</v>
      </c>
      <c r="D2266" s="35" t="s">
        <v>112</v>
      </c>
      <c r="E2266" s="67" t="s">
        <v>15</v>
      </c>
      <c r="F2266" s="33" t="s">
        <v>995</v>
      </c>
      <c r="G2266" s="33" t="s">
        <v>495</v>
      </c>
      <c r="H2266" s="39">
        <f t="shared" si="154"/>
        <v>-25500</v>
      </c>
      <c r="I2266" s="84">
        <f t="shared" si="152"/>
        <v>3.0303030303030303</v>
      </c>
      <c r="K2266" s="66" t="s">
        <v>691</v>
      </c>
      <c r="M2266" s="2">
        <v>495</v>
      </c>
    </row>
    <row r="2267" spans="1:13" s="66" customFormat="1" ht="12.75">
      <c r="A2267" s="67"/>
      <c r="B2267" s="417">
        <v>1500</v>
      </c>
      <c r="C2267" s="67" t="s">
        <v>19</v>
      </c>
      <c r="D2267" s="35" t="s">
        <v>112</v>
      </c>
      <c r="E2267" s="35" t="s">
        <v>15</v>
      </c>
      <c r="F2267" s="33" t="s">
        <v>995</v>
      </c>
      <c r="G2267" s="33" t="s">
        <v>497</v>
      </c>
      <c r="H2267" s="39">
        <f t="shared" si="154"/>
        <v>-27000</v>
      </c>
      <c r="I2267" s="84">
        <f t="shared" si="152"/>
        <v>3.0303030303030303</v>
      </c>
      <c r="K2267" s="66" t="s">
        <v>691</v>
      </c>
      <c r="M2267" s="2">
        <v>495</v>
      </c>
    </row>
    <row r="2268" spans="1:13" s="17" customFormat="1" ht="12.75">
      <c r="A2268" s="67"/>
      <c r="B2268" s="417">
        <v>1500</v>
      </c>
      <c r="C2268" s="67" t="s">
        <v>19</v>
      </c>
      <c r="D2268" s="35" t="s">
        <v>112</v>
      </c>
      <c r="E2268" s="67" t="s">
        <v>15</v>
      </c>
      <c r="F2268" s="424" t="s">
        <v>996</v>
      </c>
      <c r="G2268" s="33" t="s">
        <v>328</v>
      </c>
      <c r="H2268" s="39">
        <f t="shared" si="154"/>
        <v>-28500</v>
      </c>
      <c r="I2268" s="84">
        <f t="shared" si="152"/>
        <v>3.0303030303030303</v>
      </c>
      <c r="J2268" s="66"/>
      <c r="K2268" s="66" t="s">
        <v>691</v>
      </c>
      <c r="L2268" s="66"/>
      <c r="M2268" s="2">
        <v>495</v>
      </c>
    </row>
    <row r="2269" spans="1:13" s="17" customFormat="1" ht="12.75">
      <c r="A2269" s="67"/>
      <c r="B2269" s="417">
        <v>1500</v>
      </c>
      <c r="C2269" s="67" t="s">
        <v>19</v>
      </c>
      <c r="D2269" s="35" t="s">
        <v>112</v>
      </c>
      <c r="E2269" s="35" t="s">
        <v>15</v>
      </c>
      <c r="F2269" s="424" t="s">
        <v>996</v>
      </c>
      <c r="G2269" s="33" t="s">
        <v>330</v>
      </c>
      <c r="H2269" s="39">
        <f t="shared" si="154"/>
        <v>-30000</v>
      </c>
      <c r="I2269" s="84">
        <f t="shared" si="152"/>
        <v>3.0303030303030303</v>
      </c>
      <c r="J2269" s="66"/>
      <c r="K2269" s="66" t="s">
        <v>691</v>
      </c>
      <c r="L2269" s="66"/>
      <c r="M2269" s="2">
        <v>495</v>
      </c>
    </row>
    <row r="2270" spans="1:13" s="68" customFormat="1" ht="12.75">
      <c r="A2270" s="67"/>
      <c r="B2270" s="418">
        <v>1500</v>
      </c>
      <c r="C2270" s="67" t="s">
        <v>19</v>
      </c>
      <c r="D2270" s="35" t="s">
        <v>112</v>
      </c>
      <c r="E2270" s="67" t="s">
        <v>15</v>
      </c>
      <c r="F2270" s="424" t="s">
        <v>996</v>
      </c>
      <c r="G2270" s="424" t="s">
        <v>335</v>
      </c>
      <c r="H2270" s="39">
        <f t="shared" si="154"/>
        <v>-31500</v>
      </c>
      <c r="I2270" s="84">
        <f t="shared" si="152"/>
        <v>3.0303030303030303</v>
      </c>
      <c r="J2270" s="66"/>
      <c r="K2270" s="66" t="s">
        <v>691</v>
      </c>
      <c r="L2270" s="66"/>
      <c r="M2270" s="2">
        <v>495</v>
      </c>
    </row>
    <row r="2271" spans="1:13" s="68" customFormat="1" ht="12.75">
      <c r="A2271" s="35"/>
      <c r="B2271" s="417">
        <v>1500</v>
      </c>
      <c r="C2271" s="67" t="s">
        <v>19</v>
      </c>
      <c r="D2271" s="35" t="s">
        <v>112</v>
      </c>
      <c r="E2271" s="458" t="s">
        <v>15</v>
      </c>
      <c r="F2271" s="424" t="s">
        <v>996</v>
      </c>
      <c r="G2271" s="33" t="s">
        <v>346</v>
      </c>
      <c r="H2271" s="39">
        <f t="shared" si="154"/>
        <v>-33000</v>
      </c>
      <c r="I2271" s="84">
        <f t="shared" si="152"/>
        <v>3.0303030303030303</v>
      </c>
      <c r="J2271" s="458"/>
      <c r="K2271" s="66" t="s">
        <v>691</v>
      </c>
      <c r="L2271" s="458"/>
      <c r="M2271" s="2">
        <v>495</v>
      </c>
    </row>
    <row r="2272" spans="1:13" s="68" customFormat="1" ht="12.75">
      <c r="A2272" s="35"/>
      <c r="B2272" s="417">
        <v>1500</v>
      </c>
      <c r="C2272" s="67" t="s">
        <v>19</v>
      </c>
      <c r="D2272" s="35" t="s">
        <v>112</v>
      </c>
      <c r="E2272" s="35" t="s">
        <v>15</v>
      </c>
      <c r="F2272" s="424" t="s">
        <v>998</v>
      </c>
      <c r="G2272" s="33" t="s">
        <v>389</v>
      </c>
      <c r="H2272" s="39">
        <f t="shared" si="154"/>
        <v>-34500</v>
      </c>
      <c r="I2272" s="84">
        <f t="shared" si="152"/>
        <v>3.0303030303030303</v>
      </c>
      <c r="K2272" s="66" t="s">
        <v>691</v>
      </c>
      <c r="M2272" s="2">
        <v>495</v>
      </c>
    </row>
    <row r="2273" spans="1:13" s="68" customFormat="1" ht="12.75">
      <c r="A2273" s="35"/>
      <c r="B2273" s="417">
        <v>1500</v>
      </c>
      <c r="C2273" s="67" t="s">
        <v>19</v>
      </c>
      <c r="D2273" s="35" t="s">
        <v>112</v>
      </c>
      <c r="E2273" s="35" t="s">
        <v>15</v>
      </c>
      <c r="F2273" s="424" t="s">
        <v>998</v>
      </c>
      <c r="G2273" s="33" t="s">
        <v>391</v>
      </c>
      <c r="H2273" s="39">
        <f t="shared" si="154"/>
        <v>-36000</v>
      </c>
      <c r="I2273" s="84">
        <f t="shared" si="152"/>
        <v>3.0303030303030303</v>
      </c>
      <c r="K2273" s="66" t="s">
        <v>691</v>
      </c>
      <c r="M2273" s="2">
        <v>495</v>
      </c>
    </row>
    <row r="2274" spans="1:13" s="68" customFormat="1" ht="12.75">
      <c r="A2274" s="35"/>
      <c r="B2274" s="417">
        <v>1500</v>
      </c>
      <c r="C2274" s="67" t="s">
        <v>19</v>
      </c>
      <c r="D2274" s="35" t="s">
        <v>112</v>
      </c>
      <c r="E2274" s="35" t="s">
        <v>15</v>
      </c>
      <c r="F2274" s="33" t="s">
        <v>1000</v>
      </c>
      <c r="G2274" s="33" t="s">
        <v>407</v>
      </c>
      <c r="H2274" s="39">
        <f t="shared" si="154"/>
        <v>-37500</v>
      </c>
      <c r="I2274" s="84">
        <f t="shared" si="152"/>
        <v>3.0303030303030303</v>
      </c>
      <c r="K2274" s="66" t="s">
        <v>691</v>
      </c>
      <c r="M2274" s="2">
        <v>495</v>
      </c>
    </row>
    <row r="2275" spans="1:13" s="68" customFormat="1" ht="12.75">
      <c r="A2275" s="35"/>
      <c r="B2275" s="417">
        <v>1500</v>
      </c>
      <c r="C2275" s="67" t="s">
        <v>19</v>
      </c>
      <c r="D2275" s="35" t="s">
        <v>112</v>
      </c>
      <c r="E2275" s="35" t="s">
        <v>15</v>
      </c>
      <c r="F2275" s="33" t="s">
        <v>1000</v>
      </c>
      <c r="G2275" s="33" t="s">
        <v>495</v>
      </c>
      <c r="H2275" s="39">
        <f t="shared" si="154"/>
        <v>-39000</v>
      </c>
      <c r="I2275" s="84">
        <f t="shared" si="152"/>
        <v>3.0303030303030303</v>
      </c>
      <c r="K2275" s="66" t="s">
        <v>691</v>
      </c>
      <c r="M2275" s="2">
        <v>495</v>
      </c>
    </row>
    <row r="2276" spans="1:13" s="68" customFormat="1" ht="12.75">
      <c r="A2276" s="35"/>
      <c r="B2276" s="417">
        <v>1500</v>
      </c>
      <c r="C2276" s="67" t="s">
        <v>19</v>
      </c>
      <c r="D2276" s="35" t="s">
        <v>112</v>
      </c>
      <c r="E2276" s="35" t="s">
        <v>15</v>
      </c>
      <c r="F2276" s="33" t="s">
        <v>1000</v>
      </c>
      <c r="G2276" s="33" t="s">
        <v>497</v>
      </c>
      <c r="H2276" s="39">
        <f t="shared" si="154"/>
        <v>-40500</v>
      </c>
      <c r="I2276" s="84">
        <f t="shared" si="152"/>
        <v>3.0303030303030303</v>
      </c>
      <c r="K2276" s="66" t="s">
        <v>691</v>
      </c>
      <c r="M2276" s="2">
        <v>495</v>
      </c>
    </row>
    <row r="2277" spans="1:13" s="68" customFormat="1" ht="12.75">
      <c r="A2277" s="35"/>
      <c r="B2277" s="417">
        <v>1500</v>
      </c>
      <c r="C2277" s="67" t="s">
        <v>19</v>
      </c>
      <c r="D2277" s="35" t="s">
        <v>112</v>
      </c>
      <c r="E2277" s="35" t="s">
        <v>15</v>
      </c>
      <c r="F2277" s="33" t="s">
        <v>1001</v>
      </c>
      <c r="G2277" s="33" t="s">
        <v>557</v>
      </c>
      <c r="H2277" s="39">
        <f t="shared" si="154"/>
        <v>-42000</v>
      </c>
      <c r="I2277" s="84">
        <f t="shared" si="152"/>
        <v>3.0303030303030303</v>
      </c>
      <c r="K2277" s="66" t="s">
        <v>691</v>
      </c>
      <c r="M2277" s="2">
        <v>495</v>
      </c>
    </row>
    <row r="2278" spans="1:13" s="68" customFormat="1" ht="12.75">
      <c r="A2278" s="35"/>
      <c r="B2278" s="417">
        <v>1500</v>
      </c>
      <c r="C2278" s="67" t="s">
        <v>19</v>
      </c>
      <c r="D2278" s="35" t="s">
        <v>112</v>
      </c>
      <c r="E2278" s="35" t="s">
        <v>15</v>
      </c>
      <c r="F2278" s="33" t="s">
        <v>1001</v>
      </c>
      <c r="G2278" s="33" t="s">
        <v>603</v>
      </c>
      <c r="H2278" s="39">
        <f t="shared" si="154"/>
        <v>-43500</v>
      </c>
      <c r="I2278" s="84">
        <f t="shared" si="152"/>
        <v>3.0303030303030303</v>
      </c>
      <c r="K2278" s="66" t="s">
        <v>691</v>
      </c>
      <c r="M2278" s="2">
        <v>495</v>
      </c>
    </row>
    <row r="2279" spans="1:13" s="60" customFormat="1" ht="12.75">
      <c r="A2279" s="13"/>
      <c r="B2279" s="419">
        <f>SUM(B2251:B2278)</f>
        <v>43500</v>
      </c>
      <c r="C2279" s="58"/>
      <c r="D2279" s="13"/>
      <c r="E2279" s="13" t="s">
        <v>15</v>
      </c>
      <c r="F2279" s="20"/>
      <c r="G2279" s="20"/>
      <c r="H2279" s="70">
        <v>0</v>
      </c>
      <c r="I2279" s="86">
        <f t="shared" si="152"/>
        <v>87.87878787878788</v>
      </c>
      <c r="M2279" s="2">
        <v>495</v>
      </c>
    </row>
    <row r="2280" spans="1:13" s="17" customFormat="1" ht="12.75">
      <c r="A2280" s="14"/>
      <c r="B2280" s="417"/>
      <c r="C2280" s="14"/>
      <c r="D2280" s="14"/>
      <c r="E2280" s="14"/>
      <c r="F2280" s="32"/>
      <c r="G2280" s="32"/>
      <c r="H2280" s="39">
        <f aca="true" t="shared" si="155" ref="H2280:H2299">H2279-B2280</f>
        <v>0</v>
      </c>
      <c r="I2280" s="84">
        <f t="shared" si="152"/>
        <v>0</v>
      </c>
      <c r="M2280" s="2">
        <v>495</v>
      </c>
    </row>
    <row r="2281" spans="1:13" s="17" customFormat="1" ht="12.75">
      <c r="A2281" s="14"/>
      <c r="B2281" s="469"/>
      <c r="C2281" s="421"/>
      <c r="D2281" s="14"/>
      <c r="E2281" s="421"/>
      <c r="F2281" s="32"/>
      <c r="G2281" s="32"/>
      <c r="H2281" s="39">
        <f t="shared" si="155"/>
        <v>0</v>
      </c>
      <c r="I2281" s="84">
        <f aca="true" t="shared" si="156" ref="I2281:I2344">+B2281/M2281</f>
        <v>0</v>
      </c>
      <c r="J2281" s="421"/>
      <c r="L2281" s="421"/>
      <c r="M2281" s="2">
        <v>495</v>
      </c>
    </row>
    <row r="2282" spans="1:13" s="17" customFormat="1" ht="12.75">
      <c r="A2282" s="14"/>
      <c r="B2282" s="417">
        <v>10000</v>
      </c>
      <c r="C2282" s="14" t="s">
        <v>20</v>
      </c>
      <c r="D2282" s="14" t="s">
        <v>112</v>
      </c>
      <c r="E2282" s="35" t="s">
        <v>254</v>
      </c>
      <c r="F2282" s="33" t="s">
        <v>993</v>
      </c>
      <c r="G2282" s="33" t="s">
        <v>749</v>
      </c>
      <c r="H2282" s="39">
        <f t="shared" si="155"/>
        <v>-10000</v>
      </c>
      <c r="I2282" s="84">
        <f t="shared" si="156"/>
        <v>20.2020202020202</v>
      </c>
      <c r="K2282" s="68" t="s">
        <v>719</v>
      </c>
      <c r="M2282" s="2">
        <v>495</v>
      </c>
    </row>
    <row r="2283" spans="1:13" s="17" customFormat="1" ht="12.75">
      <c r="A2283" s="14"/>
      <c r="B2283" s="417">
        <v>10000</v>
      </c>
      <c r="C2283" s="35" t="s">
        <v>20</v>
      </c>
      <c r="D2283" s="35" t="s">
        <v>112</v>
      </c>
      <c r="E2283" s="35" t="s">
        <v>254</v>
      </c>
      <c r="F2283" s="33" t="s">
        <v>993</v>
      </c>
      <c r="G2283" s="33" t="s">
        <v>348</v>
      </c>
      <c r="H2283" s="39">
        <f t="shared" si="155"/>
        <v>-20000</v>
      </c>
      <c r="I2283" s="84">
        <f t="shared" si="156"/>
        <v>20.2020202020202</v>
      </c>
      <c r="K2283" s="68" t="s">
        <v>719</v>
      </c>
      <c r="M2283" s="2">
        <v>495</v>
      </c>
    </row>
    <row r="2284" spans="1:13" s="68" customFormat="1" ht="12.75">
      <c r="A2284" s="67"/>
      <c r="B2284" s="417">
        <v>10000</v>
      </c>
      <c r="C2284" s="67" t="s">
        <v>20</v>
      </c>
      <c r="D2284" s="35" t="s">
        <v>112</v>
      </c>
      <c r="E2284" s="67" t="s">
        <v>254</v>
      </c>
      <c r="F2284" s="424" t="s">
        <v>996</v>
      </c>
      <c r="G2284" s="33" t="s">
        <v>328</v>
      </c>
      <c r="H2284" s="39">
        <f t="shared" si="155"/>
        <v>-30000</v>
      </c>
      <c r="I2284" s="84">
        <f t="shared" si="156"/>
        <v>20.2020202020202</v>
      </c>
      <c r="J2284" s="66"/>
      <c r="K2284" s="66" t="s">
        <v>691</v>
      </c>
      <c r="L2284" s="66"/>
      <c r="M2284" s="2">
        <v>495</v>
      </c>
    </row>
    <row r="2285" spans="1:13" s="68" customFormat="1" ht="12.75">
      <c r="A2285" s="67"/>
      <c r="B2285" s="417">
        <v>10000</v>
      </c>
      <c r="C2285" s="67" t="s">
        <v>20</v>
      </c>
      <c r="D2285" s="35" t="s">
        <v>112</v>
      </c>
      <c r="E2285" s="67" t="s">
        <v>254</v>
      </c>
      <c r="F2285" s="424" t="s">
        <v>996</v>
      </c>
      <c r="G2285" s="33" t="s">
        <v>330</v>
      </c>
      <c r="H2285" s="39">
        <f t="shared" si="155"/>
        <v>-40000</v>
      </c>
      <c r="I2285" s="84">
        <f t="shared" si="156"/>
        <v>20.2020202020202</v>
      </c>
      <c r="J2285" s="66"/>
      <c r="K2285" s="66" t="s">
        <v>691</v>
      </c>
      <c r="L2285" s="66"/>
      <c r="M2285" s="2">
        <v>495</v>
      </c>
    </row>
    <row r="2286" spans="1:13" s="68" customFormat="1" ht="12.75">
      <c r="A2286" s="67"/>
      <c r="B2286" s="417">
        <v>10000</v>
      </c>
      <c r="C2286" s="35" t="s">
        <v>20</v>
      </c>
      <c r="D2286" s="35" t="s">
        <v>112</v>
      </c>
      <c r="E2286" s="35" t="s">
        <v>254</v>
      </c>
      <c r="F2286" s="424" t="s">
        <v>996</v>
      </c>
      <c r="G2286" s="33" t="s">
        <v>335</v>
      </c>
      <c r="H2286" s="39">
        <f t="shared" si="155"/>
        <v>-50000</v>
      </c>
      <c r="I2286" s="84">
        <f t="shared" si="156"/>
        <v>20.2020202020202</v>
      </c>
      <c r="J2286" s="66"/>
      <c r="K2286" s="66" t="s">
        <v>691</v>
      </c>
      <c r="L2286" s="66"/>
      <c r="M2286" s="2">
        <v>495</v>
      </c>
    </row>
    <row r="2287" spans="1:13" s="68" customFormat="1" ht="12.75">
      <c r="A2287" s="35"/>
      <c r="B2287" s="417">
        <v>10000</v>
      </c>
      <c r="C2287" s="35" t="s">
        <v>20</v>
      </c>
      <c r="D2287" s="35" t="s">
        <v>112</v>
      </c>
      <c r="E2287" s="35" t="s">
        <v>254</v>
      </c>
      <c r="F2287" s="424" t="s">
        <v>998</v>
      </c>
      <c r="G2287" s="33" t="s">
        <v>389</v>
      </c>
      <c r="H2287" s="39">
        <f t="shared" si="155"/>
        <v>-60000</v>
      </c>
      <c r="I2287" s="84">
        <f t="shared" si="156"/>
        <v>20.2020202020202</v>
      </c>
      <c r="K2287" s="66" t="s">
        <v>691</v>
      </c>
      <c r="M2287" s="2">
        <v>495</v>
      </c>
    </row>
    <row r="2288" spans="1:256" s="68" customFormat="1" ht="12.75">
      <c r="A2288" s="35"/>
      <c r="B2288" s="417">
        <v>10000</v>
      </c>
      <c r="C2288" s="35" t="s">
        <v>20</v>
      </c>
      <c r="D2288" s="35" t="s">
        <v>112</v>
      </c>
      <c r="E2288" s="35" t="s">
        <v>254</v>
      </c>
      <c r="F2288" s="33" t="s">
        <v>1000</v>
      </c>
      <c r="G2288" s="33" t="s">
        <v>407</v>
      </c>
      <c r="H2288" s="39">
        <f t="shared" si="155"/>
        <v>-70000</v>
      </c>
      <c r="I2288" s="84">
        <f t="shared" si="156"/>
        <v>20.2020202020202</v>
      </c>
      <c r="K2288" s="66" t="s">
        <v>691</v>
      </c>
      <c r="M2288" s="2">
        <v>495</v>
      </c>
      <c r="IV2288" s="34">
        <f>SUM(B2288:IU2288)</f>
        <v>-59484.79797979798</v>
      </c>
    </row>
    <row r="2289" spans="1:256" s="68" customFormat="1" ht="12.75">
      <c r="A2289" s="35"/>
      <c r="B2289" s="417">
        <v>10000</v>
      </c>
      <c r="C2289" s="35" t="s">
        <v>20</v>
      </c>
      <c r="D2289" s="35" t="s">
        <v>112</v>
      </c>
      <c r="E2289" s="35" t="s">
        <v>254</v>
      </c>
      <c r="F2289" s="33" t="s">
        <v>1000</v>
      </c>
      <c r="G2289" s="33" t="s">
        <v>495</v>
      </c>
      <c r="H2289" s="39">
        <f t="shared" si="155"/>
        <v>-80000</v>
      </c>
      <c r="I2289" s="84">
        <f t="shared" si="156"/>
        <v>20.2020202020202</v>
      </c>
      <c r="K2289" s="66" t="s">
        <v>691</v>
      </c>
      <c r="M2289" s="2">
        <v>495</v>
      </c>
      <c r="IV2289" s="34">
        <f>SUM(B2289:IU2289)</f>
        <v>-69484.79797979798</v>
      </c>
    </row>
    <row r="2290" spans="1:256" s="68" customFormat="1" ht="12.75">
      <c r="A2290" s="35"/>
      <c r="B2290" s="417">
        <v>10000</v>
      </c>
      <c r="C2290" s="35" t="s">
        <v>20</v>
      </c>
      <c r="D2290" s="35" t="s">
        <v>112</v>
      </c>
      <c r="E2290" s="35" t="s">
        <v>254</v>
      </c>
      <c r="F2290" s="33" t="s">
        <v>1001</v>
      </c>
      <c r="G2290" s="33" t="s">
        <v>557</v>
      </c>
      <c r="H2290" s="39">
        <f t="shared" si="155"/>
        <v>-90000</v>
      </c>
      <c r="I2290" s="84">
        <f t="shared" si="156"/>
        <v>20.2020202020202</v>
      </c>
      <c r="K2290" s="66" t="s">
        <v>691</v>
      </c>
      <c r="M2290" s="2">
        <v>495</v>
      </c>
      <c r="IV2290" s="34">
        <f>SUM(B2290:IU2290)</f>
        <v>-79484.79797979798</v>
      </c>
    </row>
    <row r="2291" spans="1:13" s="66" customFormat="1" ht="12.75">
      <c r="A2291" s="67"/>
      <c r="B2291" s="417">
        <v>10000</v>
      </c>
      <c r="C2291" s="67" t="s">
        <v>20</v>
      </c>
      <c r="D2291" s="35" t="s">
        <v>112</v>
      </c>
      <c r="E2291" s="67" t="s">
        <v>254</v>
      </c>
      <c r="F2291" s="424" t="s">
        <v>995</v>
      </c>
      <c r="G2291" s="33" t="s">
        <v>495</v>
      </c>
      <c r="H2291" s="39">
        <f t="shared" si="155"/>
        <v>-100000</v>
      </c>
      <c r="I2291" s="84">
        <f t="shared" si="156"/>
        <v>20.2020202020202</v>
      </c>
      <c r="K2291" s="66" t="s">
        <v>691</v>
      </c>
      <c r="M2291" s="2">
        <v>495</v>
      </c>
    </row>
    <row r="2292" spans="1:13" s="68" customFormat="1" ht="12.75">
      <c r="A2292" s="35"/>
      <c r="B2292" s="417">
        <v>10000</v>
      </c>
      <c r="C2292" s="35" t="s">
        <v>20</v>
      </c>
      <c r="D2292" s="35" t="s">
        <v>112</v>
      </c>
      <c r="E2292" s="35" t="s">
        <v>254</v>
      </c>
      <c r="F2292" s="33" t="s">
        <v>985</v>
      </c>
      <c r="G2292" s="33" t="s">
        <v>282</v>
      </c>
      <c r="H2292" s="39">
        <f t="shared" si="155"/>
        <v>-110000</v>
      </c>
      <c r="I2292" s="84">
        <f t="shared" si="156"/>
        <v>20.2020202020202</v>
      </c>
      <c r="K2292" s="66" t="s">
        <v>719</v>
      </c>
      <c r="M2292" s="2">
        <v>495</v>
      </c>
    </row>
    <row r="2293" spans="1:13" s="68" customFormat="1" ht="12.75">
      <c r="A2293" s="35"/>
      <c r="B2293" s="417">
        <v>10000</v>
      </c>
      <c r="C2293" s="35" t="s">
        <v>20</v>
      </c>
      <c r="D2293" s="35" t="s">
        <v>112</v>
      </c>
      <c r="E2293" s="35" t="s">
        <v>254</v>
      </c>
      <c r="F2293" s="33" t="s">
        <v>987</v>
      </c>
      <c r="G2293" s="33" t="s">
        <v>274</v>
      </c>
      <c r="H2293" s="39">
        <f t="shared" si="155"/>
        <v>-120000</v>
      </c>
      <c r="I2293" s="84">
        <f t="shared" si="156"/>
        <v>20.2020202020202</v>
      </c>
      <c r="K2293" s="66" t="s">
        <v>769</v>
      </c>
      <c r="M2293" s="2">
        <v>495</v>
      </c>
    </row>
    <row r="2294" spans="1:256" s="17" customFormat="1" ht="12.75">
      <c r="A2294" s="35"/>
      <c r="B2294" s="417">
        <v>10000</v>
      </c>
      <c r="C2294" s="35" t="s">
        <v>20</v>
      </c>
      <c r="D2294" s="35" t="s">
        <v>112</v>
      </c>
      <c r="E2294" s="35" t="s">
        <v>254</v>
      </c>
      <c r="F2294" s="33" t="s">
        <v>987</v>
      </c>
      <c r="G2294" s="33" t="s">
        <v>298</v>
      </c>
      <c r="H2294" s="39">
        <f t="shared" si="155"/>
        <v>-130000</v>
      </c>
      <c r="I2294" s="84">
        <f t="shared" si="156"/>
        <v>20.2020202020202</v>
      </c>
      <c r="J2294" s="68"/>
      <c r="K2294" s="66" t="s">
        <v>769</v>
      </c>
      <c r="L2294" s="68"/>
      <c r="M2294" s="2">
        <v>495</v>
      </c>
      <c r="IV2294" s="31">
        <f>SUM(B2294:IU2294)</f>
        <v>-119484.79797979798</v>
      </c>
    </row>
    <row r="2295" spans="1:256" s="68" customFormat="1" ht="12.75">
      <c r="A2295" s="35"/>
      <c r="B2295" s="417">
        <v>10000</v>
      </c>
      <c r="C2295" s="35" t="s">
        <v>20</v>
      </c>
      <c r="D2295" s="35" t="s">
        <v>112</v>
      </c>
      <c r="E2295" s="35" t="s">
        <v>254</v>
      </c>
      <c r="F2295" s="33" t="s">
        <v>988</v>
      </c>
      <c r="G2295" s="33" t="s">
        <v>749</v>
      </c>
      <c r="H2295" s="39">
        <f t="shared" si="155"/>
        <v>-140000</v>
      </c>
      <c r="I2295" s="84">
        <f t="shared" si="156"/>
        <v>20.2020202020202</v>
      </c>
      <c r="K2295" s="66" t="s">
        <v>769</v>
      </c>
      <c r="M2295" s="2">
        <v>495</v>
      </c>
      <c r="IV2295" s="34">
        <f>SUM(B2295:IU2295)</f>
        <v>-129484.79797979798</v>
      </c>
    </row>
    <row r="2296" spans="1:256" s="68" customFormat="1" ht="12.75">
      <c r="A2296" s="35"/>
      <c r="B2296" s="417">
        <v>10000</v>
      </c>
      <c r="C2296" s="35" t="s">
        <v>20</v>
      </c>
      <c r="D2296" s="35" t="s">
        <v>112</v>
      </c>
      <c r="E2296" s="35" t="s">
        <v>254</v>
      </c>
      <c r="F2296" s="33" t="s">
        <v>989</v>
      </c>
      <c r="G2296" s="33" t="s">
        <v>348</v>
      </c>
      <c r="H2296" s="39">
        <f t="shared" si="155"/>
        <v>-150000</v>
      </c>
      <c r="I2296" s="84">
        <f t="shared" si="156"/>
        <v>20.2020202020202</v>
      </c>
      <c r="K2296" s="66" t="s">
        <v>769</v>
      </c>
      <c r="M2296" s="2">
        <v>495</v>
      </c>
      <c r="IV2296" s="34">
        <f>SUM(B2296:IU2296)</f>
        <v>-139484.797979798</v>
      </c>
    </row>
    <row r="2297" spans="1:256" s="17" customFormat="1" ht="12.75">
      <c r="A2297" s="35"/>
      <c r="B2297" s="417">
        <v>10000</v>
      </c>
      <c r="C2297" s="35" t="s">
        <v>20</v>
      </c>
      <c r="D2297" s="35" t="s">
        <v>112</v>
      </c>
      <c r="E2297" s="35" t="s">
        <v>254</v>
      </c>
      <c r="F2297" s="33" t="s">
        <v>989</v>
      </c>
      <c r="G2297" s="33" t="s">
        <v>389</v>
      </c>
      <c r="H2297" s="39">
        <f t="shared" si="155"/>
        <v>-160000</v>
      </c>
      <c r="I2297" s="84">
        <f t="shared" si="156"/>
        <v>20.2020202020202</v>
      </c>
      <c r="J2297" s="68"/>
      <c r="K2297" s="66" t="s">
        <v>769</v>
      </c>
      <c r="L2297" s="68"/>
      <c r="M2297" s="2">
        <v>495</v>
      </c>
      <c r="IV2297" s="31">
        <f>SUM(B2297:IU2297)</f>
        <v>-149484.797979798</v>
      </c>
    </row>
    <row r="2298" spans="1:13" s="68" customFormat="1" ht="12.75">
      <c r="A2298" s="35"/>
      <c r="B2298" s="417">
        <v>10000</v>
      </c>
      <c r="C2298" s="35" t="s">
        <v>20</v>
      </c>
      <c r="D2298" s="35" t="s">
        <v>112</v>
      </c>
      <c r="E2298" s="35" t="s">
        <v>254</v>
      </c>
      <c r="F2298" s="33" t="s">
        <v>990</v>
      </c>
      <c r="G2298" s="33" t="s">
        <v>493</v>
      </c>
      <c r="H2298" s="39">
        <f t="shared" si="155"/>
        <v>-170000</v>
      </c>
      <c r="I2298" s="84">
        <f t="shared" si="156"/>
        <v>20.2020202020202</v>
      </c>
      <c r="K2298" s="66" t="s">
        <v>769</v>
      </c>
      <c r="M2298" s="2">
        <v>495</v>
      </c>
    </row>
    <row r="2299" spans="1:13" s="68" customFormat="1" ht="12.75">
      <c r="A2299" s="35"/>
      <c r="B2299" s="417">
        <v>10000</v>
      </c>
      <c r="C2299" s="35" t="s">
        <v>20</v>
      </c>
      <c r="D2299" s="35" t="s">
        <v>112</v>
      </c>
      <c r="E2299" s="35" t="s">
        <v>254</v>
      </c>
      <c r="F2299" s="33" t="s">
        <v>991</v>
      </c>
      <c r="G2299" s="33" t="s">
        <v>557</v>
      </c>
      <c r="H2299" s="39">
        <f t="shared" si="155"/>
        <v>-180000</v>
      </c>
      <c r="I2299" s="84">
        <f t="shared" si="156"/>
        <v>20.2020202020202</v>
      </c>
      <c r="K2299" s="66" t="s">
        <v>769</v>
      </c>
      <c r="M2299" s="2">
        <v>495</v>
      </c>
    </row>
    <row r="2300" spans="1:13" s="72" customFormat="1" ht="12.75">
      <c r="A2300" s="58"/>
      <c r="B2300" s="419">
        <f>SUM(B2282:B2299)</f>
        <v>180000</v>
      </c>
      <c r="C2300" s="58" t="s">
        <v>20</v>
      </c>
      <c r="D2300" s="58"/>
      <c r="E2300" s="58"/>
      <c r="F2300" s="73"/>
      <c r="G2300" s="73"/>
      <c r="H2300" s="70">
        <v>0</v>
      </c>
      <c r="I2300" s="86">
        <f t="shared" si="156"/>
        <v>363.6363636363636</v>
      </c>
      <c r="M2300" s="2">
        <v>495</v>
      </c>
    </row>
    <row r="2301" spans="1:13" s="68" customFormat="1" ht="12.75">
      <c r="A2301" s="35"/>
      <c r="B2301" s="417"/>
      <c r="C2301" s="35"/>
      <c r="D2301" s="35"/>
      <c r="E2301" s="35"/>
      <c r="F2301" s="33"/>
      <c r="G2301" s="33"/>
      <c r="H2301" s="39">
        <f aca="true" t="shared" si="157" ref="H2301:H2330">H2300-B2301</f>
        <v>0</v>
      </c>
      <c r="I2301" s="84">
        <f t="shared" si="156"/>
        <v>0</v>
      </c>
      <c r="M2301" s="2">
        <v>495</v>
      </c>
    </row>
    <row r="2302" spans="1:13" s="17" customFormat="1" ht="12.75">
      <c r="A2302" s="35"/>
      <c r="B2302" s="417"/>
      <c r="C2302" s="35"/>
      <c r="D2302" s="35"/>
      <c r="E2302" s="35"/>
      <c r="F2302" s="33"/>
      <c r="G2302" s="33"/>
      <c r="H2302" s="39">
        <f t="shared" si="157"/>
        <v>0</v>
      </c>
      <c r="I2302" s="84">
        <f t="shared" si="156"/>
        <v>0</v>
      </c>
      <c r="J2302" s="68"/>
      <c r="K2302" s="68"/>
      <c r="L2302" s="68"/>
      <c r="M2302" s="2">
        <v>495</v>
      </c>
    </row>
    <row r="2303" spans="1:14" s="17" customFormat="1" ht="12.75">
      <c r="A2303" s="14"/>
      <c r="B2303" s="417">
        <v>2000</v>
      </c>
      <c r="C2303" s="458" t="s">
        <v>21</v>
      </c>
      <c r="D2303" s="35" t="s">
        <v>112</v>
      </c>
      <c r="E2303" s="458" t="s">
        <v>254</v>
      </c>
      <c r="F2303" s="33" t="s">
        <v>993</v>
      </c>
      <c r="G2303" s="33" t="s">
        <v>749</v>
      </c>
      <c r="H2303" s="39">
        <f t="shared" si="157"/>
        <v>-2000</v>
      </c>
      <c r="I2303" s="84">
        <f t="shared" si="156"/>
        <v>4.040404040404041</v>
      </c>
      <c r="J2303" s="421"/>
      <c r="K2303" s="68" t="s">
        <v>719</v>
      </c>
      <c r="L2303" s="421"/>
      <c r="M2303" s="2">
        <v>495</v>
      </c>
      <c r="N2303" s="425"/>
    </row>
    <row r="2304" spans="1:256" s="68" customFormat="1" ht="12.75">
      <c r="A2304" s="35"/>
      <c r="B2304" s="417">
        <v>2000</v>
      </c>
      <c r="C2304" s="35" t="s">
        <v>21</v>
      </c>
      <c r="D2304" s="35" t="s">
        <v>112</v>
      </c>
      <c r="E2304" s="35" t="s">
        <v>254</v>
      </c>
      <c r="F2304" s="33" t="s">
        <v>993</v>
      </c>
      <c r="G2304" s="33" t="s">
        <v>348</v>
      </c>
      <c r="H2304" s="39">
        <f t="shared" si="157"/>
        <v>-4000</v>
      </c>
      <c r="I2304" s="84">
        <f t="shared" si="156"/>
        <v>4.040404040404041</v>
      </c>
      <c r="K2304" s="68" t="s">
        <v>719</v>
      </c>
      <c r="M2304" s="2">
        <v>495</v>
      </c>
      <c r="IV2304" s="68">
        <v>500</v>
      </c>
    </row>
    <row r="2305" spans="1:13" s="68" customFormat="1" ht="12.75">
      <c r="A2305" s="35"/>
      <c r="B2305" s="417">
        <v>2000</v>
      </c>
      <c r="C2305" s="35" t="s">
        <v>21</v>
      </c>
      <c r="D2305" s="35" t="s">
        <v>112</v>
      </c>
      <c r="E2305" s="35" t="s">
        <v>254</v>
      </c>
      <c r="F2305" s="33" t="s">
        <v>993</v>
      </c>
      <c r="G2305" s="33" t="s">
        <v>389</v>
      </c>
      <c r="H2305" s="39">
        <f t="shared" si="157"/>
        <v>-6000</v>
      </c>
      <c r="I2305" s="84">
        <f t="shared" si="156"/>
        <v>4.040404040404041</v>
      </c>
      <c r="K2305" s="68" t="s">
        <v>719</v>
      </c>
      <c r="M2305" s="2">
        <v>495</v>
      </c>
    </row>
    <row r="2306" spans="1:13" s="17" customFormat="1" ht="12.75">
      <c r="A2306" s="67"/>
      <c r="B2306" s="417">
        <v>2000</v>
      </c>
      <c r="C2306" s="67" t="s">
        <v>21</v>
      </c>
      <c r="D2306" s="35" t="s">
        <v>112</v>
      </c>
      <c r="E2306" s="67" t="s">
        <v>254</v>
      </c>
      <c r="F2306" s="424" t="s">
        <v>996</v>
      </c>
      <c r="G2306" s="33" t="s">
        <v>328</v>
      </c>
      <c r="H2306" s="39">
        <f t="shared" si="157"/>
        <v>-8000</v>
      </c>
      <c r="I2306" s="84">
        <f t="shared" si="156"/>
        <v>4.040404040404041</v>
      </c>
      <c r="J2306" s="66"/>
      <c r="K2306" s="66" t="s">
        <v>691</v>
      </c>
      <c r="L2306" s="66"/>
      <c r="M2306" s="2">
        <v>495</v>
      </c>
    </row>
    <row r="2307" spans="1:13" s="17" customFormat="1" ht="12.75">
      <c r="A2307" s="67"/>
      <c r="B2307" s="417">
        <v>2000</v>
      </c>
      <c r="C2307" s="35" t="s">
        <v>21</v>
      </c>
      <c r="D2307" s="35" t="s">
        <v>112</v>
      </c>
      <c r="E2307" s="35" t="s">
        <v>254</v>
      </c>
      <c r="F2307" s="424" t="s">
        <v>996</v>
      </c>
      <c r="G2307" s="33" t="s">
        <v>330</v>
      </c>
      <c r="H2307" s="39">
        <f t="shared" si="157"/>
        <v>-10000</v>
      </c>
      <c r="I2307" s="84">
        <f t="shared" si="156"/>
        <v>4.040404040404041</v>
      </c>
      <c r="J2307" s="66"/>
      <c r="K2307" s="66" t="s">
        <v>691</v>
      </c>
      <c r="L2307" s="66"/>
      <c r="M2307" s="2">
        <v>495</v>
      </c>
    </row>
    <row r="2308" spans="1:13" s="17" customFormat="1" ht="12.75">
      <c r="A2308" s="35"/>
      <c r="B2308" s="417">
        <v>2000</v>
      </c>
      <c r="C2308" s="35" t="s">
        <v>21</v>
      </c>
      <c r="D2308" s="35" t="s">
        <v>112</v>
      </c>
      <c r="E2308" s="35" t="s">
        <v>254</v>
      </c>
      <c r="F2308" s="424" t="s">
        <v>996</v>
      </c>
      <c r="G2308" s="33" t="s">
        <v>335</v>
      </c>
      <c r="H2308" s="39">
        <f t="shared" si="157"/>
        <v>-12000</v>
      </c>
      <c r="I2308" s="84">
        <f t="shared" si="156"/>
        <v>4.040404040404041</v>
      </c>
      <c r="J2308" s="68"/>
      <c r="K2308" s="66" t="s">
        <v>691</v>
      </c>
      <c r="L2308" s="68"/>
      <c r="M2308" s="2">
        <v>495</v>
      </c>
    </row>
    <row r="2309" spans="1:13" s="68" customFormat="1" ht="12.75">
      <c r="A2309" s="35"/>
      <c r="B2309" s="417">
        <v>2000</v>
      </c>
      <c r="C2309" s="35" t="s">
        <v>21</v>
      </c>
      <c r="D2309" s="35" t="s">
        <v>112</v>
      </c>
      <c r="E2309" s="35" t="s">
        <v>254</v>
      </c>
      <c r="F2309" s="424" t="s">
        <v>996</v>
      </c>
      <c r="G2309" s="33" t="s">
        <v>346</v>
      </c>
      <c r="H2309" s="39">
        <f t="shared" si="157"/>
        <v>-14000</v>
      </c>
      <c r="I2309" s="84">
        <f t="shared" si="156"/>
        <v>4.040404040404041</v>
      </c>
      <c r="K2309" s="66" t="s">
        <v>691</v>
      </c>
      <c r="M2309" s="2">
        <v>495</v>
      </c>
    </row>
    <row r="2310" spans="1:13" s="68" customFormat="1" ht="12.75">
      <c r="A2310" s="35"/>
      <c r="B2310" s="417">
        <v>2000</v>
      </c>
      <c r="C2310" s="35" t="s">
        <v>21</v>
      </c>
      <c r="D2310" s="35" t="s">
        <v>112</v>
      </c>
      <c r="E2310" s="35" t="s">
        <v>254</v>
      </c>
      <c r="F2310" s="424" t="s">
        <v>998</v>
      </c>
      <c r="G2310" s="33" t="s">
        <v>389</v>
      </c>
      <c r="H2310" s="39">
        <f t="shared" si="157"/>
        <v>-16000</v>
      </c>
      <c r="I2310" s="84">
        <f t="shared" si="156"/>
        <v>4.040404040404041</v>
      </c>
      <c r="K2310" s="66" t="s">
        <v>691</v>
      </c>
      <c r="M2310" s="2">
        <v>495</v>
      </c>
    </row>
    <row r="2311" spans="1:13" s="17" customFormat="1" ht="12.75">
      <c r="A2311" s="35"/>
      <c r="B2311" s="417">
        <v>2000</v>
      </c>
      <c r="C2311" s="35" t="s">
        <v>21</v>
      </c>
      <c r="D2311" s="35" t="s">
        <v>112</v>
      </c>
      <c r="E2311" s="35" t="s">
        <v>254</v>
      </c>
      <c r="F2311" s="424" t="s">
        <v>998</v>
      </c>
      <c r="G2311" s="33" t="s">
        <v>391</v>
      </c>
      <c r="H2311" s="39">
        <f t="shared" si="157"/>
        <v>-18000</v>
      </c>
      <c r="I2311" s="84">
        <f t="shared" si="156"/>
        <v>4.040404040404041</v>
      </c>
      <c r="J2311" s="68"/>
      <c r="K2311" s="66" t="s">
        <v>691</v>
      </c>
      <c r="L2311" s="68"/>
      <c r="M2311" s="2">
        <v>495</v>
      </c>
    </row>
    <row r="2312" spans="1:13" s="68" customFormat="1" ht="12.75">
      <c r="A2312" s="35"/>
      <c r="B2312" s="417">
        <v>2000</v>
      </c>
      <c r="C2312" s="35" t="s">
        <v>21</v>
      </c>
      <c r="D2312" s="35" t="s">
        <v>112</v>
      </c>
      <c r="E2312" s="35" t="s">
        <v>254</v>
      </c>
      <c r="F2312" s="33" t="s">
        <v>1000</v>
      </c>
      <c r="G2312" s="33" t="s">
        <v>407</v>
      </c>
      <c r="H2312" s="39">
        <f t="shared" si="157"/>
        <v>-20000</v>
      </c>
      <c r="I2312" s="84">
        <f t="shared" si="156"/>
        <v>4.040404040404041</v>
      </c>
      <c r="K2312" s="66" t="s">
        <v>691</v>
      </c>
      <c r="M2312" s="2">
        <v>495</v>
      </c>
    </row>
    <row r="2313" spans="1:13" s="68" customFormat="1" ht="12.75">
      <c r="A2313" s="35"/>
      <c r="B2313" s="417">
        <v>2000</v>
      </c>
      <c r="C2313" s="35" t="s">
        <v>21</v>
      </c>
      <c r="D2313" s="35" t="s">
        <v>112</v>
      </c>
      <c r="E2313" s="35" t="s">
        <v>254</v>
      </c>
      <c r="F2313" s="33" t="s">
        <v>1000</v>
      </c>
      <c r="G2313" s="33" t="s">
        <v>495</v>
      </c>
      <c r="H2313" s="39">
        <f t="shared" si="157"/>
        <v>-22000</v>
      </c>
      <c r="I2313" s="84">
        <f t="shared" si="156"/>
        <v>4.040404040404041</v>
      </c>
      <c r="K2313" s="66" t="s">
        <v>691</v>
      </c>
      <c r="M2313" s="2">
        <v>495</v>
      </c>
    </row>
    <row r="2314" spans="1:13" s="68" customFormat="1" ht="12.75">
      <c r="A2314" s="35"/>
      <c r="B2314" s="417">
        <v>2000</v>
      </c>
      <c r="C2314" s="35" t="s">
        <v>21</v>
      </c>
      <c r="D2314" s="35" t="s">
        <v>112</v>
      </c>
      <c r="E2314" s="35" t="s">
        <v>254</v>
      </c>
      <c r="F2314" s="33" t="s">
        <v>1000</v>
      </c>
      <c r="G2314" s="33" t="s">
        <v>497</v>
      </c>
      <c r="H2314" s="39">
        <f t="shared" si="157"/>
        <v>-24000</v>
      </c>
      <c r="I2314" s="84">
        <f t="shared" si="156"/>
        <v>4.040404040404041</v>
      </c>
      <c r="K2314" s="66" t="s">
        <v>691</v>
      </c>
      <c r="M2314" s="2">
        <v>495</v>
      </c>
    </row>
    <row r="2315" spans="1:13" s="68" customFormat="1" ht="12.75">
      <c r="A2315" s="35"/>
      <c r="B2315" s="417">
        <v>2000</v>
      </c>
      <c r="C2315" s="35" t="s">
        <v>21</v>
      </c>
      <c r="D2315" s="35" t="s">
        <v>112</v>
      </c>
      <c r="E2315" s="35" t="s">
        <v>254</v>
      </c>
      <c r="F2315" s="33" t="s">
        <v>1001</v>
      </c>
      <c r="G2315" s="33" t="s">
        <v>557</v>
      </c>
      <c r="H2315" s="39">
        <f t="shared" si="157"/>
        <v>-26000</v>
      </c>
      <c r="I2315" s="84">
        <f t="shared" si="156"/>
        <v>4.040404040404041</v>
      </c>
      <c r="K2315" s="66" t="s">
        <v>691</v>
      </c>
      <c r="M2315" s="2">
        <v>495</v>
      </c>
    </row>
    <row r="2316" spans="1:13" s="68" customFormat="1" ht="12.75">
      <c r="A2316" s="35"/>
      <c r="B2316" s="417">
        <v>2000</v>
      </c>
      <c r="C2316" s="35" t="s">
        <v>21</v>
      </c>
      <c r="D2316" s="35" t="s">
        <v>112</v>
      </c>
      <c r="E2316" s="35" t="s">
        <v>254</v>
      </c>
      <c r="F2316" s="33" t="s">
        <v>1001</v>
      </c>
      <c r="G2316" s="33" t="s">
        <v>603</v>
      </c>
      <c r="H2316" s="39">
        <f t="shared" si="157"/>
        <v>-28000</v>
      </c>
      <c r="I2316" s="84">
        <f t="shared" si="156"/>
        <v>4.040404040404041</v>
      </c>
      <c r="K2316" s="66" t="s">
        <v>691</v>
      </c>
      <c r="M2316" s="2">
        <v>495</v>
      </c>
    </row>
    <row r="2317" spans="1:13" s="66" customFormat="1" ht="12.75">
      <c r="A2317" s="67"/>
      <c r="B2317" s="417">
        <v>2000</v>
      </c>
      <c r="C2317" s="67" t="s">
        <v>21</v>
      </c>
      <c r="D2317" s="35" t="s">
        <v>112</v>
      </c>
      <c r="E2317" s="67" t="s">
        <v>254</v>
      </c>
      <c r="F2317" s="424" t="s">
        <v>995</v>
      </c>
      <c r="G2317" s="33" t="s">
        <v>495</v>
      </c>
      <c r="H2317" s="39">
        <f t="shared" si="157"/>
        <v>-30000</v>
      </c>
      <c r="I2317" s="84">
        <f t="shared" si="156"/>
        <v>4.040404040404041</v>
      </c>
      <c r="K2317" s="66" t="s">
        <v>691</v>
      </c>
      <c r="M2317" s="2">
        <v>495</v>
      </c>
    </row>
    <row r="2318" spans="1:13" s="66" customFormat="1" ht="12.75">
      <c r="A2318" s="67"/>
      <c r="B2318" s="417">
        <v>2000</v>
      </c>
      <c r="C2318" s="35" t="s">
        <v>21</v>
      </c>
      <c r="D2318" s="35" t="s">
        <v>112</v>
      </c>
      <c r="E2318" s="35" t="s">
        <v>254</v>
      </c>
      <c r="F2318" s="424" t="s">
        <v>995</v>
      </c>
      <c r="G2318" s="33" t="s">
        <v>497</v>
      </c>
      <c r="H2318" s="39">
        <f t="shared" si="157"/>
        <v>-32000</v>
      </c>
      <c r="I2318" s="84">
        <f t="shared" si="156"/>
        <v>4.040404040404041</v>
      </c>
      <c r="K2318" s="66" t="s">
        <v>691</v>
      </c>
      <c r="M2318" s="2">
        <v>495</v>
      </c>
    </row>
    <row r="2319" spans="1:13" s="68" customFormat="1" ht="12.75">
      <c r="A2319" s="35"/>
      <c r="B2319" s="417">
        <v>2000</v>
      </c>
      <c r="C2319" s="35" t="s">
        <v>21</v>
      </c>
      <c r="D2319" s="35" t="s">
        <v>112</v>
      </c>
      <c r="E2319" s="35" t="s">
        <v>254</v>
      </c>
      <c r="F2319" s="33" t="s">
        <v>985</v>
      </c>
      <c r="G2319" s="33" t="s">
        <v>282</v>
      </c>
      <c r="H2319" s="39">
        <f t="shared" si="157"/>
        <v>-34000</v>
      </c>
      <c r="I2319" s="84">
        <f t="shared" si="156"/>
        <v>4.040404040404041</v>
      </c>
      <c r="K2319" s="66" t="s">
        <v>719</v>
      </c>
      <c r="M2319" s="2">
        <v>495</v>
      </c>
    </row>
    <row r="2320" spans="1:13" s="68" customFormat="1" ht="12.75">
      <c r="A2320" s="35"/>
      <c r="B2320" s="417">
        <v>2000</v>
      </c>
      <c r="C2320" s="35" t="s">
        <v>21</v>
      </c>
      <c r="D2320" s="35" t="s">
        <v>112</v>
      </c>
      <c r="E2320" s="35" t="s">
        <v>254</v>
      </c>
      <c r="F2320" s="33" t="s">
        <v>985</v>
      </c>
      <c r="G2320" s="33" t="s">
        <v>274</v>
      </c>
      <c r="H2320" s="39">
        <f t="shared" si="157"/>
        <v>-36000</v>
      </c>
      <c r="I2320" s="84">
        <f t="shared" si="156"/>
        <v>4.040404040404041</v>
      </c>
      <c r="K2320" s="66" t="s">
        <v>719</v>
      </c>
      <c r="M2320" s="2">
        <v>495</v>
      </c>
    </row>
    <row r="2321" spans="1:13" s="17" customFormat="1" ht="12.75">
      <c r="A2321" s="35"/>
      <c r="B2321" s="417">
        <v>2000</v>
      </c>
      <c r="C2321" s="35" t="s">
        <v>21</v>
      </c>
      <c r="D2321" s="35" t="s">
        <v>112</v>
      </c>
      <c r="E2321" s="35" t="s">
        <v>254</v>
      </c>
      <c r="F2321" s="33" t="s">
        <v>987</v>
      </c>
      <c r="G2321" s="33" t="s">
        <v>274</v>
      </c>
      <c r="H2321" s="39">
        <f t="shared" si="157"/>
        <v>-38000</v>
      </c>
      <c r="I2321" s="84">
        <f t="shared" si="156"/>
        <v>4.040404040404041</v>
      </c>
      <c r="J2321" s="68"/>
      <c r="K2321" s="66" t="s">
        <v>769</v>
      </c>
      <c r="L2321" s="68"/>
      <c r="M2321" s="2">
        <v>495</v>
      </c>
    </row>
    <row r="2322" spans="1:13" s="17" customFormat="1" ht="12.75">
      <c r="A2322" s="35"/>
      <c r="B2322" s="417">
        <v>2000</v>
      </c>
      <c r="C2322" s="35" t="s">
        <v>21</v>
      </c>
      <c r="D2322" s="35" t="s">
        <v>112</v>
      </c>
      <c r="E2322" s="35" t="s">
        <v>254</v>
      </c>
      <c r="F2322" s="33" t="s">
        <v>987</v>
      </c>
      <c r="G2322" s="33" t="s">
        <v>298</v>
      </c>
      <c r="H2322" s="39">
        <f t="shared" si="157"/>
        <v>-40000</v>
      </c>
      <c r="I2322" s="84">
        <f t="shared" si="156"/>
        <v>4.040404040404041</v>
      </c>
      <c r="J2322" s="68"/>
      <c r="K2322" s="66" t="s">
        <v>769</v>
      </c>
      <c r="L2322" s="68"/>
      <c r="M2322" s="2">
        <v>495</v>
      </c>
    </row>
    <row r="2323" spans="1:13" s="17" customFormat="1" ht="12.75">
      <c r="A2323" s="35"/>
      <c r="B2323" s="417">
        <v>2000</v>
      </c>
      <c r="C2323" s="35" t="s">
        <v>21</v>
      </c>
      <c r="D2323" s="35" t="s">
        <v>112</v>
      </c>
      <c r="E2323" s="35" t="s">
        <v>254</v>
      </c>
      <c r="F2323" s="33" t="s">
        <v>988</v>
      </c>
      <c r="G2323" s="33" t="s">
        <v>749</v>
      </c>
      <c r="H2323" s="39">
        <f t="shared" si="157"/>
        <v>-42000</v>
      </c>
      <c r="I2323" s="84">
        <f t="shared" si="156"/>
        <v>4.040404040404041</v>
      </c>
      <c r="J2323" s="68"/>
      <c r="K2323" s="66" t="s">
        <v>769</v>
      </c>
      <c r="L2323" s="68"/>
      <c r="M2323" s="2">
        <v>495</v>
      </c>
    </row>
    <row r="2324" spans="1:13" s="68" customFormat="1" ht="12.75">
      <c r="A2324" s="35"/>
      <c r="B2324" s="417">
        <v>2000</v>
      </c>
      <c r="C2324" s="35" t="s">
        <v>21</v>
      </c>
      <c r="D2324" s="35" t="s">
        <v>112</v>
      </c>
      <c r="E2324" s="35" t="s">
        <v>254</v>
      </c>
      <c r="F2324" s="33" t="s">
        <v>988</v>
      </c>
      <c r="G2324" s="33" t="s">
        <v>348</v>
      </c>
      <c r="H2324" s="39">
        <f t="shared" si="157"/>
        <v>-44000</v>
      </c>
      <c r="I2324" s="84">
        <f t="shared" si="156"/>
        <v>4.040404040404041</v>
      </c>
      <c r="K2324" s="66" t="s">
        <v>769</v>
      </c>
      <c r="M2324" s="2">
        <v>495</v>
      </c>
    </row>
    <row r="2325" spans="1:13" s="68" customFormat="1" ht="12.75">
      <c r="A2325" s="35"/>
      <c r="B2325" s="417">
        <v>2000</v>
      </c>
      <c r="C2325" s="35" t="s">
        <v>21</v>
      </c>
      <c r="D2325" s="35" t="s">
        <v>112</v>
      </c>
      <c r="E2325" s="35" t="s">
        <v>254</v>
      </c>
      <c r="F2325" s="33" t="s">
        <v>989</v>
      </c>
      <c r="G2325" s="33" t="s">
        <v>348</v>
      </c>
      <c r="H2325" s="39">
        <f t="shared" si="157"/>
        <v>-46000</v>
      </c>
      <c r="I2325" s="84">
        <f t="shared" si="156"/>
        <v>4.040404040404041</v>
      </c>
      <c r="K2325" s="66" t="s">
        <v>769</v>
      </c>
      <c r="M2325" s="2">
        <v>495</v>
      </c>
    </row>
    <row r="2326" spans="1:13" s="68" customFormat="1" ht="12.75">
      <c r="A2326" s="35"/>
      <c r="B2326" s="417">
        <v>2000</v>
      </c>
      <c r="C2326" s="35" t="s">
        <v>21</v>
      </c>
      <c r="D2326" s="35" t="s">
        <v>112</v>
      </c>
      <c r="E2326" s="35" t="s">
        <v>254</v>
      </c>
      <c r="F2326" s="33" t="s">
        <v>989</v>
      </c>
      <c r="G2326" s="33" t="s">
        <v>389</v>
      </c>
      <c r="H2326" s="39">
        <f t="shared" si="157"/>
        <v>-48000</v>
      </c>
      <c r="I2326" s="84">
        <f t="shared" si="156"/>
        <v>4.040404040404041</v>
      </c>
      <c r="K2326" s="66" t="s">
        <v>769</v>
      </c>
      <c r="M2326" s="2">
        <v>495</v>
      </c>
    </row>
    <row r="2327" spans="1:13" s="68" customFormat="1" ht="12.75">
      <c r="A2327" s="35"/>
      <c r="B2327" s="417">
        <v>2000</v>
      </c>
      <c r="C2327" s="35" t="s">
        <v>21</v>
      </c>
      <c r="D2327" s="35" t="s">
        <v>112</v>
      </c>
      <c r="E2327" s="35" t="s">
        <v>254</v>
      </c>
      <c r="F2327" s="33" t="s">
        <v>990</v>
      </c>
      <c r="G2327" s="33" t="s">
        <v>493</v>
      </c>
      <c r="H2327" s="39">
        <f t="shared" si="157"/>
        <v>-50000</v>
      </c>
      <c r="I2327" s="84">
        <f t="shared" si="156"/>
        <v>4.040404040404041</v>
      </c>
      <c r="K2327" s="66" t="s">
        <v>769</v>
      </c>
      <c r="M2327" s="2">
        <v>495</v>
      </c>
    </row>
    <row r="2328" spans="1:13" s="68" customFormat="1" ht="12.75">
      <c r="A2328" s="35"/>
      <c r="B2328" s="417">
        <v>2000</v>
      </c>
      <c r="C2328" s="35" t="s">
        <v>21</v>
      </c>
      <c r="D2328" s="35" t="s">
        <v>112</v>
      </c>
      <c r="E2328" s="35" t="s">
        <v>254</v>
      </c>
      <c r="F2328" s="33" t="s">
        <v>990</v>
      </c>
      <c r="G2328" s="33" t="s">
        <v>407</v>
      </c>
      <c r="H2328" s="39">
        <f t="shared" si="157"/>
        <v>-52000</v>
      </c>
      <c r="I2328" s="84">
        <f t="shared" si="156"/>
        <v>4.040404040404041</v>
      </c>
      <c r="K2328" s="66" t="s">
        <v>769</v>
      </c>
      <c r="M2328" s="2">
        <v>495</v>
      </c>
    </row>
    <row r="2329" spans="1:13" s="68" customFormat="1" ht="12.75">
      <c r="A2329" s="35"/>
      <c r="B2329" s="417">
        <v>2000</v>
      </c>
      <c r="C2329" s="35" t="s">
        <v>21</v>
      </c>
      <c r="D2329" s="35" t="s">
        <v>112</v>
      </c>
      <c r="E2329" s="35" t="s">
        <v>254</v>
      </c>
      <c r="F2329" s="33" t="s">
        <v>991</v>
      </c>
      <c r="G2329" s="33" t="s">
        <v>557</v>
      </c>
      <c r="H2329" s="39">
        <f t="shared" si="157"/>
        <v>-54000</v>
      </c>
      <c r="I2329" s="84">
        <f t="shared" si="156"/>
        <v>4.040404040404041</v>
      </c>
      <c r="K2329" s="66" t="s">
        <v>769</v>
      </c>
      <c r="M2329" s="2">
        <v>495</v>
      </c>
    </row>
    <row r="2330" spans="1:13" s="68" customFormat="1" ht="12.75">
      <c r="A2330" s="35"/>
      <c r="B2330" s="417">
        <v>2000</v>
      </c>
      <c r="C2330" s="35" t="s">
        <v>21</v>
      </c>
      <c r="D2330" s="35" t="s">
        <v>112</v>
      </c>
      <c r="E2330" s="35" t="s">
        <v>254</v>
      </c>
      <c r="F2330" s="33" t="s">
        <v>991</v>
      </c>
      <c r="G2330" s="33" t="s">
        <v>603</v>
      </c>
      <c r="H2330" s="39">
        <f t="shared" si="157"/>
        <v>-56000</v>
      </c>
      <c r="I2330" s="84">
        <f t="shared" si="156"/>
        <v>4.040404040404041</v>
      </c>
      <c r="K2330" s="66" t="s">
        <v>769</v>
      </c>
      <c r="M2330" s="2">
        <v>495</v>
      </c>
    </row>
    <row r="2331" spans="1:13" s="72" customFormat="1" ht="12.75">
      <c r="A2331" s="13"/>
      <c r="B2331" s="419">
        <f>SUM(B2303:B2330)</f>
        <v>56000</v>
      </c>
      <c r="C2331" s="58" t="s">
        <v>21</v>
      </c>
      <c r="D2331" s="58"/>
      <c r="E2331" s="13"/>
      <c r="F2331" s="20"/>
      <c r="G2331" s="20"/>
      <c r="H2331" s="70">
        <v>0</v>
      </c>
      <c r="I2331" s="86">
        <f t="shared" si="156"/>
        <v>113.13131313131314</v>
      </c>
      <c r="J2331" s="60"/>
      <c r="K2331" s="60"/>
      <c r="L2331" s="60"/>
      <c r="M2331" s="2">
        <v>495</v>
      </c>
    </row>
    <row r="2332" spans="1:13" s="68" customFormat="1" ht="12.75">
      <c r="A2332" s="14"/>
      <c r="B2332" s="417"/>
      <c r="C2332" s="35"/>
      <c r="D2332" s="35"/>
      <c r="E2332" s="14"/>
      <c r="F2332" s="32"/>
      <c r="G2332" s="32"/>
      <c r="H2332" s="39">
        <f>H2331-B2332</f>
        <v>0</v>
      </c>
      <c r="I2332" s="84">
        <f t="shared" si="156"/>
        <v>0</v>
      </c>
      <c r="J2332" s="17"/>
      <c r="K2332" s="17"/>
      <c r="L2332" s="17"/>
      <c r="M2332" s="2">
        <v>495</v>
      </c>
    </row>
    <row r="2333" spans="1:13" s="68" customFormat="1" ht="12.75">
      <c r="A2333" s="14"/>
      <c r="B2333" s="417"/>
      <c r="C2333" s="35"/>
      <c r="D2333" s="35"/>
      <c r="E2333" s="14"/>
      <c r="F2333" s="32"/>
      <c r="G2333" s="32"/>
      <c r="H2333" s="39">
        <f>H2332-B2333</f>
        <v>0</v>
      </c>
      <c r="I2333" s="84">
        <f t="shared" si="156"/>
        <v>0</v>
      </c>
      <c r="J2333" s="17"/>
      <c r="K2333" s="17"/>
      <c r="L2333" s="17"/>
      <c r="M2333" s="2">
        <v>495</v>
      </c>
    </row>
    <row r="2334" spans="1:13" s="66" customFormat="1" ht="12.75">
      <c r="A2334" s="67"/>
      <c r="B2334" s="418">
        <v>125000</v>
      </c>
      <c r="C2334" s="67" t="s">
        <v>169</v>
      </c>
      <c r="D2334" s="67" t="s">
        <v>112</v>
      </c>
      <c r="E2334" s="67" t="s">
        <v>1004</v>
      </c>
      <c r="F2334" s="424" t="s">
        <v>1005</v>
      </c>
      <c r="G2334" s="424" t="s">
        <v>409</v>
      </c>
      <c r="H2334" s="39">
        <f>H2333-B2334</f>
        <v>-125000</v>
      </c>
      <c r="I2334" s="84">
        <f t="shared" si="156"/>
        <v>252.5252525252525</v>
      </c>
      <c r="K2334" s="66" t="s">
        <v>691</v>
      </c>
      <c r="M2334" s="2">
        <v>495</v>
      </c>
    </row>
    <row r="2335" spans="1:13" s="72" customFormat="1" ht="12.75">
      <c r="A2335" s="13"/>
      <c r="B2335" s="419">
        <f>SUM(B2334)</f>
        <v>125000</v>
      </c>
      <c r="C2335" s="58" t="s">
        <v>169</v>
      </c>
      <c r="D2335" s="58"/>
      <c r="E2335" s="13"/>
      <c r="F2335" s="20"/>
      <c r="G2335" s="20"/>
      <c r="H2335" s="70">
        <v>0</v>
      </c>
      <c r="I2335" s="86">
        <f t="shared" si="156"/>
        <v>252.5252525252525</v>
      </c>
      <c r="J2335" s="60"/>
      <c r="K2335" s="60"/>
      <c r="L2335" s="60"/>
      <c r="M2335" s="2">
        <v>495</v>
      </c>
    </row>
    <row r="2336" spans="1:13" s="68" customFormat="1" ht="12.75">
      <c r="A2336" s="14"/>
      <c r="B2336" s="417"/>
      <c r="C2336" s="35"/>
      <c r="D2336" s="35"/>
      <c r="E2336" s="14"/>
      <c r="F2336" s="32"/>
      <c r="G2336" s="32"/>
      <c r="H2336" s="39">
        <f aca="true" t="shared" si="158" ref="H2336:H2343">H2335-B2336</f>
        <v>0</v>
      </c>
      <c r="I2336" s="84">
        <f t="shared" si="156"/>
        <v>0</v>
      </c>
      <c r="J2336" s="17"/>
      <c r="K2336" s="17"/>
      <c r="L2336" s="17"/>
      <c r="M2336" s="2">
        <v>495</v>
      </c>
    </row>
    <row r="2337" spans="1:13" s="68" customFormat="1" ht="12.75">
      <c r="A2337" s="14"/>
      <c r="B2337" s="417"/>
      <c r="C2337" s="35"/>
      <c r="D2337" s="35"/>
      <c r="E2337" s="14"/>
      <c r="F2337" s="32"/>
      <c r="G2337" s="32"/>
      <c r="H2337" s="39">
        <f t="shared" si="158"/>
        <v>0</v>
      </c>
      <c r="I2337" s="84">
        <f t="shared" si="156"/>
        <v>0</v>
      </c>
      <c r="J2337" s="17"/>
      <c r="K2337" s="17"/>
      <c r="L2337" s="17"/>
      <c r="M2337" s="2">
        <v>495</v>
      </c>
    </row>
    <row r="2338" spans="1:13" s="68" customFormat="1" ht="12.75">
      <c r="A2338" s="35"/>
      <c r="B2338" s="417">
        <v>50000</v>
      </c>
      <c r="C2338" s="67" t="s">
        <v>172</v>
      </c>
      <c r="D2338" s="35" t="s">
        <v>112</v>
      </c>
      <c r="E2338" s="35" t="s">
        <v>252</v>
      </c>
      <c r="F2338" s="33" t="s">
        <v>1006</v>
      </c>
      <c r="G2338" s="33" t="s">
        <v>409</v>
      </c>
      <c r="H2338" s="39">
        <f t="shared" si="158"/>
        <v>-50000</v>
      </c>
      <c r="I2338" s="84">
        <f t="shared" si="156"/>
        <v>101.01010101010101</v>
      </c>
      <c r="K2338" s="66" t="s">
        <v>691</v>
      </c>
      <c r="M2338" s="2">
        <v>495</v>
      </c>
    </row>
    <row r="2339" spans="1:13" s="68" customFormat="1" ht="12.75">
      <c r="A2339" s="35"/>
      <c r="B2339" s="417">
        <v>30000</v>
      </c>
      <c r="C2339" s="35" t="s">
        <v>172</v>
      </c>
      <c r="D2339" s="35" t="s">
        <v>112</v>
      </c>
      <c r="E2339" s="35" t="s">
        <v>252</v>
      </c>
      <c r="F2339" s="33" t="s">
        <v>1007</v>
      </c>
      <c r="G2339" s="33" t="s">
        <v>500</v>
      </c>
      <c r="H2339" s="39">
        <f t="shared" si="158"/>
        <v>-80000</v>
      </c>
      <c r="I2339" s="84">
        <f t="shared" si="156"/>
        <v>60.60606060606061</v>
      </c>
      <c r="K2339" s="66" t="s">
        <v>691</v>
      </c>
      <c r="M2339" s="2">
        <v>495</v>
      </c>
    </row>
    <row r="2340" spans="1:13" s="66" customFormat="1" ht="12.75">
      <c r="A2340" s="67"/>
      <c r="B2340" s="417">
        <v>50000</v>
      </c>
      <c r="C2340" s="67" t="s">
        <v>172</v>
      </c>
      <c r="D2340" s="35" t="s">
        <v>112</v>
      </c>
      <c r="E2340" s="35" t="s">
        <v>252</v>
      </c>
      <c r="F2340" s="424" t="s">
        <v>995</v>
      </c>
      <c r="G2340" s="33" t="s">
        <v>409</v>
      </c>
      <c r="H2340" s="39">
        <f t="shared" si="158"/>
        <v>-130000</v>
      </c>
      <c r="I2340" s="84">
        <f t="shared" si="156"/>
        <v>101.01010101010101</v>
      </c>
      <c r="K2340" s="66" t="s">
        <v>691</v>
      </c>
      <c r="M2340" s="2">
        <v>495</v>
      </c>
    </row>
    <row r="2341" spans="1:13" s="68" customFormat="1" ht="12.75">
      <c r="A2341" s="35"/>
      <c r="B2341" s="417">
        <v>30000</v>
      </c>
      <c r="C2341" s="35" t="s">
        <v>172</v>
      </c>
      <c r="D2341" s="35" t="s">
        <v>112</v>
      </c>
      <c r="E2341" s="35" t="s">
        <v>252</v>
      </c>
      <c r="F2341" s="424" t="s">
        <v>995</v>
      </c>
      <c r="G2341" s="33" t="s">
        <v>500</v>
      </c>
      <c r="H2341" s="39">
        <f t="shared" si="158"/>
        <v>-160000</v>
      </c>
      <c r="I2341" s="84">
        <f t="shared" si="156"/>
        <v>60.60606060606061</v>
      </c>
      <c r="K2341" s="66" t="s">
        <v>691</v>
      </c>
      <c r="M2341" s="2">
        <v>495</v>
      </c>
    </row>
    <row r="2342" spans="1:13" s="68" customFormat="1" ht="12.75">
      <c r="A2342" s="35"/>
      <c r="B2342" s="417">
        <v>125000</v>
      </c>
      <c r="C2342" s="35" t="s">
        <v>172</v>
      </c>
      <c r="D2342" s="35" t="s">
        <v>112</v>
      </c>
      <c r="E2342" s="35" t="s">
        <v>252</v>
      </c>
      <c r="F2342" s="33" t="s">
        <v>1008</v>
      </c>
      <c r="G2342" s="33" t="s">
        <v>500</v>
      </c>
      <c r="H2342" s="39">
        <f t="shared" si="158"/>
        <v>-285000</v>
      </c>
      <c r="I2342" s="84">
        <f t="shared" si="156"/>
        <v>252.5252525252525</v>
      </c>
      <c r="K2342" s="66" t="s">
        <v>1009</v>
      </c>
      <c r="M2342" s="2">
        <v>495</v>
      </c>
    </row>
    <row r="2343" spans="1:13" s="68" customFormat="1" ht="12.75">
      <c r="A2343" s="35"/>
      <c r="B2343" s="417">
        <v>30000</v>
      </c>
      <c r="C2343" s="35" t="s">
        <v>172</v>
      </c>
      <c r="D2343" s="35" t="s">
        <v>112</v>
      </c>
      <c r="E2343" s="35" t="s">
        <v>252</v>
      </c>
      <c r="F2343" s="33" t="s">
        <v>1010</v>
      </c>
      <c r="G2343" s="33" t="s">
        <v>500</v>
      </c>
      <c r="H2343" s="39">
        <f t="shared" si="158"/>
        <v>-315000</v>
      </c>
      <c r="I2343" s="84">
        <f t="shared" si="156"/>
        <v>60.60606060606061</v>
      </c>
      <c r="K2343" s="66" t="s">
        <v>1009</v>
      </c>
      <c r="M2343" s="2">
        <v>495</v>
      </c>
    </row>
    <row r="2344" spans="1:13" s="72" customFormat="1" ht="12.75">
      <c r="A2344" s="13"/>
      <c r="B2344" s="419">
        <f>SUM(B2338:B2343)</f>
        <v>315000</v>
      </c>
      <c r="C2344" s="58" t="s">
        <v>172</v>
      </c>
      <c r="D2344" s="58"/>
      <c r="E2344" s="13"/>
      <c r="F2344" s="20"/>
      <c r="G2344" s="20"/>
      <c r="H2344" s="70">
        <v>0</v>
      </c>
      <c r="I2344" s="86">
        <f t="shared" si="156"/>
        <v>636.3636363636364</v>
      </c>
      <c r="J2344" s="60"/>
      <c r="K2344" s="60"/>
      <c r="L2344" s="60"/>
      <c r="M2344" s="2">
        <v>495</v>
      </c>
    </row>
    <row r="2345" spans="2:13" ht="12.75">
      <c r="B2345" s="34"/>
      <c r="C2345" s="35"/>
      <c r="D2345" s="14"/>
      <c r="E2345" s="35"/>
      <c r="G2345" s="33"/>
      <c r="H2345" s="6">
        <f aca="true" t="shared" si="159" ref="H2345:H2360">H2344-B2345</f>
        <v>0</v>
      </c>
      <c r="I2345" s="24">
        <f aca="true" t="shared" si="160" ref="I2345:I2408">+B2345/M2345</f>
        <v>0</v>
      </c>
      <c r="M2345" s="2">
        <v>495</v>
      </c>
    </row>
    <row r="2346" spans="2:13" ht="12.75">
      <c r="B2346" s="34"/>
      <c r="C2346" s="35"/>
      <c r="D2346" s="14"/>
      <c r="E2346" s="35"/>
      <c r="G2346" s="33"/>
      <c r="H2346" s="6">
        <f t="shared" si="159"/>
        <v>0</v>
      </c>
      <c r="I2346" s="24">
        <f t="shared" si="160"/>
        <v>0</v>
      </c>
      <c r="M2346" s="2">
        <v>495</v>
      </c>
    </row>
    <row r="2347" spans="2:13" ht="12.75">
      <c r="B2347" s="34"/>
      <c r="C2347" s="35"/>
      <c r="D2347" s="14"/>
      <c r="E2347" s="35"/>
      <c r="G2347" s="33"/>
      <c r="H2347" s="6">
        <f t="shared" si="159"/>
        <v>0</v>
      </c>
      <c r="I2347" s="24">
        <f t="shared" si="160"/>
        <v>0</v>
      </c>
      <c r="M2347" s="2">
        <v>495</v>
      </c>
    </row>
    <row r="2348" spans="1:13" s="68" customFormat="1" ht="12.75">
      <c r="A2348" s="35"/>
      <c r="B2348" s="470">
        <v>230000</v>
      </c>
      <c r="C2348" s="35" t="s">
        <v>1011</v>
      </c>
      <c r="D2348" s="33" t="s">
        <v>112</v>
      </c>
      <c r="E2348" s="74"/>
      <c r="F2348" s="74" t="s">
        <v>678</v>
      </c>
      <c r="G2348" s="74" t="s">
        <v>1012</v>
      </c>
      <c r="H2348" s="6">
        <f t="shared" si="159"/>
        <v>-230000</v>
      </c>
      <c r="I2348" s="24">
        <f t="shared" si="160"/>
        <v>464.64646464646466</v>
      </c>
      <c r="M2348" s="2">
        <v>495</v>
      </c>
    </row>
    <row r="2349" spans="1:13" s="68" customFormat="1" ht="12.75">
      <c r="A2349" s="35"/>
      <c r="B2349" s="470">
        <v>29785</v>
      </c>
      <c r="C2349" s="35" t="s">
        <v>1011</v>
      </c>
      <c r="D2349" s="33" t="s">
        <v>112</v>
      </c>
      <c r="E2349" s="74" t="s">
        <v>679</v>
      </c>
      <c r="F2349" s="74"/>
      <c r="G2349" s="74" t="s">
        <v>1012</v>
      </c>
      <c r="H2349" s="6">
        <f t="shared" si="159"/>
        <v>-259785</v>
      </c>
      <c r="I2349" s="24">
        <f t="shared" si="160"/>
        <v>60.17171717171717</v>
      </c>
      <c r="M2349" s="2">
        <v>495</v>
      </c>
    </row>
    <row r="2350" spans="1:13" s="68" customFormat="1" ht="12.75">
      <c r="A2350" s="35"/>
      <c r="B2350" s="470">
        <v>5750</v>
      </c>
      <c r="C2350" s="35" t="s">
        <v>1011</v>
      </c>
      <c r="D2350" s="33" t="s">
        <v>112</v>
      </c>
      <c r="E2350" s="74" t="s">
        <v>680</v>
      </c>
      <c r="F2350" s="74"/>
      <c r="G2350" s="74" t="s">
        <v>1012</v>
      </c>
      <c r="H2350" s="6">
        <f t="shared" si="159"/>
        <v>-265535</v>
      </c>
      <c r="I2350" s="24">
        <f t="shared" si="160"/>
        <v>11.616161616161616</v>
      </c>
      <c r="M2350" s="2">
        <v>495</v>
      </c>
    </row>
    <row r="2351" spans="1:13" s="68" customFormat="1" ht="12.75">
      <c r="A2351" s="35"/>
      <c r="B2351" s="470">
        <v>30000</v>
      </c>
      <c r="C2351" s="35" t="s">
        <v>1011</v>
      </c>
      <c r="D2351" s="33" t="s">
        <v>112</v>
      </c>
      <c r="E2351" s="74" t="s">
        <v>252</v>
      </c>
      <c r="F2351" s="74"/>
      <c r="G2351" s="74" t="s">
        <v>1012</v>
      </c>
      <c r="H2351" s="6">
        <f t="shared" si="159"/>
        <v>-295535</v>
      </c>
      <c r="I2351" s="24">
        <f t="shared" si="160"/>
        <v>60.60606060606061</v>
      </c>
      <c r="M2351" s="2">
        <v>495</v>
      </c>
    </row>
    <row r="2352" spans="1:13" s="68" customFormat="1" ht="12.75">
      <c r="A2352" s="35"/>
      <c r="B2352" s="470">
        <v>60000</v>
      </c>
      <c r="C2352" s="35" t="s">
        <v>1011</v>
      </c>
      <c r="D2352" s="33" t="s">
        <v>112</v>
      </c>
      <c r="E2352" s="74" t="s">
        <v>252</v>
      </c>
      <c r="F2352" s="74"/>
      <c r="G2352" s="74" t="s">
        <v>1012</v>
      </c>
      <c r="H2352" s="6">
        <f t="shared" si="159"/>
        <v>-355535</v>
      </c>
      <c r="I2352" s="24">
        <f t="shared" si="160"/>
        <v>121.21212121212122</v>
      </c>
      <c r="M2352" s="2">
        <v>495</v>
      </c>
    </row>
    <row r="2353" spans="1:13" s="68" customFormat="1" ht="12.75">
      <c r="A2353" s="35"/>
      <c r="B2353" s="471">
        <v>255000</v>
      </c>
      <c r="C2353" s="35" t="s">
        <v>770</v>
      </c>
      <c r="D2353" s="33" t="s">
        <v>112</v>
      </c>
      <c r="E2353" s="74"/>
      <c r="F2353" s="74" t="s">
        <v>678</v>
      </c>
      <c r="G2353" s="74" t="s">
        <v>1012</v>
      </c>
      <c r="H2353" s="6">
        <f t="shared" si="159"/>
        <v>-610535</v>
      </c>
      <c r="I2353" s="24">
        <f t="shared" si="160"/>
        <v>515.1515151515151</v>
      </c>
      <c r="M2353" s="2">
        <v>495</v>
      </c>
    </row>
    <row r="2354" spans="1:13" s="68" customFormat="1" ht="12.75">
      <c r="A2354" s="35"/>
      <c r="B2354" s="471">
        <v>33022.5</v>
      </c>
      <c r="C2354" s="35" t="s">
        <v>770</v>
      </c>
      <c r="D2354" s="33" t="s">
        <v>112</v>
      </c>
      <c r="E2354" s="74" t="s">
        <v>679</v>
      </c>
      <c r="F2354" s="74"/>
      <c r="G2354" s="74" t="s">
        <v>1012</v>
      </c>
      <c r="H2354" s="6">
        <f t="shared" si="159"/>
        <v>-643557.5</v>
      </c>
      <c r="I2354" s="24">
        <f t="shared" si="160"/>
        <v>66.71212121212122</v>
      </c>
      <c r="M2354" s="2">
        <v>495</v>
      </c>
    </row>
    <row r="2355" spans="1:13" s="68" customFormat="1" ht="12.75">
      <c r="A2355" s="35"/>
      <c r="B2355" s="470">
        <v>6375</v>
      </c>
      <c r="C2355" s="35" t="s">
        <v>770</v>
      </c>
      <c r="D2355" s="33" t="s">
        <v>112</v>
      </c>
      <c r="E2355" s="74" t="s">
        <v>680</v>
      </c>
      <c r="F2355" s="74"/>
      <c r="G2355" s="74" t="s">
        <v>1012</v>
      </c>
      <c r="H2355" s="6">
        <f t="shared" si="159"/>
        <v>-649932.5</v>
      </c>
      <c r="I2355" s="24">
        <f t="shared" si="160"/>
        <v>12.878787878787879</v>
      </c>
      <c r="M2355" s="2">
        <v>495</v>
      </c>
    </row>
    <row r="2356" spans="1:13" s="68" customFormat="1" ht="12.75">
      <c r="A2356" s="35"/>
      <c r="B2356" s="470">
        <v>50000</v>
      </c>
      <c r="C2356" s="35" t="s">
        <v>770</v>
      </c>
      <c r="D2356" s="33" t="s">
        <v>112</v>
      </c>
      <c r="E2356" s="74" t="s">
        <v>252</v>
      </c>
      <c r="F2356" s="74"/>
      <c r="G2356" s="74" t="s">
        <v>1012</v>
      </c>
      <c r="H2356" s="6">
        <f t="shared" si="159"/>
        <v>-699932.5</v>
      </c>
      <c r="I2356" s="24">
        <f t="shared" si="160"/>
        <v>101.01010101010101</v>
      </c>
      <c r="M2356" s="2">
        <v>495</v>
      </c>
    </row>
    <row r="2357" spans="1:13" s="68" customFormat="1" ht="12.75">
      <c r="A2357" s="35"/>
      <c r="B2357" s="470">
        <v>60000</v>
      </c>
      <c r="C2357" s="35" t="s">
        <v>770</v>
      </c>
      <c r="D2357" s="33" t="s">
        <v>112</v>
      </c>
      <c r="E2357" s="74" t="s">
        <v>252</v>
      </c>
      <c r="F2357" s="74"/>
      <c r="G2357" s="74" t="s">
        <v>1012</v>
      </c>
      <c r="H2357" s="6">
        <f t="shared" si="159"/>
        <v>-759932.5</v>
      </c>
      <c r="I2357" s="24">
        <f t="shared" si="160"/>
        <v>121.21212121212122</v>
      </c>
      <c r="M2357" s="2">
        <v>495</v>
      </c>
    </row>
    <row r="2358" spans="1:13" s="68" customFormat="1" ht="12.75">
      <c r="A2358" s="35"/>
      <c r="B2358" s="470">
        <v>190000</v>
      </c>
      <c r="C2358" s="35" t="s">
        <v>1013</v>
      </c>
      <c r="D2358" s="33" t="s">
        <v>112</v>
      </c>
      <c r="E2358" s="74"/>
      <c r="F2358" s="74" t="s">
        <v>678</v>
      </c>
      <c r="G2358" s="74" t="s">
        <v>1012</v>
      </c>
      <c r="H2358" s="6">
        <f t="shared" si="159"/>
        <v>-949932.5</v>
      </c>
      <c r="I2358" s="24">
        <f t="shared" si="160"/>
        <v>383.83838383838383</v>
      </c>
      <c r="M2358" s="2">
        <v>495</v>
      </c>
    </row>
    <row r="2359" spans="1:13" s="68" customFormat="1" ht="12.75">
      <c r="A2359" s="35"/>
      <c r="B2359" s="470">
        <v>30000</v>
      </c>
      <c r="C2359" s="35" t="s">
        <v>1013</v>
      </c>
      <c r="D2359" s="33" t="s">
        <v>112</v>
      </c>
      <c r="E2359" s="74" t="s">
        <v>252</v>
      </c>
      <c r="F2359" s="74"/>
      <c r="G2359" s="74" t="s">
        <v>1012</v>
      </c>
      <c r="H2359" s="6">
        <f t="shared" si="159"/>
        <v>-979932.5</v>
      </c>
      <c r="I2359" s="24">
        <f t="shared" si="160"/>
        <v>60.60606060606061</v>
      </c>
      <c r="M2359" s="2">
        <v>495</v>
      </c>
    </row>
    <row r="2360" spans="1:13" s="68" customFormat="1" ht="12.75">
      <c r="A2360" s="35"/>
      <c r="B2360" s="470">
        <v>60000</v>
      </c>
      <c r="C2360" s="35" t="s">
        <v>1013</v>
      </c>
      <c r="D2360" s="33" t="s">
        <v>112</v>
      </c>
      <c r="E2360" s="74" t="s">
        <v>252</v>
      </c>
      <c r="F2360" s="74"/>
      <c r="G2360" s="74" t="s">
        <v>1012</v>
      </c>
      <c r="H2360" s="6">
        <f t="shared" si="159"/>
        <v>-1039932.5</v>
      </c>
      <c r="I2360" s="24">
        <f t="shared" si="160"/>
        <v>121.21212121212122</v>
      </c>
      <c r="M2360" s="2">
        <v>495</v>
      </c>
    </row>
    <row r="2361" spans="1:13" ht="12.75">
      <c r="A2361" s="58"/>
      <c r="B2361" s="472">
        <f>SUM(B2348:B2360)</f>
        <v>1039932.5</v>
      </c>
      <c r="C2361" s="58" t="s">
        <v>110</v>
      </c>
      <c r="D2361" s="73"/>
      <c r="E2361" s="75"/>
      <c r="F2361" s="75"/>
      <c r="G2361" s="75"/>
      <c r="H2361" s="70">
        <v>0</v>
      </c>
      <c r="I2361" s="86">
        <f t="shared" si="160"/>
        <v>2100.873737373737</v>
      </c>
      <c r="J2361" s="72"/>
      <c r="K2361" s="72"/>
      <c r="L2361" s="72"/>
      <c r="M2361" s="2">
        <v>495</v>
      </c>
    </row>
    <row r="2362" spans="8:13" ht="12.75">
      <c r="H2362" s="6">
        <f>H2361-B2362</f>
        <v>0</v>
      </c>
      <c r="I2362" s="24">
        <f t="shared" si="160"/>
        <v>0</v>
      </c>
      <c r="M2362" s="2">
        <v>495</v>
      </c>
    </row>
    <row r="2363" spans="8:13" ht="12.75">
      <c r="H2363" s="6">
        <f>H2362-B2363</f>
        <v>0</v>
      </c>
      <c r="I2363" s="24">
        <f t="shared" si="160"/>
        <v>0</v>
      </c>
      <c r="M2363" s="2">
        <v>495</v>
      </c>
    </row>
    <row r="2364" spans="8:13" ht="12.75">
      <c r="H2364" s="6">
        <f>H2363-B2364</f>
        <v>0</v>
      </c>
      <c r="I2364" s="24">
        <f t="shared" si="160"/>
        <v>0</v>
      </c>
      <c r="M2364" s="2">
        <v>495</v>
      </c>
    </row>
    <row r="2365" spans="2:13" ht="12.75">
      <c r="B2365" s="31"/>
      <c r="D2365" s="14"/>
      <c r="G2365" s="33"/>
      <c r="H2365" s="6">
        <f>H2364-B2365</f>
        <v>0</v>
      </c>
      <c r="I2365" s="24">
        <f t="shared" si="160"/>
        <v>0</v>
      </c>
      <c r="M2365" s="2">
        <v>495</v>
      </c>
    </row>
    <row r="2366" spans="1:13" ht="13.5" thickBot="1">
      <c r="A2366" s="45"/>
      <c r="B2366" s="42">
        <f>+B2423+B2430+B2445+B2453+B2508+B2513+B2584+B2606+B2616+B2626</f>
        <v>1806267</v>
      </c>
      <c r="C2366" s="45"/>
      <c r="D2366" s="44" t="s">
        <v>115</v>
      </c>
      <c r="E2366" s="80"/>
      <c r="F2366" s="80"/>
      <c r="G2366" s="47"/>
      <c r="H2366" s="81"/>
      <c r="I2366" s="82">
        <f t="shared" si="160"/>
        <v>3649.0242424242424</v>
      </c>
      <c r="J2366" s="83"/>
      <c r="K2366" s="83"/>
      <c r="L2366" s="83"/>
      <c r="M2366" s="2">
        <v>495</v>
      </c>
    </row>
    <row r="2367" spans="2:13" ht="12.75">
      <c r="B2367" s="61"/>
      <c r="C2367" s="35"/>
      <c r="D2367" s="14"/>
      <c r="E2367" s="36"/>
      <c r="G2367" s="37"/>
      <c r="H2367" s="6">
        <f aca="true" t="shared" si="161" ref="H2367:H2398">H2366-B2367</f>
        <v>0</v>
      </c>
      <c r="I2367" s="24">
        <f t="shared" si="160"/>
        <v>0</v>
      </c>
      <c r="M2367" s="2">
        <v>495</v>
      </c>
    </row>
    <row r="2368" spans="2:13" ht="12.75">
      <c r="B2368" s="31"/>
      <c r="C2368" s="35"/>
      <c r="D2368" s="14"/>
      <c r="E2368" s="14"/>
      <c r="G2368" s="32"/>
      <c r="H2368" s="6">
        <f t="shared" si="161"/>
        <v>0</v>
      </c>
      <c r="I2368" s="24">
        <f t="shared" si="160"/>
        <v>0</v>
      </c>
      <c r="M2368" s="2">
        <v>495</v>
      </c>
    </row>
    <row r="2369" spans="1:13" s="17" customFormat="1" ht="12.75">
      <c r="A2369" s="1"/>
      <c r="B2369" s="135">
        <v>5000</v>
      </c>
      <c r="C2369" s="1" t="s">
        <v>14</v>
      </c>
      <c r="D2369" s="14" t="s">
        <v>115</v>
      </c>
      <c r="E2369" s="1" t="s">
        <v>1014</v>
      </c>
      <c r="F2369" s="29" t="s">
        <v>1015</v>
      </c>
      <c r="G2369" s="33" t="s">
        <v>246</v>
      </c>
      <c r="H2369" s="6">
        <f t="shared" si="161"/>
        <v>-5000</v>
      </c>
      <c r="I2369" s="24">
        <f t="shared" si="160"/>
        <v>10.1010101010101</v>
      </c>
      <c r="J2369"/>
      <c r="K2369" t="s">
        <v>14</v>
      </c>
      <c r="L2369"/>
      <c r="M2369" s="2">
        <v>495</v>
      </c>
    </row>
    <row r="2370" spans="2:13" ht="12.75">
      <c r="B2370" s="135">
        <v>5000</v>
      </c>
      <c r="C2370" s="1" t="s">
        <v>14</v>
      </c>
      <c r="D2370" s="14" t="s">
        <v>115</v>
      </c>
      <c r="E2370" s="1" t="s">
        <v>1014</v>
      </c>
      <c r="F2370" s="29" t="s">
        <v>1016</v>
      </c>
      <c r="G2370" s="29" t="s">
        <v>259</v>
      </c>
      <c r="H2370" s="6">
        <f t="shared" si="161"/>
        <v>-10000</v>
      </c>
      <c r="I2370" s="24">
        <f t="shared" si="160"/>
        <v>10.1010101010101</v>
      </c>
      <c r="K2370" t="s">
        <v>14</v>
      </c>
      <c r="M2370" s="2">
        <v>495</v>
      </c>
    </row>
    <row r="2371" spans="2:13" ht="12.75">
      <c r="B2371" s="135">
        <v>2500</v>
      </c>
      <c r="C2371" s="1" t="s">
        <v>14</v>
      </c>
      <c r="D2371" s="14" t="s">
        <v>115</v>
      </c>
      <c r="E2371" s="1" t="s">
        <v>1014</v>
      </c>
      <c r="F2371" s="29" t="s">
        <v>1017</v>
      </c>
      <c r="G2371" s="29" t="s">
        <v>272</v>
      </c>
      <c r="H2371" s="6">
        <f t="shared" si="161"/>
        <v>-12500</v>
      </c>
      <c r="I2371" s="24">
        <f t="shared" si="160"/>
        <v>5.05050505050505</v>
      </c>
      <c r="K2371" t="s">
        <v>14</v>
      </c>
      <c r="M2371" s="2">
        <v>495</v>
      </c>
    </row>
    <row r="2372" spans="2:13" ht="12.75">
      <c r="B2372" s="135">
        <v>5000</v>
      </c>
      <c r="C2372" s="1" t="s">
        <v>14</v>
      </c>
      <c r="D2372" s="1" t="s">
        <v>115</v>
      </c>
      <c r="E2372" s="1" t="s">
        <v>1014</v>
      </c>
      <c r="F2372" s="29" t="s">
        <v>1018</v>
      </c>
      <c r="G2372" s="29" t="s">
        <v>274</v>
      </c>
      <c r="H2372" s="6">
        <f t="shared" si="161"/>
        <v>-17500</v>
      </c>
      <c r="I2372" s="24">
        <f t="shared" si="160"/>
        <v>10.1010101010101</v>
      </c>
      <c r="K2372" t="s">
        <v>14</v>
      </c>
      <c r="M2372" s="2">
        <v>495</v>
      </c>
    </row>
    <row r="2373" spans="2:14" ht="12.75">
      <c r="B2373" s="135">
        <v>5000</v>
      </c>
      <c r="C2373" s="1" t="s">
        <v>14</v>
      </c>
      <c r="D2373" s="1" t="s">
        <v>115</v>
      </c>
      <c r="E2373" s="1" t="s">
        <v>1014</v>
      </c>
      <c r="F2373" s="29" t="s">
        <v>1019</v>
      </c>
      <c r="G2373" s="29" t="s">
        <v>298</v>
      </c>
      <c r="H2373" s="6">
        <f t="shared" si="161"/>
        <v>-22500</v>
      </c>
      <c r="I2373" s="24">
        <f t="shared" si="160"/>
        <v>10.1010101010101</v>
      </c>
      <c r="K2373" t="s">
        <v>14</v>
      </c>
      <c r="M2373" s="2">
        <v>495</v>
      </c>
      <c r="N2373" s="423"/>
    </row>
    <row r="2374" spans="2:13" ht="12.75">
      <c r="B2374" s="135">
        <v>5000</v>
      </c>
      <c r="C2374" s="1" t="s">
        <v>14</v>
      </c>
      <c r="D2374" s="1" t="s">
        <v>115</v>
      </c>
      <c r="E2374" s="1" t="s">
        <v>1014</v>
      </c>
      <c r="F2374" s="29" t="s">
        <v>1020</v>
      </c>
      <c r="G2374" s="29" t="s">
        <v>328</v>
      </c>
      <c r="H2374" s="6">
        <f t="shared" si="161"/>
        <v>-27500</v>
      </c>
      <c r="I2374" s="24">
        <f t="shared" si="160"/>
        <v>10.1010101010101</v>
      </c>
      <c r="K2374" t="s">
        <v>14</v>
      </c>
      <c r="M2374" s="2">
        <v>495</v>
      </c>
    </row>
    <row r="2375" spans="2:13" ht="12.75">
      <c r="B2375" s="135">
        <v>2500</v>
      </c>
      <c r="C2375" s="1" t="s">
        <v>14</v>
      </c>
      <c r="D2375" s="1" t="s">
        <v>115</v>
      </c>
      <c r="E2375" s="1" t="s">
        <v>1014</v>
      </c>
      <c r="F2375" s="426" t="s">
        <v>1021</v>
      </c>
      <c r="G2375" s="29" t="s">
        <v>330</v>
      </c>
      <c r="H2375" s="6">
        <f t="shared" si="161"/>
        <v>-30000</v>
      </c>
      <c r="I2375" s="24">
        <f t="shared" si="160"/>
        <v>5.05050505050505</v>
      </c>
      <c r="K2375" t="s">
        <v>14</v>
      </c>
      <c r="M2375" s="2">
        <v>495</v>
      </c>
    </row>
    <row r="2376" spans="2:13" ht="12.75">
      <c r="B2376" s="135">
        <v>5000</v>
      </c>
      <c r="C2376" s="1" t="s">
        <v>14</v>
      </c>
      <c r="D2376" s="1" t="s">
        <v>115</v>
      </c>
      <c r="E2376" s="1" t="s">
        <v>1014</v>
      </c>
      <c r="F2376" s="426" t="s">
        <v>1022</v>
      </c>
      <c r="G2376" s="29" t="s">
        <v>335</v>
      </c>
      <c r="H2376" s="6">
        <f t="shared" si="161"/>
        <v>-35000</v>
      </c>
      <c r="I2376" s="24">
        <f t="shared" si="160"/>
        <v>10.1010101010101</v>
      </c>
      <c r="K2376" t="s">
        <v>14</v>
      </c>
      <c r="M2376" s="2">
        <v>495</v>
      </c>
    </row>
    <row r="2377" spans="2:13" ht="12.75">
      <c r="B2377" s="135">
        <v>2500</v>
      </c>
      <c r="C2377" s="1" t="s">
        <v>14</v>
      </c>
      <c r="D2377" s="1" t="s">
        <v>115</v>
      </c>
      <c r="E2377" s="1" t="s">
        <v>1014</v>
      </c>
      <c r="F2377" s="426" t="s">
        <v>1023</v>
      </c>
      <c r="G2377" s="29" t="s">
        <v>346</v>
      </c>
      <c r="H2377" s="6">
        <f t="shared" si="161"/>
        <v>-37500</v>
      </c>
      <c r="I2377" s="24">
        <f t="shared" si="160"/>
        <v>5.05050505050505</v>
      </c>
      <c r="K2377" t="s">
        <v>14</v>
      </c>
      <c r="M2377" s="2">
        <v>495</v>
      </c>
    </row>
    <row r="2378" spans="2:13" ht="12.75">
      <c r="B2378" s="135">
        <v>5000</v>
      </c>
      <c r="C2378" s="1" t="s">
        <v>14</v>
      </c>
      <c r="D2378" s="1" t="s">
        <v>115</v>
      </c>
      <c r="E2378" s="1" t="s">
        <v>1014</v>
      </c>
      <c r="F2378" s="426" t="s">
        <v>1024</v>
      </c>
      <c r="G2378" s="29" t="s">
        <v>348</v>
      </c>
      <c r="H2378" s="6">
        <f t="shared" si="161"/>
        <v>-42500</v>
      </c>
      <c r="I2378" s="24">
        <f t="shared" si="160"/>
        <v>10.1010101010101</v>
      </c>
      <c r="K2378" t="s">
        <v>14</v>
      </c>
      <c r="M2378" s="2">
        <v>495</v>
      </c>
    </row>
    <row r="2379" spans="2:13" ht="12.75">
      <c r="B2379" s="135">
        <v>5000</v>
      </c>
      <c r="C2379" s="1" t="s">
        <v>14</v>
      </c>
      <c r="D2379" s="1" t="s">
        <v>115</v>
      </c>
      <c r="E2379" s="1" t="s">
        <v>1014</v>
      </c>
      <c r="F2379" s="426" t="s">
        <v>1025</v>
      </c>
      <c r="G2379" s="29" t="s">
        <v>389</v>
      </c>
      <c r="H2379" s="6">
        <f t="shared" si="161"/>
        <v>-47500</v>
      </c>
      <c r="I2379" s="24">
        <f t="shared" si="160"/>
        <v>10.1010101010101</v>
      </c>
      <c r="K2379" t="s">
        <v>14</v>
      </c>
      <c r="M2379" s="2">
        <v>495</v>
      </c>
    </row>
    <row r="2380" spans="2:13" ht="12.75">
      <c r="B2380" s="135">
        <v>5000</v>
      </c>
      <c r="C2380" s="1" t="s">
        <v>14</v>
      </c>
      <c r="D2380" s="1" t="s">
        <v>115</v>
      </c>
      <c r="E2380" s="1" t="s">
        <v>1014</v>
      </c>
      <c r="F2380" s="426" t="s">
        <v>1026</v>
      </c>
      <c r="G2380" s="29" t="s">
        <v>391</v>
      </c>
      <c r="H2380" s="6">
        <f t="shared" si="161"/>
        <v>-52500</v>
      </c>
      <c r="I2380" s="24">
        <f t="shared" si="160"/>
        <v>10.1010101010101</v>
      </c>
      <c r="K2380" t="s">
        <v>14</v>
      </c>
      <c r="M2380" s="2">
        <v>495</v>
      </c>
    </row>
    <row r="2381" spans="2:13" ht="12.75">
      <c r="B2381" s="135">
        <v>5000</v>
      </c>
      <c r="C2381" s="1" t="s">
        <v>14</v>
      </c>
      <c r="D2381" s="1" t="s">
        <v>115</v>
      </c>
      <c r="E2381" s="1" t="s">
        <v>1014</v>
      </c>
      <c r="F2381" s="426" t="s">
        <v>1027</v>
      </c>
      <c r="G2381" s="29" t="s">
        <v>49</v>
      </c>
      <c r="H2381" s="6">
        <f t="shared" si="161"/>
        <v>-57500</v>
      </c>
      <c r="I2381" s="24">
        <f t="shared" si="160"/>
        <v>10.1010101010101</v>
      </c>
      <c r="K2381" t="s">
        <v>14</v>
      </c>
      <c r="M2381" s="2">
        <v>495</v>
      </c>
    </row>
    <row r="2382" spans="2:13" ht="12.75">
      <c r="B2382" s="135">
        <v>10000</v>
      </c>
      <c r="C2382" s="1" t="s">
        <v>14</v>
      </c>
      <c r="D2382" s="1" t="s">
        <v>115</v>
      </c>
      <c r="E2382" s="1" t="s">
        <v>1014</v>
      </c>
      <c r="F2382" s="426" t="s">
        <v>1028</v>
      </c>
      <c r="G2382" s="29" t="s">
        <v>49</v>
      </c>
      <c r="H2382" s="6">
        <f t="shared" si="161"/>
        <v>-67500</v>
      </c>
      <c r="I2382" s="24">
        <f t="shared" si="160"/>
        <v>20.2020202020202</v>
      </c>
      <c r="K2382" t="s">
        <v>14</v>
      </c>
      <c r="M2382" s="2">
        <v>495</v>
      </c>
    </row>
    <row r="2383" spans="2:13" ht="12.75">
      <c r="B2383" s="135">
        <v>5000</v>
      </c>
      <c r="C2383" s="1" t="s">
        <v>14</v>
      </c>
      <c r="D2383" s="1" t="s">
        <v>115</v>
      </c>
      <c r="E2383" s="1" t="s">
        <v>1014</v>
      </c>
      <c r="F2383" s="426" t="s">
        <v>1029</v>
      </c>
      <c r="G2383" s="29" t="s">
        <v>407</v>
      </c>
      <c r="H2383" s="6">
        <f t="shared" si="161"/>
        <v>-72500</v>
      </c>
      <c r="I2383" s="24">
        <f t="shared" si="160"/>
        <v>10.1010101010101</v>
      </c>
      <c r="K2383" t="s">
        <v>14</v>
      </c>
      <c r="M2383" s="2">
        <v>495</v>
      </c>
    </row>
    <row r="2384" spans="2:13" ht="12.75">
      <c r="B2384" s="135">
        <v>5000</v>
      </c>
      <c r="C2384" s="1" t="s">
        <v>14</v>
      </c>
      <c r="D2384" s="1" t="s">
        <v>115</v>
      </c>
      <c r="E2384" s="1" t="s">
        <v>1014</v>
      </c>
      <c r="F2384" s="426" t="s">
        <v>1030</v>
      </c>
      <c r="G2384" s="29" t="s">
        <v>495</v>
      </c>
      <c r="H2384" s="6">
        <f t="shared" si="161"/>
        <v>-77500</v>
      </c>
      <c r="I2384" s="24">
        <f t="shared" si="160"/>
        <v>10.1010101010101</v>
      </c>
      <c r="K2384" t="s">
        <v>14</v>
      </c>
      <c r="M2384" s="2">
        <v>495</v>
      </c>
    </row>
    <row r="2385" spans="2:13" ht="12.75">
      <c r="B2385" s="135">
        <v>5000</v>
      </c>
      <c r="C2385" s="1" t="s">
        <v>14</v>
      </c>
      <c r="D2385" s="1" t="s">
        <v>115</v>
      </c>
      <c r="E2385" s="1" t="s">
        <v>1014</v>
      </c>
      <c r="F2385" s="426" t="s">
        <v>1031</v>
      </c>
      <c r="G2385" s="29" t="s">
        <v>497</v>
      </c>
      <c r="H2385" s="6">
        <f t="shared" si="161"/>
        <v>-82500</v>
      </c>
      <c r="I2385" s="24">
        <f t="shared" si="160"/>
        <v>10.1010101010101</v>
      </c>
      <c r="K2385" t="s">
        <v>14</v>
      </c>
      <c r="M2385" s="2">
        <v>495</v>
      </c>
    </row>
    <row r="2386" spans="2:13" ht="12.75">
      <c r="B2386" s="135">
        <v>5000</v>
      </c>
      <c r="C2386" s="1" t="s">
        <v>14</v>
      </c>
      <c r="D2386" s="1" t="s">
        <v>115</v>
      </c>
      <c r="E2386" s="1" t="s">
        <v>1014</v>
      </c>
      <c r="F2386" s="29" t="s">
        <v>1032</v>
      </c>
      <c r="G2386" s="29" t="s">
        <v>409</v>
      </c>
      <c r="H2386" s="6">
        <f t="shared" si="161"/>
        <v>-87500</v>
      </c>
      <c r="I2386" s="24">
        <f t="shared" si="160"/>
        <v>10.1010101010101</v>
      </c>
      <c r="K2386" t="s">
        <v>14</v>
      </c>
      <c r="M2386" s="2">
        <v>495</v>
      </c>
    </row>
    <row r="2387" spans="2:13" ht="12.75">
      <c r="B2387" s="135">
        <v>5000</v>
      </c>
      <c r="C2387" s="1" t="s">
        <v>14</v>
      </c>
      <c r="D2387" s="1" t="s">
        <v>115</v>
      </c>
      <c r="E2387" s="1" t="s">
        <v>1014</v>
      </c>
      <c r="F2387" s="29" t="s">
        <v>1033</v>
      </c>
      <c r="G2387" s="29" t="s">
        <v>500</v>
      </c>
      <c r="H2387" s="6">
        <f t="shared" si="161"/>
        <v>-92500</v>
      </c>
      <c r="I2387" s="24">
        <f t="shared" si="160"/>
        <v>10.1010101010101</v>
      </c>
      <c r="K2387" t="s">
        <v>14</v>
      </c>
      <c r="M2387" s="2">
        <v>495</v>
      </c>
    </row>
    <row r="2388" spans="2:13" ht="12.75">
      <c r="B2388" s="135">
        <v>2500</v>
      </c>
      <c r="C2388" s="1" t="s">
        <v>14</v>
      </c>
      <c r="D2388" s="1" t="s">
        <v>115</v>
      </c>
      <c r="E2388" s="1" t="s">
        <v>1014</v>
      </c>
      <c r="F2388" s="29" t="s">
        <v>1034</v>
      </c>
      <c r="G2388" s="29" t="s">
        <v>502</v>
      </c>
      <c r="H2388" s="6">
        <f t="shared" si="161"/>
        <v>-95000</v>
      </c>
      <c r="I2388" s="24">
        <f t="shared" si="160"/>
        <v>5.05050505050505</v>
      </c>
      <c r="K2388" t="s">
        <v>14</v>
      </c>
      <c r="M2388" s="2">
        <v>495</v>
      </c>
    </row>
    <row r="2389" spans="2:13" ht="12.75">
      <c r="B2389" s="135">
        <v>2500</v>
      </c>
      <c r="C2389" s="14" t="s">
        <v>14</v>
      </c>
      <c r="D2389" s="14" t="s">
        <v>115</v>
      </c>
      <c r="E2389" s="1" t="s">
        <v>1014</v>
      </c>
      <c r="F2389" s="29" t="s">
        <v>1035</v>
      </c>
      <c r="G2389" s="29" t="s">
        <v>504</v>
      </c>
      <c r="H2389" s="6">
        <f t="shared" si="161"/>
        <v>-97500</v>
      </c>
      <c r="I2389" s="24">
        <f t="shared" si="160"/>
        <v>5.05050505050505</v>
      </c>
      <c r="K2389" t="s">
        <v>1014</v>
      </c>
      <c r="M2389" s="2">
        <v>495</v>
      </c>
    </row>
    <row r="2390" spans="2:13" ht="12.75">
      <c r="B2390" s="135">
        <v>5000</v>
      </c>
      <c r="C2390" s="1" t="s">
        <v>14</v>
      </c>
      <c r="D2390" s="1" t="s">
        <v>115</v>
      </c>
      <c r="E2390" s="1" t="s">
        <v>1014</v>
      </c>
      <c r="F2390" s="29" t="s">
        <v>1036</v>
      </c>
      <c r="G2390" s="29" t="s">
        <v>411</v>
      </c>
      <c r="H2390" s="6">
        <f t="shared" si="161"/>
        <v>-102500</v>
      </c>
      <c r="I2390" s="24">
        <f t="shared" si="160"/>
        <v>10.1010101010101</v>
      </c>
      <c r="K2390" t="s">
        <v>14</v>
      </c>
      <c r="M2390" s="2">
        <v>495</v>
      </c>
    </row>
    <row r="2391" spans="2:13" ht="12.75">
      <c r="B2391" s="135">
        <v>5000</v>
      </c>
      <c r="C2391" s="1" t="s">
        <v>14</v>
      </c>
      <c r="D2391" s="1" t="s">
        <v>115</v>
      </c>
      <c r="E2391" s="1" t="s">
        <v>1014</v>
      </c>
      <c r="F2391" s="29" t="s">
        <v>1037</v>
      </c>
      <c r="G2391" s="29" t="s">
        <v>557</v>
      </c>
      <c r="H2391" s="6">
        <f t="shared" si="161"/>
        <v>-107500</v>
      </c>
      <c r="I2391" s="24">
        <f t="shared" si="160"/>
        <v>10.1010101010101</v>
      </c>
      <c r="K2391" t="s">
        <v>14</v>
      </c>
      <c r="M2391" s="2">
        <v>495</v>
      </c>
    </row>
    <row r="2392" spans="2:13" ht="12.75">
      <c r="B2392" s="135">
        <v>5000</v>
      </c>
      <c r="C2392" s="1" t="s">
        <v>14</v>
      </c>
      <c r="D2392" s="1" t="s">
        <v>115</v>
      </c>
      <c r="E2392" s="1" t="s">
        <v>1014</v>
      </c>
      <c r="F2392" s="29" t="s">
        <v>1038</v>
      </c>
      <c r="G2392" s="29" t="s">
        <v>603</v>
      </c>
      <c r="H2392" s="6">
        <f t="shared" si="161"/>
        <v>-112500</v>
      </c>
      <c r="I2392" s="24">
        <f t="shared" si="160"/>
        <v>10.1010101010101</v>
      </c>
      <c r="K2392" t="s">
        <v>14</v>
      </c>
      <c r="M2392" s="2">
        <v>495</v>
      </c>
    </row>
    <row r="2393" spans="2:13" ht="12.75">
      <c r="B2393" s="135">
        <v>5000</v>
      </c>
      <c r="C2393" s="1" t="s">
        <v>14</v>
      </c>
      <c r="D2393" s="1" t="s">
        <v>115</v>
      </c>
      <c r="E2393" s="1" t="s">
        <v>1014</v>
      </c>
      <c r="F2393" s="426" t="s">
        <v>1039</v>
      </c>
      <c r="G2393" s="29" t="s">
        <v>593</v>
      </c>
      <c r="H2393" s="6">
        <f t="shared" si="161"/>
        <v>-117500</v>
      </c>
      <c r="I2393" s="24">
        <f t="shared" si="160"/>
        <v>10.1010101010101</v>
      </c>
      <c r="K2393" t="s">
        <v>14</v>
      </c>
      <c r="M2393" s="2">
        <v>495</v>
      </c>
    </row>
    <row r="2394" spans="2:13" ht="12.75">
      <c r="B2394" s="135">
        <v>5000</v>
      </c>
      <c r="C2394" s="1" t="s">
        <v>14</v>
      </c>
      <c r="D2394" s="1" t="s">
        <v>115</v>
      </c>
      <c r="E2394" s="1" t="s">
        <v>1014</v>
      </c>
      <c r="F2394" s="426" t="s">
        <v>1040</v>
      </c>
      <c r="G2394" s="29" t="s">
        <v>606</v>
      </c>
      <c r="H2394" s="6">
        <f t="shared" si="161"/>
        <v>-122500</v>
      </c>
      <c r="I2394" s="24">
        <f t="shared" si="160"/>
        <v>10.1010101010101</v>
      </c>
      <c r="K2394" t="s">
        <v>14</v>
      </c>
      <c r="M2394" s="2">
        <v>495</v>
      </c>
    </row>
    <row r="2395" spans="2:13" ht="12.75">
      <c r="B2395" s="135">
        <v>2500</v>
      </c>
      <c r="C2395" s="1" t="s">
        <v>14</v>
      </c>
      <c r="D2395" s="1" t="s">
        <v>115</v>
      </c>
      <c r="E2395" s="1" t="s">
        <v>1014</v>
      </c>
      <c r="F2395" s="29" t="s">
        <v>1041</v>
      </c>
      <c r="G2395" s="29" t="s">
        <v>623</v>
      </c>
      <c r="H2395" s="6">
        <f t="shared" si="161"/>
        <v>-125000</v>
      </c>
      <c r="I2395" s="24">
        <f t="shared" si="160"/>
        <v>5.05050505050505</v>
      </c>
      <c r="K2395" t="s">
        <v>14</v>
      </c>
      <c r="M2395" s="2">
        <v>495</v>
      </c>
    </row>
    <row r="2396" spans="2:13" ht="12.75">
      <c r="B2396" s="137">
        <v>2500</v>
      </c>
      <c r="C2396" s="1" t="s">
        <v>14</v>
      </c>
      <c r="D2396" s="14" t="s">
        <v>115</v>
      </c>
      <c r="E2396" s="1" t="s">
        <v>1042</v>
      </c>
      <c r="F2396" s="29" t="s">
        <v>1043</v>
      </c>
      <c r="G2396" s="33" t="s">
        <v>246</v>
      </c>
      <c r="H2396" s="6">
        <f t="shared" si="161"/>
        <v>-127500</v>
      </c>
      <c r="I2396" s="24">
        <f t="shared" si="160"/>
        <v>5.05050505050505</v>
      </c>
      <c r="K2396" t="s">
        <v>14</v>
      </c>
      <c r="M2396" s="2">
        <v>495</v>
      </c>
    </row>
    <row r="2397" spans="2:13" ht="12.75">
      <c r="B2397" s="135">
        <v>2500</v>
      </c>
      <c r="C2397" s="1" t="s">
        <v>14</v>
      </c>
      <c r="D2397" s="14" t="s">
        <v>115</v>
      </c>
      <c r="E2397" s="1" t="s">
        <v>1042</v>
      </c>
      <c r="F2397" s="29" t="s">
        <v>1044</v>
      </c>
      <c r="G2397" s="29" t="s">
        <v>259</v>
      </c>
      <c r="H2397" s="6">
        <f t="shared" si="161"/>
        <v>-130000</v>
      </c>
      <c r="I2397" s="24">
        <f t="shared" si="160"/>
        <v>5.05050505050505</v>
      </c>
      <c r="K2397" t="s">
        <v>14</v>
      </c>
      <c r="M2397" s="2">
        <v>495</v>
      </c>
    </row>
    <row r="2398" spans="2:13" ht="12.75">
      <c r="B2398" s="135">
        <v>2500</v>
      </c>
      <c r="C2398" s="1" t="s">
        <v>14</v>
      </c>
      <c r="D2398" s="14" t="s">
        <v>115</v>
      </c>
      <c r="E2398" s="1" t="s">
        <v>1042</v>
      </c>
      <c r="F2398" s="29" t="s">
        <v>1045</v>
      </c>
      <c r="G2398" s="29" t="s">
        <v>272</v>
      </c>
      <c r="H2398" s="6">
        <f t="shared" si="161"/>
        <v>-132500</v>
      </c>
      <c r="I2398" s="24">
        <f t="shared" si="160"/>
        <v>5.05050505050505</v>
      </c>
      <c r="K2398" t="s">
        <v>14</v>
      </c>
      <c r="M2398" s="2">
        <v>495</v>
      </c>
    </row>
    <row r="2399" spans="2:13" ht="12.75">
      <c r="B2399" s="135">
        <v>2500</v>
      </c>
      <c r="C2399" s="1" t="s">
        <v>14</v>
      </c>
      <c r="D2399" s="14" t="s">
        <v>115</v>
      </c>
      <c r="E2399" s="1" t="s">
        <v>1042</v>
      </c>
      <c r="F2399" s="29" t="s">
        <v>1046</v>
      </c>
      <c r="G2399" s="29" t="s">
        <v>282</v>
      </c>
      <c r="H2399" s="6">
        <f aca="true" t="shared" si="162" ref="H2399:H2422">H2398-B2399</f>
        <v>-135000</v>
      </c>
      <c r="I2399" s="24">
        <f t="shared" si="160"/>
        <v>5.05050505050505</v>
      </c>
      <c r="K2399" t="s">
        <v>14</v>
      </c>
      <c r="M2399" s="2">
        <v>495</v>
      </c>
    </row>
    <row r="2400" spans="2:13" ht="12.75">
      <c r="B2400" s="135">
        <v>2500</v>
      </c>
      <c r="C2400" s="1" t="s">
        <v>14</v>
      </c>
      <c r="D2400" s="14" t="s">
        <v>115</v>
      </c>
      <c r="E2400" s="1" t="s">
        <v>1042</v>
      </c>
      <c r="F2400" s="29" t="s">
        <v>1047</v>
      </c>
      <c r="G2400" s="29" t="s">
        <v>274</v>
      </c>
      <c r="H2400" s="6">
        <f t="shared" si="162"/>
        <v>-137500</v>
      </c>
      <c r="I2400" s="24">
        <f t="shared" si="160"/>
        <v>5.05050505050505</v>
      </c>
      <c r="K2400" t="s">
        <v>14</v>
      </c>
      <c r="M2400" s="2">
        <v>495</v>
      </c>
    </row>
    <row r="2401" spans="2:13" ht="12.75">
      <c r="B2401" s="135">
        <v>2500</v>
      </c>
      <c r="C2401" s="1" t="s">
        <v>14</v>
      </c>
      <c r="D2401" s="1" t="s">
        <v>115</v>
      </c>
      <c r="E2401" s="1" t="s">
        <v>1042</v>
      </c>
      <c r="F2401" s="29" t="s">
        <v>1048</v>
      </c>
      <c r="G2401" s="29" t="s">
        <v>298</v>
      </c>
      <c r="H2401" s="6">
        <f t="shared" si="162"/>
        <v>-140000</v>
      </c>
      <c r="I2401" s="24">
        <f t="shared" si="160"/>
        <v>5.05050505050505</v>
      </c>
      <c r="K2401" t="s">
        <v>14</v>
      </c>
      <c r="M2401" s="2">
        <v>495</v>
      </c>
    </row>
    <row r="2402" spans="2:13" ht="12.75">
      <c r="B2402" s="135">
        <v>2500</v>
      </c>
      <c r="C2402" s="1" t="s">
        <v>14</v>
      </c>
      <c r="D2402" s="1" t="s">
        <v>115</v>
      </c>
      <c r="E2402" s="1" t="s">
        <v>1042</v>
      </c>
      <c r="F2402" s="426" t="s">
        <v>1049</v>
      </c>
      <c r="G2402" s="29" t="s">
        <v>330</v>
      </c>
      <c r="H2402" s="6">
        <f t="shared" si="162"/>
        <v>-142500</v>
      </c>
      <c r="I2402" s="24">
        <f t="shared" si="160"/>
        <v>5.05050505050505</v>
      </c>
      <c r="K2402" t="s">
        <v>14</v>
      </c>
      <c r="M2402" s="2">
        <v>495</v>
      </c>
    </row>
    <row r="2403" spans="2:13" ht="12.75">
      <c r="B2403" s="135">
        <v>2500</v>
      </c>
      <c r="C2403" s="1" t="s">
        <v>14</v>
      </c>
      <c r="D2403" s="1" t="s">
        <v>115</v>
      </c>
      <c r="E2403" s="1" t="s">
        <v>1042</v>
      </c>
      <c r="F2403" s="426" t="s">
        <v>1050</v>
      </c>
      <c r="G2403" s="29" t="s">
        <v>335</v>
      </c>
      <c r="H2403" s="6">
        <f t="shared" si="162"/>
        <v>-145000</v>
      </c>
      <c r="I2403" s="24">
        <f t="shared" si="160"/>
        <v>5.05050505050505</v>
      </c>
      <c r="K2403" t="s">
        <v>14</v>
      </c>
      <c r="M2403" s="2">
        <v>495</v>
      </c>
    </row>
    <row r="2404" spans="2:13" ht="12.75">
      <c r="B2404" s="135">
        <v>2500</v>
      </c>
      <c r="C2404" s="1" t="s">
        <v>14</v>
      </c>
      <c r="D2404" s="1" t="s">
        <v>115</v>
      </c>
      <c r="E2404" s="1" t="s">
        <v>1042</v>
      </c>
      <c r="F2404" s="426" t="s">
        <v>1051</v>
      </c>
      <c r="G2404" s="29" t="s">
        <v>346</v>
      </c>
      <c r="H2404" s="6">
        <f t="shared" si="162"/>
        <v>-147500</v>
      </c>
      <c r="I2404" s="24">
        <f t="shared" si="160"/>
        <v>5.05050505050505</v>
      </c>
      <c r="K2404" t="s">
        <v>14</v>
      </c>
      <c r="M2404" s="2">
        <v>495</v>
      </c>
    </row>
    <row r="2405" spans="2:13" ht="12.75">
      <c r="B2405" s="135">
        <v>2500</v>
      </c>
      <c r="C2405" s="1" t="s">
        <v>14</v>
      </c>
      <c r="D2405" s="1" t="s">
        <v>115</v>
      </c>
      <c r="E2405" s="1" t="s">
        <v>1042</v>
      </c>
      <c r="F2405" s="426" t="s">
        <v>1052</v>
      </c>
      <c r="G2405" s="29" t="s">
        <v>348</v>
      </c>
      <c r="H2405" s="6">
        <f t="shared" si="162"/>
        <v>-150000</v>
      </c>
      <c r="I2405" s="24">
        <f t="shared" si="160"/>
        <v>5.05050505050505</v>
      </c>
      <c r="K2405" t="s">
        <v>14</v>
      </c>
      <c r="M2405" s="2">
        <v>495</v>
      </c>
    </row>
    <row r="2406" spans="2:13" ht="12.75">
      <c r="B2406" s="135">
        <v>2500</v>
      </c>
      <c r="C2406" s="1" t="s">
        <v>14</v>
      </c>
      <c r="D2406" s="1" t="s">
        <v>115</v>
      </c>
      <c r="E2406" s="1" t="s">
        <v>1042</v>
      </c>
      <c r="F2406" s="426" t="s">
        <v>1053</v>
      </c>
      <c r="G2406" s="29" t="s">
        <v>348</v>
      </c>
      <c r="H2406" s="6">
        <f t="shared" si="162"/>
        <v>-152500</v>
      </c>
      <c r="I2406" s="24">
        <f t="shared" si="160"/>
        <v>5.05050505050505</v>
      </c>
      <c r="K2406" t="s">
        <v>14</v>
      </c>
      <c r="M2406" s="2">
        <v>495</v>
      </c>
    </row>
    <row r="2407" spans="2:13" ht="12.75">
      <c r="B2407" s="135">
        <v>2500</v>
      </c>
      <c r="C2407" s="1" t="s">
        <v>14</v>
      </c>
      <c r="D2407" s="1" t="s">
        <v>115</v>
      </c>
      <c r="E2407" s="1" t="s">
        <v>1042</v>
      </c>
      <c r="F2407" s="426" t="s">
        <v>1054</v>
      </c>
      <c r="G2407" s="29" t="s">
        <v>389</v>
      </c>
      <c r="H2407" s="6">
        <f t="shared" si="162"/>
        <v>-155000</v>
      </c>
      <c r="I2407" s="24">
        <f t="shared" si="160"/>
        <v>5.05050505050505</v>
      </c>
      <c r="K2407" t="s">
        <v>14</v>
      </c>
      <c r="M2407" s="2">
        <v>495</v>
      </c>
    </row>
    <row r="2408" spans="2:13" ht="12.75">
      <c r="B2408" s="135">
        <v>2500</v>
      </c>
      <c r="C2408" s="1" t="s">
        <v>14</v>
      </c>
      <c r="D2408" s="1" t="s">
        <v>115</v>
      </c>
      <c r="E2408" s="1" t="s">
        <v>1042</v>
      </c>
      <c r="F2408" s="426" t="s">
        <v>1055</v>
      </c>
      <c r="G2408" s="29" t="s">
        <v>393</v>
      </c>
      <c r="H2408" s="6">
        <f t="shared" si="162"/>
        <v>-157500</v>
      </c>
      <c r="I2408" s="24">
        <f t="shared" si="160"/>
        <v>5.05050505050505</v>
      </c>
      <c r="K2408" t="s">
        <v>14</v>
      </c>
      <c r="M2408" s="2">
        <v>495</v>
      </c>
    </row>
    <row r="2409" spans="2:13" ht="12.75">
      <c r="B2409" s="135">
        <v>2500</v>
      </c>
      <c r="C2409" s="1" t="s">
        <v>14</v>
      </c>
      <c r="D2409" s="1" t="s">
        <v>115</v>
      </c>
      <c r="E2409" s="1" t="s">
        <v>1042</v>
      </c>
      <c r="F2409" s="426" t="s">
        <v>1056</v>
      </c>
      <c r="G2409" s="29" t="s">
        <v>49</v>
      </c>
      <c r="H2409" s="6">
        <f t="shared" si="162"/>
        <v>-160000</v>
      </c>
      <c r="I2409" s="24">
        <f aca="true" t="shared" si="163" ref="I2409:I2472">+B2409/M2409</f>
        <v>5.05050505050505</v>
      </c>
      <c r="K2409" t="s">
        <v>14</v>
      </c>
      <c r="M2409" s="2">
        <v>495</v>
      </c>
    </row>
    <row r="2410" spans="2:13" ht="12.75">
      <c r="B2410" s="135">
        <v>10000</v>
      </c>
      <c r="C2410" s="1" t="s">
        <v>14</v>
      </c>
      <c r="D2410" s="1" t="s">
        <v>115</v>
      </c>
      <c r="E2410" s="1" t="s">
        <v>1042</v>
      </c>
      <c r="F2410" s="443" t="s">
        <v>1057</v>
      </c>
      <c r="G2410" s="29" t="s">
        <v>49</v>
      </c>
      <c r="H2410" s="6">
        <f t="shared" si="162"/>
        <v>-170000</v>
      </c>
      <c r="I2410" s="24">
        <f t="shared" si="163"/>
        <v>20.2020202020202</v>
      </c>
      <c r="K2410" t="s">
        <v>14</v>
      </c>
      <c r="M2410" s="2">
        <v>495</v>
      </c>
    </row>
    <row r="2411" spans="2:13" ht="12.75">
      <c r="B2411" s="135">
        <v>2500</v>
      </c>
      <c r="C2411" s="1" t="s">
        <v>14</v>
      </c>
      <c r="D2411" s="1" t="s">
        <v>115</v>
      </c>
      <c r="E2411" s="1" t="s">
        <v>1042</v>
      </c>
      <c r="F2411" s="426" t="s">
        <v>1058</v>
      </c>
      <c r="G2411" s="29" t="s">
        <v>407</v>
      </c>
      <c r="H2411" s="6">
        <f t="shared" si="162"/>
        <v>-172500</v>
      </c>
      <c r="I2411" s="24">
        <f t="shared" si="163"/>
        <v>5.05050505050505</v>
      </c>
      <c r="K2411" t="s">
        <v>14</v>
      </c>
      <c r="M2411" s="2">
        <v>495</v>
      </c>
    </row>
    <row r="2412" spans="2:13" ht="12.75">
      <c r="B2412" s="135">
        <v>2500</v>
      </c>
      <c r="C2412" s="1" t="s">
        <v>14</v>
      </c>
      <c r="D2412" s="1" t="s">
        <v>115</v>
      </c>
      <c r="E2412" s="1" t="s">
        <v>1042</v>
      </c>
      <c r="F2412" s="426" t="s">
        <v>1059</v>
      </c>
      <c r="G2412" s="29" t="s">
        <v>495</v>
      </c>
      <c r="H2412" s="6">
        <f t="shared" si="162"/>
        <v>-175000</v>
      </c>
      <c r="I2412" s="24">
        <f t="shared" si="163"/>
        <v>5.05050505050505</v>
      </c>
      <c r="K2412" t="s">
        <v>14</v>
      </c>
      <c r="M2412" s="2">
        <v>495</v>
      </c>
    </row>
    <row r="2413" spans="2:13" ht="12.75">
      <c r="B2413" s="135">
        <v>2500</v>
      </c>
      <c r="C2413" s="1" t="s">
        <v>14</v>
      </c>
      <c r="D2413" s="1" t="s">
        <v>115</v>
      </c>
      <c r="E2413" s="1" t="s">
        <v>1042</v>
      </c>
      <c r="F2413" s="29" t="s">
        <v>1060</v>
      </c>
      <c r="G2413" s="29" t="s">
        <v>409</v>
      </c>
      <c r="H2413" s="6">
        <f t="shared" si="162"/>
        <v>-177500</v>
      </c>
      <c r="I2413" s="24">
        <f t="shared" si="163"/>
        <v>5.05050505050505</v>
      </c>
      <c r="K2413" t="s">
        <v>14</v>
      </c>
      <c r="M2413" s="2">
        <v>495</v>
      </c>
    </row>
    <row r="2414" spans="2:13" ht="12.75">
      <c r="B2414" s="135">
        <v>2500</v>
      </c>
      <c r="C2414" s="1" t="s">
        <v>14</v>
      </c>
      <c r="D2414" s="1" t="s">
        <v>115</v>
      </c>
      <c r="E2414" s="1" t="s">
        <v>1042</v>
      </c>
      <c r="F2414" s="29" t="s">
        <v>1061</v>
      </c>
      <c r="G2414" s="29" t="s">
        <v>500</v>
      </c>
      <c r="H2414" s="6">
        <f t="shared" si="162"/>
        <v>-180000</v>
      </c>
      <c r="I2414" s="24">
        <f t="shared" si="163"/>
        <v>5.05050505050505</v>
      </c>
      <c r="K2414" t="s">
        <v>14</v>
      </c>
      <c r="M2414" s="2">
        <v>495</v>
      </c>
    </row>
    <row r="2415" spans="2:13" ht="12.75">
      <c r="B2415" s="135">
        <v>5000</v>
      </c>
      <c r="C2415" s="1" t="s">
        <v>14</v>
      </c>
      <c r="D2415" s="1" t="s">
        <v>115</v>
      </c>
      <c r="E2415" s="1" t="s">
        <v>1042</v>
      </c>
      <c r="F2415" s="29" t="s">
        <v>1062</v>
      </c>
      <c r="G2415" s="29" t="s">
        <v>502</v>
      </c>
      <c r="H2415" s="6">
        <f t="shared" si="162"/>
        <v>-185000</v>
      </c>
      <c r="I2415" s="24">
        <f t="shared" si="163"/>
        <v>10.1010101010101</v>
      </c>
      <c r="K2415" t="s">
        <v>14</v>
      </c>
      <c r="M2415" s="2">
        <v>495</v>
      </c>
    </row>
    <row r="2416" spans="2:13" ht="12.75">
      <c r="B2416" s="135">
        <v>2500</v>
      </c>
      <c r="C2416" s="1" t="s">
        <v>14</v>
      </c>
      <c r="D2416" s="1" t="s">
        <v>115</v>
      </c>
      <c r="E2416" s="1" t="s">
        <v>1042</v>
      </c>
      <c r="F2416" s="29" t="s">
        <v>1063</v>
      </c>
      <c r="G2416" s="29" t="s">
        <v>411</v>
      </c>
      <c r="H2416" s="6">
        <f t="shared" si="162"/>
        <v>-187500</v>
      </c>
      <c r="I2416" s="24">
        <f t="shared" si="163"/>
        <v>5.05050505050505</v>
      </c>
      <c r="K2416" t="s">
        <v>14</v>
      </c>
      <c r="M2416" s="2">
        <v>495</v>
      </c>
    </row>
    <row r="2417" spans="2:13" ht="12.75">
      <c r="B2417" s="135">
        <v>2500</v>
      </c>
      <c r="C2417" s="1" t="s">
        <v>14</v>
      </c>
      <c r="D2417" s="1" t="s">
        <v>115</v>
      </c>
      <c r="E2417" s="1" t="s">
        <v>1042</v>
      </c>
      <c r="F2417" s="29" t="s">
        <v>1064</v>
      </c>
      <c r="G2417" s="29" t="s">
        <v>557</v>
      </c>
      <c r="H2417" s="6">
        <f t="shared" si="162"/>
        <v>-190000</v>
      </c>
      <c r="I2417" s="24">
        <f t="shared" si="163"/>
        <v>5.05050505050505</v>
      </c>
      <c r="K2417" t="s">
        <v>14</v>
      </c>
      <c r="M2417" s="2">
        <v>495</v>
      </c>
    </row>
    <row r="2418" spans="1:13" s="40" customFormat="1" ht="12.75">
      <c r="A2418" s="1"/>
      <c r="B2418" s="135">
        <v>2500</v>
      </c>
      <c r="C2418" s="1" t="s">
        <v>14</v>
      </c>
      <c r="D2418" s="1" t="s">
        <v>115</v>
      </c>
      <c r="E2418" s="1" t="s">
        <v>1042</v>
      </c>
      <c r="F2418" s="29" t="s">
        <v>1065</v>
      </c>
      <c r="G2418" s="29" t="s">
        <v>603</v>
      </c>
      <c r="H2418" s="6">
        <f t="shared" si="162"/>
        <v>-192500</v>
      </c>
      <c r="I2418" s="24">
        <f t="shared" si="163"/>
        <v>5.05050505050505</v>
      </c>
      <c r="J2418"/>
      <c r="K2418" t="s">
        <v>14</v>
      </c>
      <c r="L2418"/>
      <c r="M2418" s="2">
        <v>495</v>
      </c>
    </row>
    <row r="2419" spans="2:13" ht="12.75">
      <c r="B2419" s="135">
        <v>2500</v>
      </c>
      <c r="C2419" s="1" t="s">
        <v>14</v>
      </c>
      <c r="D2419" s="1" t="s">
        <v>115</v>
      </c>
      <c r="E2419" s="1" t="s">
        <v>1042</v>
      </c>
      <c r="F2419" s="29" t="s">
        <v>1066</v>
      </c>
      <c r="G2419" s="29" t="s">
        <v>593</v>
      </c>
      <c r="H2419" s="6">
        <f t="shared" si="162"/>
        <v>-195000</v>
      </c>
      <c r="I2419" s="24">
        <f t="shared" si="163"/>
        <v>5.05050505050505</v>
      </c>
      <c r="K2419" t="s">
        <v>14</v>
      </c>
      <c r="M2419" s="2">
        <v>495</v>
      </c>
    </row>
    <row r="2420" spans="2:13" ht="12.75">
      <c r="B2420" s="135">
        <v>2500</v>
      </c>
      <c r="C2420" s="1" t="s">
        <v>14</v>
      </c>
      <c r="D2420" s="1" t="s">
        <v>115</v>
      </c>
      <c r="E2420" s="1" t="s">
        <v>1042</v>
      </c>
      <c r="F2420" s="29" t="s">
        <v>1067</v>
      </c>
      <c r="G2420" s="29" t="s">
        <v>606</v>
      </c>
      <c r="H2420" s="6">
        <f t="shared" si="162"/>
        <v>-197500</v>
      </c>
      <c r="I2420" s="24">
        <f t="shared" si="163"/>
        <v>5.05050505050505</v>
      </c>
      <c r="K2420" t="s">
        <v>14</v>
      </c>
      <c r="M2420" s="2">
        <v>495</v>
      </c>
    </row>
    <row r="2421" spans="2:13" ht="12.75">
      <c r="B2421" s="135">
        <v>2500</v>
      </c>
      <c r="C2421" s="1" t="s">
        <v>14</v>
      </c>
      <c r="D2421" s="1" t="s">
        <v>115</v>
      </c>
      <c r="E2421" s="1" t="s">
        <v>1042</v>
      </c>
      <c r="F2421" s="29" t="s">
        <v>1068</v>
      </c>
      <c r="G2421" s="29" t="s">
        <v>623</v>
      </c>
      <c r="H2421" s="6">
        <f t="shared" si="162"/>
        <v>-200000</v>
      </c>
      <c r="I2421" s="24">
        <f t="shared" si="163"/>
        <v>5.05050505050505</v>
      </c>
      <c r="K2421" t="s">
        <v>14</v>
      </c>
      <c r="M2421" s="2">
        <v>495</v>
      </c>
    </row>
    <row r="2422" spans="2:13" ht="12.75">
      <c r="B2422" s="135">
        <v>3000</v>
      </c>
      <c r="C2422" s="1" t="s">
        <v>14</v>
      </c>
      <c r="D2422" s="1" t="s">
        <v>115</v>
      </c>
      <c r="E2422" s="1" t="s">
        <v>1042</v>
      </c>
      <c r="F2422" s="29" t="s">
        <v>1069</v>
      </c>
      <c r="G2422" s="29" t="s">
        <v>623</v>
      </c>
      <c r="H2422" s="6">
        <f t="shared" si="162"/>
        <v>-203000</v>
      </c>
      <c r="I2422" s="24">
        <f t="shared" si="163"/>
        <v>6.0606060606060606</v>
      </c>
      <c r="K2422" t="s">
        <v>1042</v>
      </c>
      <c r="M2422" s="2">
        <v>495</v>
      </c>
    </row>
    <row r="2423" spans="1:13" s="60" customFormat="1" ht="12.75">
      <c r="A2423" s="13"/>
      <c r="B2423" s="136">
        <f>SUM(B2369:B2422)</f>
        <v>203000</v>
      </c>
      <c r="C2423" s="13" t="s">
        <v>14</v>
      </c>
      <c r="D2423" s="13"/>
      <c r="E2423" s="13"/>
      <c r="F2423" s="20"/>
      <c r="G2423" s="20"/>
      <c r="H2423" s="57">
        <v>0</v>
      </c>
      <c r="I2423" s="59">
        <f t="shared" si="163"/>
        <v>410.1010101010101</v>
      </c>
      <c r="M2423" s="2">
        <v>495</v>
      </c>
    </row>
    <row r="2424" spans="4:13" ht="12.75">
      <c r="D2424" s="14"/>
      <c r="H2424" s="6">
        <f aca="true" t="shared" si="164" ref="H2424:H2429">H2423-B2424</f>
        <v>0</v>
      </c>
      <c r="I2424" s="24">
        <f t="shared" si="163"/>
        <v>0</v>
      </c>
      <c r="M2424" s="2">
        <v>495</v>
      </c>
    </row>
    <row r="2425" spans="4:13" ht="12.75">
      <c r="D2425" s="14"/>
      <c r="H2425" s="6">
        <f t="shared" si="164"/>
        <v>0</v>
      </c>
      <c r="I2425" s="24">
        <f t="shared" si="163"/>
        <v>0</v>
      </c>
      <c r="M2425" s="2">
        <v>495</v>
      </c>
    </row>
    <row r="2426" spans="2:13" ht="12.75">
      <c r="B2426" s="473">
        <v>25000</v>
      </c>
      <c r="C2426" s="1" t="s">
        <v>1070</v>
      </c>
      <c r="D2426" s="14" t="s">
        <v>115</v>
      </c>
      <c r="E2426" s="1" t="s">
        <v>254</v>
      </c>
      <c r="F2426" s="29" t="s">
        <v>1071</v>
      </c>
      <c r="G2426" s="29" t="s">
        <v>495</v>
      </c>
      <c r="H2426" s="6">
        <f t="shared" si="164"/>
        <v>-25000</v>
      </c>
      <c r="I2426" s="24">
        <f t="shared" si="163"/>
        <v>50.505050505050505</v>
      </c>
      <c r="K2426" t="s">
        <v>1014</v>
      </c>
      <c r="M2426" s="2">
        <v>495</v>
      </c>
    </row>
    <row r="2427" spans="2:13" ht="12.75">
      <c r="B2427" s="473">
        <v>5000</v>
      </c>
      <c r="C2427" s="1" t="s">
        <v>1072</v>
      </c>
      <c r="D2427" s="14" t="s">
        <v>115</v>
      </c>
      <c r="E2427" s="1" t="s">
        <v>254</v>
      </c>
      <c r="F2427" s="29" t="s">
        <v>1073</v>
      </c>
      <c r="G2427" s="29" t="s">
        <v>497</v>
      </c>
      <c r="H2427" s="6">
        <f t="shared" si="164"/>
        <v>-30000</v>
      </c>
      <c r="I2427" s="24">
        <f t="shared" si="163"/>
        <v>10.1010101010101</v>
      </c>
      <c r="K2427" t="s">
        <v>1014</v>
      </c>
      <c r="M2427" s="2">
        <v>495</v>
      </c>
    </row>
    <row r="2428" spans="2:13" ht="12.75">
      <c r="B2428" s="473">
        <v>5000</v>
      </c>
      <c r="C2428" s="1" t="s">
        <v>1074</v>
      </c>
      <c r="D2428" s="14" t="s">
        <v>115</v>
      </c>
      <c r="E2428" s="1" t="s">
        <v>254</v>
      </c>
      <c r="F2428" s="29" t="s">
        <v>1075</v>
      </c>
      <c r="G2428" s="29" t="s">
        <v>504</v>
      </c>
      <c r="H2428" s="6">
        <f t="shared" si="164"/>
        <v>-35000</v>
      </c>
      <c r="I2428" s="24">
        <f t="shared" si="163"/>
        <v>10.1010101010101</v>
      </c>
      <c r="K2428" t="s">
        <v>1014</v>
      </c>
      <c r="M2428" s="2">
        <v>495</v>
      </c>
    </row>
    <row r="2429" spans="2:13" ht="12.75">
      <c r="B2429" s="473">
        <v>25000</v>
      </c>
      <c r="C2429" s="1" t="s">
        <v>1076</v>
      </c>
      <c r="D2429" s="14" t="s">
        <v>115</v>
      </c>
      <c r="E2429" s="1" t="s">
        <v>254</v>
      </c>
      <c r="F2429" s="29" t="s">
        <v>1077</v>
      </c>
      <c r="G2429" s="29" t="s">
        <v>504</v>
      </c>
      <c r="H2429" s="6">
        <f t="shared" si="164"/>
        <v>-60000</v>
      </c>
      <c r="I2429" s="24">
        <f t="shared" si="163"/>
        <v>50.505050505050505</v>
      </c>
      <c r="K2429" t="s">
        <v>1014</v>
      </c>
      <c r="M2429" s="2">
        <v>495</v>
      </c>
    </row>
    <row r="2430" spans="1:13" s="60" customFormat="1" ht="12.75">
      <c r="A2430" s="13"/>
      <c r="B2430" s="472">
        <f>SUM(B2426:B2429)</f>
        <v>60000</v>
      </c>
      <c r="C2430" s="13" t="s">
        <v>180</v>
      </c>
      <c r="D2430" s="13"/>
      <c r="E2430" s="13"/>
      <c r="F2430" s="20"/>
      <c r="G2430" s="20"/>
      <c r="H2430" s="57">
        <v>0</v>
      </c>
      <c r="I2430" s="59">
        <f t="shared" si="163"/>
        <v>121.21212121212122</v>
      </c>
      <c r="M2430" s="2">
        <v>495</v>
      </c>
    </row>
    <row r="2431" spans="2:13" ht="12.75">
      <c r="B2431" s="473"/>
      <c r="H2431" s="6">
        <f aca="true" t="shared" si="165" ref="H2431:H2444">H2430-B2431</f>
        <v>0</v>
      </c>
      <c r="I2431" s="24">
        <f t="shared" si="163"/>
        <v>0</v>
      </c>
      <c r="M2431" s="2">
        <v>495</v>
      </c>
    </row>
    <row r="2432" spans="2:13" ht="12.75">
      <c r="B2432" s="473"/>
      <c r="H2432" s="6">
        <f t="shared" si="165"/>
        <v>0</v>
      </c>
      <c r="I2432" s="24">
        <f t="shared" si="163"/>
        <v>0</v>
      </c>
      <c r="M2432" s="2">
        <v>495</v>
      </c>
    </row>
    <row r="2433" spans="2:13" ht="12.75">
      <c r="B2433" s="473">
        <v>500</v>
      </c>
      <c r="C2433" s="1" t="s">
        <v>21</v>
      </c>
      <c r="D2433" s="14" t="s">
        <v>115</v>
      </c>
      <c r="E2433" s="1" t="s">
        <v>254</v>
      </c>
      <c r="F2433" s="29" t="s">
        <v>1078</v>
      </c>
      <c r="G2433" s="29" t="s">
        <v>495</v>
      </c>
      <c r="H2433" s="6">
        <f t="shared" si="165"/>
        <v>-500</v>
      </c>
      <c r="I2433" s="24">
        <f t="shared" si="163"/>
        <v>1.0101010101010102</v>
      </c>
      <c r="K2433" t="s">
        <v>1014</v>
      </c>
      <c r="M2433" s="2">
        <v>495</v>
      </c>
    </row>
    <row r="2434" spans="2:13" ht="12.75">
      <c r="B2434" s="473">
        <v>2000</v>
      </c>
      <c r="C2434" s="1" t="s">
        <v>21</v>
      </c>
      <c r="D2434" s="14" t="s">
        <v>115</v>
      </c>
      <c r="E2434" s="1" t="s">
        <v>254</v>
      </c>
      <c r="F2434" s="29" t="s">
        <v>1078</v>
      </c>
      <c r="G2434" s="29" t="s">
        <v>495</v>
      </c>
      <c r="H2434" s="6">
        <f t="shared" si="165"/>
        <v>-2500</v>
      </c>
      <c r="I2434" s="24">
        <f t="shared" si="163"/>
        <v>4.040404040404041</v>
      </c>
      <c r="K2434" t="s">
        <v>1014</v>
      </c>
      <c r="M2434" s="2">
        <v>495</v>
      </c>
    </row>
    <row r="2435" spans="2:13" ht="12.75">
      <c r="B2435" s="473">
        <v>500</v>
      </c>
      <c r="C2435" s="1" t="s">
        <v>21</v>
      </c>
      <c r="D2435" s="14" t="s">
        <v>115</v>
      </c>
      <c r="E2435" s="1" t="s">
        <v>254</v>
      </c>
      <c r="F2435" s="29" t="s">
        <v>1078</v>
      </c>
      <c r="G2435" s="29" t="s">
        <v>497</v>
      </c>
      <c r="H2435" s="6">
        <f t="shared" si="165"/>
        <v>-3000</v>
      </c>
      <c r="I2435" s="24">
        <f t="shared" si="163"/>
        <v>1.0101010101010102</v>
      </c>
      <c r="K2435" t="s">
        <v>1014</v>
      </c>
      <c r="M2435" s="2">
        <v>495</v>
      </c>
    </row>
    <row r="2436" spans="2:13" ht="12.75">
      <c r="B2436" s="473">
        <v>2000</v>
      </c>
      <c r="C2436" s="1" t="s">
        <v>21</v>
      </c>
      <c r="D2436" s="14" t="s">
        <v>115</v>
      </c>
      <c r="E2436" s="1" t="s">
        <v>254</v>
      </c>
      <c r="F2436" s="29" t="s">
        <v>1078</v>
      </c>
      <c r="G2436" s="29" t="s">
        <v>497</v>
      </c>
      <c r="H2436" s="6">
        <f t="shared" si="165"/>
        <v>-5000</v>
      </c>
      <c r="I2436" s="24">
        <f t="shared" si="163"/>
        <v>4.040404040404041</v>
      </c>
      <c r="K2436" t="s">
        <v>1014</v>
      </c>
      <c r="M2436" s="2">
        <v>495</v>
      </c>
    </row>
    <row r="2437" spans="2:13" ht="12.75">
      <c r="B2437" s="473">
        <v>500</v>
      </c>
      <c r="C2437" s="1" t="s">
        <v>21</v>
      </c>
      <c r="D2437" s="14" t="s">
        <v>115</v>
      </c>
      <c r="E2437" s="1" t="s">
        <v>254</v>
      </c>
      <c r="F2437" s="29" t="s">
        <v>1078</v>
      </c>
      <c r="G2437" s="29" t="s">
        <v>409</v>
      </c>
      <c r="H2437" s="6">
        <f t="shared" si="165"/>
        <v>-5500</v>
      </c>
      <c r="I2437" s="24">
        <f t="shared" si="163"/>
        <v>1.0101010101010102</v>
      </c>
      <c r="K2437" t="s">
        <v>1014</v>
      </c>
      <c r="M2437" s="2">
        <v>495</v>
      </c>
    </row>
    <row r="2438" spans="2:13" ht="12.75">
      <c r="B2438" s="473">
        <v>2000</v>
      </c>
      <c r="C2438" s="1" t="s">
        <v>21</v>
      </c>
      <c r="D2438" s="14" t="s">
        <v>115</v>
      </c>
      <c r="E2438" s="1" t="s">
        <v>254</v>
      </c>
      <c r="F2438" s="29" t="s">
        <v>1078</v>
      </c>
      <c r="G2438" s="29" t="s">
        <v>409</v>
      </c>
      <c r="H2438" s="6">
        <f t="shared" si="165"/>
        <v>-7500</v>
      </c>
      <c r="I2438" s="24">
        <f t="shared" si="163"/>
        <v>4.040404040404041</v>
      </c>
      <c r="K2438" t="s">
        <v>1014</v>
      </c>
      <c r="M2438" s="2">
        <v>495</v>
      </c>
    </row>
    <row r="2439" spans="2:13" ht="12.75">
      <c r="B2439" s="473">
        <v>500</v>
      </c>
      <c r="C2439" s="1" t="s">
        <v>21</v>
      </c>
      <c r="D2439" s="14" t="s">
        <v>115</v>
      </c>
      <c r="E2439" s="1" t="s">
        <v>254</v>
      </c>
      <c r="F2439" s="29" t="s">
        <v>1078</v>
      </c>
      <c r="G2439" s="29" t="s">
        <v>500</v>
      </c>
      <c r="H2439" s="6">
        <f t="shared" si="165"/>
        <v>-8000</v>
      </c>
      <c r="I2439" s="24">
        <f t="shared" si="163"/>
        <v>1.0101010101010102</v>
      </c>
      <c r="K2439" t="s">
        <v>1014</v>
      </c>
      <c r="M2439" s="2">
        <v>495</v>
      </c>
    </row>
    <row r="2440" spans="2:13" ht="12.75">
      <c r="B2440" s="473">
        <v>2000</v>
      </c>
      <c r="C2440" s="1" t="s">
        <v>21</v>
      </c>
      <c r="D2440" s="14" t="s">
        <v>115</v>
      </c>
      <c r="E2440" s="1" t="s">
        <v>254</v>
      </c>
      <c r="F2440" s="29" t="s">
        <v>1078</v>
      </c>
      <c r="G2440" s="29" t="s">
        <v>500</v>
      </c>
      <c r="H2440" s="6">
        <f t="shared" si="165"/>
        <v>-10000</v>
      </c>
      <c r="I2440" s="24">
        <f t="shared" si="163"/>
        <v>4.040404040404041</v>
      </c>
      <c r="K2440" t="s">
        <v>1014</v>
      </c>
      <c r="M2440" s="2">
        <v>495</v>
      </c>
    </row>
    <row r="2441" spans="2:13" ht="12.75">
      <c r="B2441" s="473">
        <v>500</v>
      </c>
      <c r="C2441" s="1" t="s">
        <v>21</v>
      </c>
      <c r="D2441" s="14" t="s">
        <v>115</v>
      </c>
      <c r="E2441" s="1" t="s">
        <v>254</v>
      </c>
      <c r="F2441" s="29" t="s">
        <v>1078</v>
      </c>
      <c r="G2441" s="29" t="s">
        <v>502</v>
      </c>
      <c r="H2441" s="6">
        <f t="shared" si="165"/>
        <v>-10500</v>
      </c>
      <c r="I2441" s="24">
        <f t="shared" si="163"/>
        <v>1.0101010101010102</v>
      </c>
      <c r="K2441" t="s">
        <v>1014</v>
      </c>
      <c r="M2441" s="2">
        <v>495</v>
      </c>
    </row>
    <row r="2442" spans="2:13" ht="12.75">
      <c r="B2442" s="473">
        <v>2000</v>
      </c>
      <c r="C2442" s="1" t="s">
        <v>21</v>
      </c>
      <c r="D2442" s="14" t="s">
        <v>115</v>
      </c>
      <c r="E2442" s="1" t="s">
        <v>254</v>
      </c>
      <c r="F2442" s="29" t="s">
        <v>1078</v>
      </c>
      <c r="G2442" s="29" t="s">
        <v>502</v>
      </c>
      <c r="H2442" s="6">
        <f t="shared" si="165"/>
        <v>-12500</v>
      </c>
      <c r="I2442" s="24">
        <f t="shared" si="163"/>
        <v>4.040404040404041</v>
      </c>
      <c r="K2442" t="s">
        <v>1014</v>
      </c>
      <c r="M2442" s="2">
        <v>495</v>
      </c>
    </row>
    <row r="2443" spans="2:13" ht="12.75">
      <c r="B2443" s="473">
        <v>500</v>
      </c>
      <c r="C2443" s="1" t="s">
        <v>21</v>
      </c>
      <c r="D2443" s="14" t="s">
        <v>115</v>
      </c>
      <c r="E2443" s="1" t="s">
        <v>254</v>
      </c>
      <c r="F2443" s="29" t="s">
        <v>1078</v>
      </c>
      <c r="G2443" s="29" t="s">
        <v>504</v>
      </c>
      <c r="H2443" s="6">
        <f t="shared" si="165"/>
        <v>-13000</v>
      </c>
      <c r="I2443" s="24">
        <f t="shared" si="163"/>
        <v>1.0101010101010102</v>
      </c>
      <c r="K2443" t="s">
        <v>1014</v>
      </c>
      <c r="M2443" s="2">
        <v>495</v>
      </c>
    </row>
    <row r="2444" spans="2:13" ht="12.75">
      <c r="B2444" s="473">
        <v>2000</v>
      </c>
      <c r="C2444" s="1" t="s">
        <v>21</v>
      </c>
      <c r="D2444" s="14" t="s">
        <v>115</v>
      </c>
      <c r="E2444" s="1" t="s">
        <v>254</v>
      </c>
      <c r="F2444" s="29" t="s">
        <v>1078</v>
      </c>
      <c r="G2444" s="29" t="s">
        <v>504</v>
      </c>
      <c r="H2444" s="6">
        <f t="shared" si="165"/>
        <v>-15000</v>
      </c>
      <c r="I2444" s="24">
        <f t="shared" si="163"/>
        <v>4.040404040404041</v>
      </c>
      <c r="K2444" t="s">
        <v>1014</v>
      </c>
      <c r="M2444" s="2">
        <v>495</v>
      </c>
    </row>
    <row r="2445" spans="1:13" s="60" customFormat="1" ht="12.75">
      <c r="A2445" s="13"/>
      <c r="B2445" s="472">
        <f>SUM(B2433:B2444)</f>
        <v>15000</v>
      </c>
      <c r="C2445" s="13" t="s">
        <v>21</v>
      </c>
      <c r="D2445" s="13"/>
      <c r="E2445" s="13"/>
      <c r="F2445" s="20"/>
      <c r="G2445" s="20"/>
      <c r="H2445" s="57">
        <v>0</v>
      </c>
      <c r="I2445" s="59">
        <f t="shared" si="163"/>
        <v>30.303030303030305</v>
      </c>
      <c r="M2445" s="2">
        <v>495</v>
      </c>
    </row>
    <row r="2446" spans="2:13" ht="12.75">
      <c r="B2446" s="473"/>
      <c r="H2446" s="6">
        <f aca="true" t="shared" si="166" ref="H2446:H2452">H2445-B2446</f>
        <v>0</v>
      </c>
      <c r="I2446" s="24">
        <f t="shared" si="163"/>
        <v>0</v>
      </c>
      <c r="M2446" s="2">
        <v>495</v>
      </c>
    </row>
    <row r="2447" spans="2:13" ht="12.75">
      <c r="B2447" s="473"/>
      <c r="H2447" s="6">
        <f t="shared" si="166"/>
        <v>0</v>
      </c>
      <c r="I2447" s="24">
        <f t="shared" si="163"/>
        <v>0</v>
      </c>
      <c r="M2447" s="2">
        <v>495</v>
      </c>
    </row>
    <row r="2448" spans="2:13" ht="12.75">
      <c r="B2448" s="473"/>
      <c r="H2448" s="6">
        <f t="shared" si="166"/>
        <v>0</v>
      </c>
      <c r="I2448" s="24">
        <f t="shared" si="163"/>
        <v>0</v>
      </c>
      <c r="M2448" s="2">
        <v>495</v>
      </c>
    </row>
    <row r="2449" spans="1:13" ht="12.75">
      <c r="A2449" s="14"/>
      <c r="B2449" s="473">
        <v>6000</v>
      </c>
      <c r="C2449" s="1" t="s">
        <v>20</v>
      </c>
      <c r="D2449" s="14" t="s">
        <v>115</v>
      </c>
      <c r="E2449" s="1" t="s">
        <v>254</v>
      </c>
      <c r="F2449" s="29" t="s">
        <v>1079</v>
      </c>
      <c r="G2449" s="29" t="s">
        <v>497</v>
      </c>
      <c r="H2449" s="6">
        <f t="shared" si="166"/>
        <v>-6000</v>
      </c>
      <c r="I2449" s="24">
        <f t="shared" si="163"/>
        <v>12.121212121212121</v>
      </c>
      <c r="K2449" t="s">
        <v>1014</v>
      </c>
      <c r="M2449" s="2">
        <v>495</v>
      </c>
    </row>
    <row r="2450" spans="2:13" ht="12.75">
      <c r="B2450" s="473">
        <v>6000</v>
      </c>
      <c r="C2450" s="1" t="s">
        <v>20</v>
      </c>
      <c r="D2450" s="14" t="s">
        <v>115</v>
      </c>
      <c r="E2450" s="1" t="s">
        <v>254</v>
      </c>
      <c r="F2450" s="29" t="s">
        <v>1079</v>
      </c>
      <c r="G2450" s="29" t="s">
        <v>409</v>
      </c>
      <c r="H2450" s="6">
        <f t="shared" si="166"/>
        <v>-12000</v>
      </c>
      <c r="I2450" s="24">
        <f t="shared" si="163"/>
        <v>12.121212121212121</v>
      </c>
      <c r="K2450" t="s">
        <v>1014</v>
      </c>
      <c r="M2450" s="2">
        <v>495</v>
      </c>
    </row>
    <row r="2451" spans="2:13" ht="12.75">
      <c r="B2451" s="473">
        <v>6000</v>
      </c>
      <c r="C2451" s="1" t="s">
        <v>20</v>
      </c>
      <c r="D2451" s="14" t="s">
        <v>115</v>
      </c>
      <c r="E2451" s="1" t="s">
        <v>254</v>
      </c>
      <c r="F2451" s="29" t="s">
        <v>1079</v>
      </c>
      <c r="G2451" s="29" t="s">
        <v>500</v>
      </c>
      <c r="H2451" s="6">
        <f t="shared" si="166"/>
        <v>-18000</v>
      </c>
      <c r="I2451" s="24">
        <f t="shared" si="163"/>
        <v>12.121212121212121</v>
      </c>
      <c r="K2451" t="s">
        <v>1014</v>
      </c>
      <c r="M2451" s="2">
        <v>495</v>
      </c>
    </row>
    <row r="2452" spans="2:13" ht="12.75">
      <c r="B2452" s="473">
        <v>6000</v>
      </c>
      <c r="C2452" s="1" t="s">
        <v>20</v>
      </c>
      <c r="D2452" s="14" t="s">
        <v>115</v>
      </c>
      <c r="E2452" s="1" t="s">
        <v>254</v>
      </c>
      <c r="F2452" s="29" t="s">
        <v>1079</v>
      </c>
      <c r="G2452" s="29" t="s">
        <v>502</v>
      </c>
      <c r="H2452" s="6">
        <f t="shared" si="166"/>
        <v>-24000</v>
      </c>
      <c r="I2452" s="24">
        <f t="shared" si="163"/>
        <v>12.121212121212121</v>
      </c>
      <c r="K2452" t="s">
        <v>1014</v>
      </c>
      <c r="M2452" s="2">
        <v>495</v>
      </c>
    </row>
    <row r="2453" spans="1:13" s="60" customFormat="1" ht="12.75">
      <c r="A2453" s="13"/>
      <c r="B2453" s="472">
        <f>SUM(B2449:B2452)</f>
        <v>24000</v>
      </c>
      <c r="C2453" s="13" t="s">
        <v>20</v>
      </c>
      <c r="D2453" s="13"/>
      <c r="E2453" s="13"/>
      <c r="F2453" s="20"/>
      <c r="G2453" s="20"/>
      <c r="H2453" s="57">
        <v>0</v>
      </c>
      <c r="I2453" s="59">
        <f t="shared" si="163"/>
        <v>48.484848484848484</v>
      </c>
      <c r="M2453" s="2">
        <v>495</v>
      </c>
    </row>
    <row r="2454" spans="2:13" ht="12.75">
      <c r="B2454" s="473"/>
      <c r="H2454" s="6">
        <f aca="true" t="shared" si="167" ref="H2454:H2485">H2453-B2454</f>
        <v>0</v>
      </c>
      <c r="I2454" s="24">
        <f t="shared" si="163"/>
        <v>0</v>
      </c>
      <c r="M2454" s="2">
        <v>495</v>
      </c>
    </row>
    <row r="2455" spans="2:13" ht="12.75">
      <c r="B2455" s="473"/>
      <c r="H2455" s="6">
        <f t="shared" si="167"/>
        <v>0</v>
      </c>
      <c r="I2455" s="24">
        <f t="shared" si="163"/>
        <v>0</v>
      </c>
      <c r="M2455" s="2">
        <v>495</v>
      </c>
    </row>
    <row r="2456" spans="2:13" ht="12.75">
      <c r="B2456" s="473"/>
      <c r="H2456" s="6">
        <f t="shared" si="167"/>
        <v>0</v>
      </c>
      <c r="I2456" s="24">
        <f t="shared" si="163"/>
        <v>0</v>
      </c>
      <c r="M2456" s="2">
        <v>495</v>
      </c>
    </row>
    <row r="2457" spans="2:13" ht="12.75">
      <c r="B2457" s="473"/>
      <c r="H2457" s="6">
        <f t="shared" si="167"/>
        <v>0</v>
      </c>
      <c r="I2457" s="24">
        <f t="shared" si="163"/>
        <v>0</v>
      </c>
      <c r="M2457" s="2">
        <v>495</v>
      </c>
    </row>
    <row r="2458" spans="1:13" ht="12.75">
      <c r="A2458" s="14"/>
      <c r="B2458" s="470">
        <v>1500</v>
      </c>
      <c r="C2458" s="14" t="s">
        <v>19</v>
      </c>
      <c r="D2458" s="14" t="s">
        <v>115</v>
      </c>
      <c r="E2458" s="14" t="s">
        <v>15</v>
      </c>
      <c r="F2458" s="29" t="s">
        <v>1069</v>
      </c>
      <c r="G2458" s="32" t="s">
        <v>246</v>
      </c>
      <c r="H2458" s="6">
        <f t="shared" si="167"/>
        <v>-1500</v>
      </c>
      <c r="I2458" s="24">
        <f t="shared" si="163"/>
        <v>3.0303030303030303</v>
      </c>
      <c r="J2458" s="17"/>
      <c r="K2458" t="s">
        <v>1042</v>
      </c>
      <c r="L2458" s="17"/>
      <c r="M2458" s="2">
        <v>495</v>
      </c>
    </row>
    <row r="2459" spans="2:13" ht="12.75">
      <c r="B2459" s="473">
        <v>1300</v>
      </c>
      <c r="C2459" s="14" t="s">
        <v>19</v>
      </c>
      <c r="D2459" s="14" t="s">
        <v>115</v>
      </c>
      <c r="E2459" s="1" t="s">
        <v>15</v>
      </c>
      <c r="F2459" s="29" t="s">
        <v>1069</v>
      </c>
      <c r="G2459" s="29" t="s">
        <v>259</v>
      </c>
      <c r="H2459" s="6">
        <f t="shared" si="167"/>
        <v>-2800</v>
      </c>
      <c r="I2459" s="24">
        <f t="shared" si="163"/>
        <v>2.6262626262626263</v>
      </c>
      <c r="K2459" t="s">
        <v>1042</v>
      </c>
      <c r="M2459" s="2">
        <v>495</v>
      </c>
    </row>
    <row r="2460" spans="2:13" ht="12.75">
      <c r="B2460" s="473">
        <v>1000</v>
      </c>
      <c r="C2460" s="1" t="s">
        <v>19</v>
      </c>
      <c r="D2460" s="14" t="s">
        <v>115</v>
      </c>
      <c r="E2460" s="1" t="s">
        <v>15</v>
      </c>
      <c r="F2460" s="29" t="s">
        <v>1069</v>
      </c>
      <c r="G2460" s="29" t="s">
        <v>272</v>
      </c>
      <c r="H2460" s="6">
        <f t="shared" si="167"/>
        <v>-3800</v>
      </c>
      <c r="I2460" s="24">
        <f t="shared" si="163"/>
        <v>2.0202020202020203</v>
      </c>
      <c r="K2460" t="s">
        <v>1042</v>
      </c>
      <c r="M2460" s="2">
        <v>495</v>
      </c>
    </row>
    <row r="2461" spans="2:13" ht="12.75">
      <c r="B2461" s="474">
        <v>1400</v>
      </c>
      <c r="C2461" s="421" t="s">
        <v>19</v>
      </c>
      <c r="D2461" s="14" t="s">
        <v>115</v>
      </c>
      <c r="E2461" s="421" t="s">
        <v>15</v>
      </c>
      <c r="F2461" s="29" t="s">
        <v>1069</v>
      </c>
      <c r="G2461" s="29" t="s">
        <v>274</v>
      </c>
      <c r="H2461" s="6">
        <f t="shared" si="167"/>
        <v>-5200</v>
      </c>
      <c r="I2461" s="24">
        <f t="shared" si="163"/>
        <v>2.8282828282828283</v>
      </c>
      <c r="J2461" s="422"/>
      <c r="K2461" t="s">
        <v>1042</v>
      </c>
      <c r="L2461" s="422"/>
      <c r="M2461" s="2">
        <v>495</v>
      </c>
    </row>
    <row r="2462" spans="2:13" ht="12.75">
      <c r="B2462" s="473">
        <v>1200</v>
      </c>
      <c r="C2462" s="1" t="s">
        <v>19</v>
      </c>
      <c r="D2462" s="14" t="s">
        <v>115</v>
      </c>
      <c r="E2462" s="1" t="s">
        <v>15</v>
      </c>
      <c r="F2462" s="29" t="s">
        <v>1069</v>
      </c>
      <c r="G2462" s="29" t="s">
        <v>298</v>
      </c>
      <c r="H2462" s="6">
        <f t="shared" si="167"/>
        <v>-6400</v>
      </c>
      <c r="I2462" s="24">
        <f t="shared" si="163"/>
        <v>2.4242424242424243</v>
      </c>
      <c r="K2462" t="s">
        <v>1042</v>
      </c>
      <c r="M2462" s="2">
        <v>495</v>
      </c>
    </row>
    <row r="2463" spans="2:13" ht="12.75">
      <c r="B2463" s="473">
        <v>1200</v>
      </c>
      <c r="C2463" s="1" t="s">
        <v>19</v>
      </c>
      <c r="D2463" s="14" t="s">
        <v>115</v>
      </c>
      <c r="E2463" s="1" t="s">
        <v>15</v>
      </c>
      <c r="F2463" s="29" t="s">
        <v>1069</v>
      </c>
      <c r="G2463" s="29" t="s">
        <v>328</v>
      </c>
      <c r="H2463" s="6">
        <f t="shared" si="167"/>
        <v>-7600</v>
      </c>
      <c r="I2463" s="24">
        <f t="shared" si="163"/>
        <v>2.4242424242424243</v>
      </c>
      <c r="K2463" t="s">
        <v>1042</v>
      </c>
      <c r="M2463" s="2">
        <v>495</v>
      </c>
    </row>
    <row r="2464" spans="2:13" ht="12.75">
      <c r="B2464" s="473">
        <v>1200</v>
      </c>
      <c r="C2464" s="1" t="s">
        <v>19</v>
      </c>
      <c r="D2464" s="14" t="s">
        <v>115</v>
      </c>
      <c r="E2464" s="1" t="s">
        <v>15</v>
      </c>
      <c r="F2464" s="29" t="s">
        <v>1069</v>
      </c>
      <c r="G2464" s="29" t="s">
        <v>335</v>
      </c>
      <c r="H2464" s="6">
        <f t="shared" si="167"/>
        <v>-8800</v>
      </c>
      <c r="I2464" s="24">
        <f t="shared" si="163"/>
        <v>2.4242424242424243</v>
      </c>
      <c r="K2464" t="s">
        <v>1042</v>
      </c>
      <c r="M2464" s="2">
        <v>495</v>
      </c>
    </row>
    <row r="2465" spans="2:13" ht="12.75">
      <c r="B2465" s="473">
        <v>1000</v>
      </c>
      <c r="C2465" s="1" t="s">
        <v>19</v>
      </c>
      <c r="D2465" s="14" t="s">
        <v>115</v>
      </c>
      <c r="E2465" s="1" t="s">
        <v>15</v>
      </c>
      <c r="F2465" s="29" t="s">
        <v>1069</v>
      </c>
      <c r="G2465" s="29" t="s">
        <v>346</v>
      </c>
      <c r="H2465" s="6">
        <f t="shared" si="167"/>
        <v>-9800</v>
      </c>
      <c r="I2465" s="24">
        <f t="shared" si="163"/>
        <v>2.0202020202020203</v>
      </c>
      <c r="K2465" t="s">
        <v>1042</v>
      </c>
      <c r="M2465" s="2">
        <v>495</v>
      </c>
    </row>
    <row r="2466" spans="2:13" ht="12.75">
      <c r="B2466" s="473">
        <v>1200</v>
      </c>
      <c r="C2466" s="1" t="s">
        <v>19</v>
      </c>
      <c r="D2466" s="14" t="s">
        <v>115</v>
      </c>
      <c r="E2466" s="1" t="s">
        <v>15</v>
      </c>
      <c r="F2466" s="29" t="s">
        <v>1069</v>
      </c>
      <c r="G2466" s="29" t="s">
        <v>348</v>
      </c>
      <c r="H2466" s="6">
        <f t="shared" si="167"/>
        <v>-11000</v>
      </c>
      <c r="I2466" s="24">
        <f t="shared" si="163"/>
        <v>2.4242424242424243</v>
      </c>
      <c r="K2466" t="s">
        <v>1042</v>
      </c>
      <c r="M2466" s="2">
        <v>495</v>
      </c>
    </row>
    <row r="2467" spans="2:13" ht="12.75">
      <c r="B2467" s="473">
        <v>1700</v>
      </c>
      <c r="C2467" s="1" t="s">
        <v>19</v>
      </c>
      <c r="D2467" s="1" t="s">
        <v>115</v>
      </c>
      <c r="E2467" s="1" t="s">
        <v>15</v>
      </c>
      <c r="F2467" s="29" t="s">
        <v>1069</v>
      </c>
      <c r="G2467" s="29" t="s">
        <v>389</v>
      </c>
      <c r="H2467" s="6">
        <f t="shared" si="167"/>
        <v>-12700</v>
      </c>
      <c r="I2467" s="24">
        <f t="shared" si="163"/>
        <v>3.4343434343434343</v>
      </c>
      <c r="K2467" t="s">
        <v>1042</v>
      </c>
      <c r="M2467" s="2">
        <v>495</v>
      </c>
    </row>
    <row r="2468" spans="2:13" ht="12.75">
      <c r="B2468" s="473">
        <v>1300</v>
      </c>
      <c r="C2468" s="1" t="s">
        <v>19</v>
      </c>
      <c r="D2468" s="1" t="s">
        <v>115</v>
      </c>
      <c r="E2468" s="1" t="s">
        <v>15</v>
      </c>
      <c r="F2468" s="29" t="s">
        <v>1069</v>
      </c>
      <c r="G2468" s="29" t="s">
        <v>391</v>
      </c>
      <c r="H2468" s="6">
        <f t="shared" si="167"/>
        <v>-14000</v>
      </c>
      <c r="I2468" s="24">
        <f t="shared" si="163"/>
        <v>2.6262626262626263</v>
      </c>
      <c r="K2468" t="s">
        <v>1042</v>
      </c>
      <c r="M2468" s="2">
        <v>495</v>
      </c>
    </row>
    <row r="2469" spans="2:13" ht="12.75">
      <c r="B2469" s="473">
        <v>1200</v>
      </c>
      <c r="C2469" s="1" t="s">
        <v>19</v>
      </c>
      <c r="D2469" s="1" t="s">
        <v>115</v>
      </c>
      <c r="E2469" s="1" t="s">
        <v>15</v>
      </c>
      <c r="F2469" s="29" t="s">
        <v>1069</v>
      </c>
      <c r="G2469" s="29" t="s">
        <v>49</v>
      </c>
      <c r="H2469" s="6">
        <f t="shared" si="167"/>
        <v>-15200</v>
      </c>
      <c r="I2469" s="24">
        <f t="shared" si="163"/>
        <v>2.4242424242424243</v>
      </c>
      <c r="K2469" t="s">
        <v>1042</v>
      </c>
      <c r="M2469" s="2">
        <v>495</v>
      </c>
    </row>
    <row r="2470" spans="2:13" ht="12.75">
      <c r="B2470" s="473">
        <v>1200</v>
      </c>
      <c r="C2470" s="1" t="s">
        <v>19</v>
      </c>
      <c r="D2470" s="1" t="s">
        <v>115</v>
      </c>
      <c r="E2470" s="1" t="s">
        <v>15</v>
      </c>
      <c r="F2470" s="29" t="s">
        <v>1069</v>
      </c>
      <c r="G2470" s="29" t="s">
        <v>407</v>
      </c>
      <c r="H2470" s="6">
        <f t="shared" si="167"/>
        <v>-16400</v>
      </c>
      <c r="I2470" s="24">
        <f t="shared" si="163"/>
        <v>2.4242424242424243</v>
      </c>
      <c r="K2470" t="s">
        <v>1042</v>
      </c>
      <c r="M2470" s="2">
        <v>495</v>
      </c>
    </row>
    <row r="2471" spans="2:13" ht="12.75">
      <c r="B2471" s="473">
        <v>1600</v>
      </c>
      <c r="C2471" s="1" t="s">
        <v>19</v>
      </c>
      <c r="D2471" s="1" t="s">
        <v>115</v>
      </c>
      <c r="E2471" s="1" t="s">
        <v>15</v>
      </c>
      <c r="F2471" s="29" t="s">
        <v>1069</v>
      </c>
      <c r="G2471" s="29" t="s">
        <v>495</v>
      </c>
      <c r="H2471" s="6">
        <f t="shared" si="167"/>
        <v>-18000</v>
      </c>
      <c r="I2471" s="24">
        <f t="shared" si="163"/>
        <v>3.2323232323232323</v>
      </c>
      <c r="K2471" t="s">
        <v>1042</v>
      </c>
      <c r="M2471" s="2">
        <v>495</v>
      </c>
    </row>
    <row r="2472" spans="2:13" ht="12.75">
      <c r="B2472" s="473">
        <v>1200</v>
      </c>
      <c r="C2472" s="1" t="s">
        <v>19</v>
      </c>
      <c r="D2472" s="1" t="s">
        <v>115</v>
      </c>
      <c r="E2472" s="1" t="s">
        <v>15</v>
      </c>
      <c r="F2472" s="29" t="s">
        <v>1069</v>
      </c>
      <c r="G2472" s="29" t="s">
        <v>497</v>
      </c>
      <c r="H2472" s="6">
        <f t="shared" si="167"/>
        <v>-19200</v>
      </c>
      <c r="I2472" s="24">
        <f t="shared" si="163"/>
        <v>2.4242424242424243</v>
      </c>
      <c r="K2472" t="s">
        <v>1042</v>
      </c>
      <c r="M2472" s="2">
        <v>495</v>
      </c>
    </row>
    <row r="2473" spans="2:13" ht="12.75">
      <c r="B2473" s="473">
        <v>1500</v>
      </c>
      <c r="C2473" s="1" t="s">
        <v>19</v>
      </c>
      <c r="D2473" s="1" t="s">
        <v>115</v>
      </c>
      <c r="E2473" s="1" t="s">
        <v>15</v>
      </c>
      <c r="F2473" s="29" t="s">
        <v>1069</v>
      </c>
      <c r="G2473" s="29" t="s">
        <v>409</v>
      </c>
      <c r="H2473" s="6">
        <f t="shared" si="167"/>
        <v>-20700</v>
      </c>
      <c r="I2473" s="24">
        <f aca="true" t="shared" si="168" ref="I2473:I2513">+B2473/M2473</f>
        <v>3.0303030303030303</v>
      </c>
      <c r="K2473" t="s">
        <v>1042</v>
      </c>
      <c r="M2473" s="2">
        <v>495</v>
      </c>
    </row>
    <row r="2474" spans="2:13" ht="12.75">
      <c r="B2474" s="473">
        <v>1700</v>
      </c>
      <c r="C2474" s="1" t="s">
        <v>19</v>
      </c>
      <c r="D2474" s="1" t="s">
        <v>115</v>
      </c>
      <c r="E2474" s="1" t="s">
        <v>15</v>
      </c>
      <c r="F2474" s="29" t="s">
        <v>1069</v>
      </c>
      <c r="G2474" s="29" t="s">
        <v>500</v>
      </c>
      <c r="H2474" s="6">
        <f t="shared" si="167"/>
        <v>-22400</v>
      </c>
      <c r="I2474" s="24">
        <f t="shared" si="168"/>
        <v>3.4343434343434343</v>
      </c>
      <c r="K2474" t="s">
        <v>1042</v>
      </c>
      <c r="M2474" s="2">
        <v>495</v>
      </c>
    </row>
    <row r="2475" spans="2:13" ht="12.75">
      <c r="B2475" s="473">
        <v>1500</v>
      </c>
      <c r="C2475" s="1" t="s">
        <v>19</v>
      </c>
      <c r="D2475" s="1" t="s">
        <v>115</v>
      </c>
      <c r="E2475" s="1" t="s">
        <v>15</v>
      </c>
      <c r="F2475" s="29" t="s">
        <v>1069</v>
      </c>
      <c r="G2475" s="29" t="s">
        <v>502</v>
      </c>
      <c r="H2475" s="6">
        <f t="shared" si="167"/>
        <v>-23900</v>
      </c>
      <c r="I2475" s="24">
        <f t="shared" si="168"/>
        <v>3.0303030303030303</v>
      </c>
      <c r="K2475" t="s">
        <v>1042</v>
      </c>
      <c r="M2475" s="2">
        <v>495</v>
      </c>
    </row>
    <row r="2476" spans="2:13" ht="12.75">
      <c r="B2476" s="473">
        <v>1200</v>
      </c>
      <c r="C2476" s="1" t="s">
        <v>19</v>
      </c>
      <c r="D2476" s="1" t="s">
        <v>115</v>
      </c>
      <c r="E2476" s="1" t="s">
        <v>15</v>
      </c>
      <c r="F2476" s="29" t="s">
        <v>1069</v>
      </c>
      <c r="G2476" s="29" t="s">
        <v>411</v>
      </c>
      <c r="H2476" s="6">
        <f t="shared" si="167"/>
        <v>-25100</v>
      </c>
      <c r="I2476" s="24">
        <f t="shared" si="168"/>
        <v>2.4242424242424243</v>
      </c>
      <c r="K2476" t="s">
        <v>1042</v>
      </c>
      <c r="M2476" s="2">
        <v>495</v>
      </c>
    </row>
    <row r="2477" spans="2:13" ht="12.75">
      <c r="B2477" s="473">
        <v>1500</v>
      </c>
      <c r="C2477" s="1" t="s">
        <v>19</v>
      </c>
      <c r="D2477" s="1" t="s">
        <v>115</v>
      </c>
      <c r="E2477" s="1" t="s">
        <v>15</v>
      </c>
      <c r="F2477" s="29" t="s">
        <v>1069</v>
      </c>
      <c r="G2477" s="29" t="s">
        <v>557</v>
      </c>
      <c r="H2477" s="6">
        <f t="shared" si="167"/>
        <v>-26600</v>
      </c>
      <c r="I2477" s="24">
        <f t="shared" si="168"/>
        <v>3.0303030303030303</v>
      </c>
      <c r="K2477" t="s">
        <v>1042</v>
      </c>
      <c r="M2477" s="2">
        <v>495</v>
      </c>
    </row>
    <row r="2478" spans="2:13" ht="12.75">
      <c r="B2478" s="473">
        <v>1200</v>
      </c>
      <c r="C2478" s="1" t="s">
        <v>19</v>
      </c>
      <c r="D2478" s="1" t="s">
        <v>115</v>
      </c>
      <c r="E2478" s="1" t="s">
        <v>15</v>
      </c>
      <c r="F2478" s="29" t="s">
        <v>1069</v>
      </c>
      <c r="G2478" s="29" t="s">
        <v>603</v>
      </c>
      <c r="H2478" s="6">
        <f t="shared" si="167"/>
        <v>-27800</v>
      </c>
      <c r="I2478" s="24">
        <f t="shared" si="168"/>
        <v>2.4242424242424243</v>
      </c>
      <c r="K2478" t="s">
        <v>1042</v>
      </c>
      <c r="M2478" s="2">
        <v>495</v>
      </c>
    </row>
    <row r="2479" spans="2:13" ht="12.75">
      <c r="B2479" s="473">
        <v>1200</v>
      </c>
      <c r="C2479" s="1" t="s">
        <v>19</v>
      </c>
      <c r="D2479" s="1" t="s">
        <v>115</v>
      </c>
      <c r="E2479" s="1" t="s">
        <v>15</v>
      </c>
      <c r="F2479" s="29" t="s">
        <v>1069</v>
      </c>
      <c r="G2479" s="29" t="s">
        <v>593</v>
      </c>
      <c r="H2479" s="6">
        <f t="shared" si="167"/>
        <v>-29000</v>
      </c>
      <c r="I2479" s="24">
        <f t="shared" si="168"/>
        <v>2.4242424242424243</v>
      </c>
      <c r="K2479" t="s">
        <v>1042</v>
      </c>
      <c r="M2479" s="2">
        <v>495</v>
      </c>
    </row>
    <row r="2480" spans="2:13" ht="12.75">
      <c r="B2480" s="473">
        <v>1400</v>
      </c>
      <c r="C2480" s="1" t="s">
        <v>19</v>
      </c>
      <c r="D2480" s="1" t="s">
        <v>115</v>
      </c>
      <c r="E2480" s="1" t="s">
        <v>15</v>
      </c>
      <c r="F2480" s="29" t="s">
        <v>1069</v>
      </c>
      <c r="G2480" s="29" t="s">
        <v>606</v>
      </c>
      <c r="H2480" s="6">
        <f t="shared" si="167"/>
        <v>-30400</v>
      </c>
      <c r="I2480" s="24">
        <f t="shared" si="168"/>
        <v>2.8282828282828283</v>
      </c>
      <c r="K2480" t="s">
        <v>1042</v>
      </c>
      <c r="M2480" s="2">
        <v>495</v>
      </c>
    </row>
    <row r="2481" spans="2:13" ht="12.75">
      <c r="B2481" s="473">
        <v>1200</v>
      </c>
      <c r="C2481" s="1" t="s">
        <v>19</v>
      </c>
      <c r="D2481" s="1" t="s">
        <v>115</v>
      </c>
      <c r="E2481" s="1" t="s">
        <v>15</v>
      </c>
      <c r="F2481" s="29" t="s">
        <v>1069</v>
      </c>
      <c r="G2481" s="29" t="s">
        <v>623</v>
      </c>
      <c r="H2481" s="6">
        <f t="shared" si="167"/>
        <v>-31600</v>
      </c>
      <c r="I2481" s="24">
        <f t="shared" si="168"/>
        <v>2.4242424242424243</v>
      </c>
      <c r="K2481" t="s">
        <v>1042</v>
      </c>
      <c r="M2481" s="2">
        <v>495</v>
      </c>
    </row>
    <row r="2482" spans="2:13" ht="12.75">
      <c r="B2482" s="470">
        <v>1500</v>
      </c>
      <c r="C2482" s="14" t="s">
        <v>19</v>
      </c>
      <c r="D2482" s="14" t="s">
        <v>115</v>
      </c>
      <c r="E2482" s="14" t="s">
        <v>15</v>
      </c>
      <c r="F2482" s="29" t="s">
        <v>1078</v>
      </c>
      <c r="G2482" s="32" t="s">
        <v>246</v>
      </c>
      <c r="H2482" s="6">
        <f t="shared" si="167"/>
        <v>-33100</v>
      </c>
      <c r="I2482" s="24">
        <f t="shared" si="168"/>
        <v>3.0303030303030303</v>
      </c>
      <c r="K2482" t="s">
        <v>1014</v>
      </c>
      <c r="M2482" s="2">
        <v>495</v>
      </c>
    </row>
    <row r="2483" spans="2:13" ht="12.75">
      <c r="B2483" s="470">
        <v>1600</v>
      </c>
      <c r="C2483" s="14" t="s">
        <v>19</v>
      </c>
      <c r="D2483" s="14" t="s">
        <v>115</v>
      </c>
      <c r="E2483" s="14" t="s">
        <v>15</v>
      </c>
      <c r="F2483" s="29" t="s">
        <v>1078</v>
      </c>
      <c r="G2483" s="32" t="s">
        <v>259</v>
      </c>
      <c r="H2483" s="6">
        <f t="shared" si="167"/>
        <v>-34700</v>
      </c>
      <c r="I2483" s="24">
        <f t="shared" si="168"/>
        <v>3.2323232323232323</v>
      </c>
      <c r="K2483" t="s">
        <v>1014</v>
      </c>
      <c r="M2483" s="2">
        <v>495</v>
      </c>
    </row>
    <row r="2484" spans="2:13" ht="12.75">
      <c r="B2484" s="470">
        <v>1450</v>
      </c>
      <c r="C2484" s="14" t="s">
        <v>19</v>
      </c>
      <c r="D2484" s="14" t="s">
        <v>115</v>
      </c>
      <c r="E2484" s="14" t="s">
        <v>15</v>
      </c>
      <c r="F2484" s="29" t="s">
        <v>1078</v>
      </c>
      <c r="G2484" s="32" t="s">
        <v>272</v>
      </c>
      <c r="H2484" s="6">
        <f t="shared" si="167"/>
        <v>-36150</v>
      </c>
      <c r="I2484" s="24">
        <f t="shared" si="168"/>
        <v>2.9292929292929295</v>
      </c>
      <c r="K2484" t="s">
        <v>1014</v>
      </c>
      <c r="M2484" s="2">
        <v>495</v>
      </c>
    </row>
    <row r="2485" spans="1:13" ht="12.75">
      <c r="A2485" s="14"/>
      <c r="B2485" s="470">
        <v>1500</v>
      </c>
      <c r="C2485" s="14" t="s">
        <v>19</v>
      </c>
      <c r="D2485" s="14" t="s">
        <v>115</v>
      </c>
      <c r="E2485" s="14" t="s">
        <v>15</v>
      </c>
      <c r="F2485" s="29" t="s">
        <v>1078</v>
      </c>
      <c r="G2485" s="32" t="s">
        <v>274</v>
      </c>
      <c r="H2485" s="6">
        <f t="shared" si="167"/>
        <v>-37650</v>
      </c>
      <c r="I2485" s="24">
        <f t="shared" si="168"/>
        <v>3.0303030303030303</v>
      </c>
      <c r="J2485" s="17"/>
      <c r="K2485" t="s">
        <v>1014</v>
      </c>
      <c r="L2485" s="17"/>
      <c r="M2485" s="2">
        <v>495</v>
      </c>
    </row>
    <row r="2486" spans="2:13" ht="12.75">
      <c r="B2486" s="473">
        <v>1600</v>
      </c>
      <c r="C2486" s="14" t="s">
        <v>19</v>
      </c>
      <c r="D2486" s="14" t="s">
        <v>115</v>
      </c>
      <c r="E2486" s="1" t="s">
        <v>15</v>
      </c>
      <c r="F2486" s="29" t="s">
        <v>1078</v>
      </c>
      <c r="G2486" s="29" t="s">
        <v>298</v>
      </c>
      <c r="H2486" s="6">
        <f aca="true" t="shared" si="169" ref="H2486:H2507">H2485-B2486</f>
        <v>-39250</v>
      </c>
      <c r="I2486" s="24">
        <f t="shared" si="168"/>
        <v>3.2323232323232323</v>
      </c>
      <c r="K2486" t="s">
        <v>1014</v>
      </c>
      <c r="M2486" s="2">
        <v>495</v>
      </c>
    </row>
    <row r="2487" spans="2:13" ht="12.75">
      <c r="B2487" s="473">
        <v>1700</v>
      </c>
      <c r="C2487" s="1" t="s">
        <v>19</v>
      </c>
      <c r="D2487" s="14" t="s">
        <v>115</v>
      </c>
      <c r="E2487" s="1" t="s">
        <v>15</v>
      </c>
      <c r="F2487" s="29" t="s">
        <v>1078</v>
      </c>
      <c r="G2487" s="29" t="s">
        <v>328</v>
      </c>
      <c r="H2487" s="6">
        <f t="shared" si="169"/>
        <v>-40950</v>
      </c>
      <c r="I2487" s="24">
        <f t="shared" si="168"/>
        <v>3.4343434343434343</v>
      </c>
      <c r="K2487" t="s">
        <v>1014</v>
      </c>
      <c r="M2487" s="2">
        <v>495</v>
      </c>
    </row>
    <row r="2488" spans="2:13" ht="12.75">
      <c r="B2488" s="473">
        <v>1500</v>
      </c>
      <c r="C2488" s="1" t="s">
        <v>19</v>
      </c>
      <c r="D2488" s="14" t="s">
        <v>115</v>
      </c>
      <c r="E2488" s="1" t="s">
        <v>15</v>
      </c>
      <c r="F2488" s="29" t="s">
        <v>1078</v>
      </c>
      <c r="G2488" s="29" t="s">
        <v>348</v>
      </c>
      <c r="H2488" s="6">
        <f t="shared" si="169"/>
        <v>-42450</v>
      </c>
      <c r="I2488" s="24">
        <f t="shared" si="168"/>
        <v>3.0303030303030303</v>
      </c>
      <c r="K2488" t="s">
        <v>1014</v>
      </c>
      <c r="M2488" s="2">
        <v>495</v>
      </c>
    </row>
    <row r="2489" spans="2:13" ht="12.75">
      <c r="B2489" s="473">
        <v>1600</v>
      </c>
      <c r="C2489" s="1" t="s">
        <v>19</v>
      </c>
      <c r="D2489" s="14" t="s">
        <v>115</v>
      </c>
      <c r="E2489" s="1" t="s">
        <v>15</v>
      </c>
      <c r="F2489" s="29" t="s">
        <v>1078</v>
      </c>
      <c r="G2489" s="29" t="s">
        <v>389</v>
      </c>
      <c r="H2489" s="6">
        <f t="shared" si="169"/>
        <v>-44050</v>
      </c>
      <c r="I2489" s="24">
        <f t="shared" si="168"/>
        <v>3.2323232323232323</v>
      </c>
      <c r="K2489" t="s">
        <v>1014</v>
      </c>
      <c r="M2489" s="2">
        <v>495</v>
      </c>
    </row>
    <row r="2490" spans="2:13" ht="12.75">
      <c r="B2490" s="473">
        <v>1400</v>
      </c>
      <c r="C2490" s="1" t="s">
        <v>19</v>
      </c>
      <c r="D2490" s="14" t="s">
        <v>115</v>
      </c>
      <c r="E2490" s="1" t="s">
        <v>15</v>
      </c>
      <c r="F2490" s="29" t="s">
        <v>1078</v>
      </c>
      <c r="G2490" s="29" t="s">
        <v>391</v>
      </c>
      <c r="H2490" s="6">
        <f t="shared" si="169"/>
        <v>-45450</v>
      </c>
      <c r="I2490" s="24">
        <f t="shared" si="168"/>
        <v>2.8282828282828283</v>
      </c>
      <c r="K2490" t="s">
        <v>1014</v>
      </c>
      <c r="M2490" s="2">
        <v>495</v>
      </c>
    </row>
    <row r="2491" spans="2:13" ht="12.75">
      <c r="B2491" s="473">
        <v>1700</v>
      </c>
      <c r="C2491" s="1" t="s">
        <v>19</v>
      </c>
      <c r="D2491" s="14" t="s">
        <v>115</v>
      </c>
      <c r="E2491" s="1" t="s">
        <v>15</v>
      </c>
      <c r="F2491" s="29" t="s">
        <v>1078</v>
      </c>
      <c r="G2491" s="29" t="s">
        <v>393</v>
      </c>
      <c r="H2491" s="6">
        <f t="shared" si="169"/>
        <v>-47150</v>
      </c>
      <c r="I2491" s="24">
        <f t="shared" si="168"/>
        <v>3.4343434343434343</v>
      </c>
      <c r="K2491" t="s">
        <v>1014</v>
      </c>
      <c r="M2491" s="2">
        <v>495</v>
      </c>
    </row>
    <row r="2492" spans="2:13" ht="12.75">
      <c r="B2492" s="473">
        <v>1400</v>
      </c>
      <c r="C2492" s="1" t="s">
        <v>19</v>
      </c>
      <c r="D2492" s="14" t="s">
        <v>115</v>
      </c>
      <c r="E2492" s="1" t="s">
        <v>15</v>
      </c>
      <c r="F2492" s="29" t="s">
        <v>1078</v>
      </c>
      <c r="G2492" s="29" t="s">
        <v>49</v>
      </c>
      <c r="H2492" s="6">
        <f t="shared" si="169"/>
        <v>-48550</v>
      </c>
      <c r="I2492" s="24">
        <f t="shared" si="168"/>
        <v>2.8282828282828283</v>
      </c>
      <c r="K2492" t="s">
        <v>1014</v>
      </c>
      <c r="M2492" s="2">
        <v>495</v>
      </c>
    </row>
    <row r="2493" spans="2:13" ht="12.75">
      <c r="B2493" s="473">
        <v>1500</v>
      </c>
      <c r="C2493" s="1" t="s">
        <v>19</v>
      </c>
      <c r="D2493" s="14" t="s">
        <v>115</v>
      </c>
      <c r="E2493" s="1" t="s">
        <v>15</v>
      </c>
      <c r="F2493" s="29" t="s">
        <v>1078</v>
      </c>
      <c r="G2493" s="29" t="s">
        <v>49</v>
      </c>
      <c r="H2493" s="6">
        <f t="shared" si="169"/>
        <v>-50050</v>
      </c>
      <c r="I2493" s="24">
        <f t="shared" si="168"/>
        <v>3.0303030303030303</v>
      </c>
      <c r="K2493" t="s">
        <v>1014</v>
      </c>
      <c r="M2493" s="2">
        <v>495</v>
      </c>
    </row>
    <row r="2494" spans="2:13" ht="12.75">
      <c r="B2494" s="473">
        <v>1500</v>
      </c>
      <c r="C2494" s="1" t="s">
        <v>19</v>
      </c>
      <c r="D2494" s="14" t="s">
        <v>115</v>
      </c>
      <c r="E2494" s="1" t="s">
        <v>15</v>
      </c>
      <c r="F2494" s="29" t="s">
        <v>1078</v>
      </c>
      <c r="G2494" s="29" t="s">
        <v>399</v>
      </c>
      <c r="H2494" s="6">
        <f t="shared" si="169"/>
        <v>-51550</v>
      </c>
      <c r="I2494" s="24">
        <f t="shared" si="168"/>
        <v>3.0303030303030303</v>
      </c>
      <c r="K2494" t="s">
        <v>1014</v>
      </c>
      <c r="M2494" s="2">
        <v>495</v>
      </c>
    </row>
    <row r="2495" spans="2:13" ht="12.75">
      <c r="B2495" s="473">
        <v>1700</v>
      </c>
      <c r="C2495" s="1" t="s">
        <v>19</v>
      </c>
      <c r="D2495" s="14" t="s">
        <v>115</v>
      </c>
      <c r="E2495" s="1" t="s">
        <v>15</v>
      </c>
      <c r="F2495" s="29" t="s">
        <v>1078</v>
      </c>
      <c r="G2495" s="29" t="s">
        <v>407</v>
      </c>
      <c r="H2495" s="6">
        <f t="shared" si="169"/>
        <v>-53250</v>
      </c>
      <c r="I2495" s="24">
        <f t="shared" si="168"/>
        <v>3.4343434343434343</v>
      </c>
      <c r="K2495" t="s">
        <v>1014</v>
      </c>
      <c r="M2495" s="2">
        <v>495</v>
      </c>
    </row>
    <row r="2496" spans="2:13" ht="12.75">
      <c r="B2496" s="473">
        <v>1400</v>
      </c>
      <c r="C2496" s="1" t="s">
        <v>19</v>
      </c>
      <c r="D2496" s="14" t="s">
        <v>115</v>
      </c>
      <c r="E2496" s="1" t="s">
        <v>15</v>
      </c>
      <c r="F2496" s="29" t="s">
        <v>1078</v>
      </c>
      <c r="G2496" s="29" t="s">
        <v>495</v>
      </c>
      <c r="H2496" s="6">
        <f t="shared" si="169"/>
        <v>-54650</v>
      </c>
      <c r="I2496" s="24">
        <f t="shared" si="168"/>
        <v>2.8282828282828283</v>
      </c>
      <c r="K2496" t="s">
        <v>1014</v>
      </c>
      <c r="M2496" s="2">
        <v>495</v>
      </c>
    </row>
    <row r="2497" spans="2:13" ht="12.75">
      <c r="B2497" s="473">
        <v>1500</v>
      </c>
      <c r="C2497" s="1" t="s">
        <v>19</v>
      </c>
      <c r="D2497" s="14" t="s">
        <v>115</v>
      </c>
      <c r="E2497" s="1" t="s">
        <v>15</v>
      </c>
      <c r="F2497" s="29" t="s">
        <v>1078</v>
      </c>
      <c r="G2497" s="29" t="s">
        <v>497</v>
      </c>
      <c r="H2497" s="6">
        <f t="shared" si="169"/>
        <v>-56150</v>
      </c>
      <c r="I2497" s="24">
        <f t="shared" si="168"/>
        <v>3.0303030303030303</v>
      </c>
      <c r="K2497" t="s">
        <v>1014</v>
      </c>
      <c r="M2497" s="2">
        <v>495</v>
      </c>
    </row>
    <row r="2498" spans="2:13" ht="12.75">
      <c r="B2498" s="473">
        <v>1400</v>
      </c>
      <c r="C2498" s="1" t="s">
        <v>19</v>
      </c>
      <c r="D2498" s="14" t="s">
        <v>115</v>
      </c>
      <c r="E2498" s="1" t="s">
        <v>15</v>
      </c>
      <c r="F2498" s="29" t="s">
        <v>1078</v>
      </c>
      <c r="G2498" s="29" t="s">
        <v>409</v>
      </c>
      <c r="H2498" s="6">
        <f t="shared" si="169"/>
        <v>-57550</v>
      </c>
      <c r="I2498" s="24">
        <f t="shared" si="168"/>
        <v>2.8282828282828283</v>
      </c>
      <c r="K2498" t="s">
        <v>1014</v>
      </c>
      <c r="M2498" s="2">
        <v>495</v>
      </c>
    </row>
    <row r="2499" spans="2:13" ht="12.75">
      <c r="B2499" s="473">
        <v>1500</v>
      </c>
      <c r="C2499" s="1" t="s">
        <v>19</v>
      </c>
      <c r="D2499" s="14" t="s">
        <v>115</v>
      </c>
      <c r="E2499" s="1" t="s">
        <v>15</v>
      </c>
      <c r="F2499" s="29" t="s">
        <v>1078</v>
      </c>
      <c r="G2499" s="29" t="s">
        <v>500</v>
      </c>
      <c r="H2499" s="6">
        <f t="shared" si="169"/>
        <v>-59050</v>
      </c>
      <c r="I2499" s="24">
        <f t="shared" si="168"/>
        <v>3.0303030303030303</v>
      </c>
      <c r="K2499" t="s">
        <v>1014</v>
      </c>
      <c r="M2499" s="2">
        <v>495</v>
      </c>
    </row>
    <row r="2500" spans="2:13" ht="12.75">
      <c r="B2500" s="473">
        <v>1450</v>
      </c>
      <c r="C2500" s="1" t="s">
        <v>19</v>
      </c>
      <c r="D2500" s="14" t="s">
        <v>115</v>
      </c>
      <c r="E2500" s="1" t="s">
        <v>15</v>
      </c>
      <c r="F2500" s="29" t="s">
        <v>1078</v>
      </c>
      <c r="G2500" s="29" t="s">
        <v>502</v>
      </c>
      <c r="H2500" s="6">
        <f t="shared" si="169"/>
        <v>-60500</v>
      </c>
      <c r="I2500" s="24">
        <f t="shared" si="168"/>
        <v>2.9292929292929295</v>
      </c>
      <c r="K2500" t="s">
        <v>1014</v>
      </c>
      <c r="M2500" s="2">
        <v>495</v>
      </c>
    </row>
    <row r="2501" spans="2:13" ht="12.75">
      <c r="B2501" s="473">
        <v>1500</v>
      </c>
      <c r="C2501" s="1" t="s">
        <v>19</v>
      </c>
      <c r="D2501" s="14" t="s">
        <v>115</v>
      </c>
      <c r="E2501" s="1" t="s">
        <v>15</v>
      </c>
      <c r="F2501" s="29" t="s">
        <v>1078</v>
      </c>
      <c r="G2501" s="29" t="s">
        <v>504</v>
      </c>
      <c r="H2501" s="6">
        <f t="shared" si="169"/>
        <v>-62000</v>
      </c>
      <c r="I2501" s="24">
        <f t="shared" si="168"/>
        <v>3.0303030303030303</v>
      </c>
      <c r="K2501" t="s">
        <v>1014</v>
      </c>
      <c r="M2501" s="2">
        <v>495</v>
      </c>
    </row>
    <row r="2502" spans="2:13" ht="12.75">
      <c r="B2502" s="473">
        <v>1400</v>
      </c>
      <c r="C2502" s="1" t="s">
        <v>19</v>
      </c>
      <c r="D2502" s="14" t="s">
        <v>115</v>
      </c>
      <c r="E2502" s="1" t="s">
        <v>15</v>
      </c>
      <c r="F2502" s="29" t="s">
        <v>1078</v>
      </c>
      <c r="G2502" s="29" t="s">
        <v>411</v>
      </c>
      <c r="H2502" s="6">
        <f t="shared" si="169"/>
        <v>-63400</v>
      </c>
      <c r="I2502" s="24">
        <f t="shared" si="168"/>
        <v>2.8282828282828283</v>
      </c>
      <c r="K2502" t="s">
        <v>1014</v>
      </c>
      <c r="M2502" s="2">
        <v>495</v>
      </c>
    </row>
    <row r="2503" spans="2:13" ht="12.75">
      <c r="B2503" s="473">
        <v>1600</v>
      </c>
      <c r="C2503" s="1" t="s">
        <v>19</v>
      </c>
      <c r="D2503" s="14" t="s">
        <v>115</v>
      </c>
      <c r="E2503" s="1" t="s">
        <v>15</v>
      </c>
      <c r="F2503" s="29" t="s">
        <v>1078</v>
      </c>
      <c r="G2503" s="29" t="s">
        <v>557</v>
      </c>
      <c r="H2503" s="6">
        <f t="shared" si="169"/>
        <v>-65000</v>
      </c>
      <c r="I2503" s="24">
        <f t="shared" si="168"/>
        <v>3.2323232323232323</v>
      </c>
      <c r="K2503" t="s">
        <v>1014</v>
      </c>
      <c r="M2503" s="2">
        <v>495</v>
      </c>
    </row>
    <row r="2504" spans="2:13" ht="12.75">
      <c r="B2504" s="473">
        <v>1700</v>
      </c>
      <c r="C2504" s="1" t="s">
        <v>19</v>
      </c>
      <c r="D2504" s="14" t="s">
        <v>115</v>
      </c>
      <c r="E2504" s="1" t="s">
        <v>15</v>
      </c>
      <c r="F2504" s="29" t="s">
        <v>1078</v>
      </c>
      <c r="G2504" s="29" t="s">
        <v>603</v>
      </c>
      <c r="H2504" s="6">
        <f t="shared" si="169"/>
        <v>-66700</v>
      </c>
      <c r="I2504" s="24">
        <f t="shared" si="168"/>
        <v>3.4343434343434343</v>
      </c>
      <c r="K2504" t="s">
        <v>1014</v>
      </c>
      <c r="M2504" s="2">
        <v>495</v>
      </c>
    </row>
    <row r="2505" spans="2:13" ht="12.75">
      <c r="B2505" s="473">
        <v>1500</v>
      </c>
      <c r="C2505" s="1" t="s">
        <v>19</v>
      </c>
      <c r="D2505" s="14" t="s">
        <v>115</v>
      </c>
      <c r="E2505" s="1" t="s">
        <v>15</v>
      </c>
      <c r="F2505" s="29" t="s">
        <v>1078</v>
      </c>
      <c r="G2505" s="29" t="s">
        <v>593</v>
      </c>
      <c r="H2505" s="6">
        <f t="shared" si="169"/>
        <v>-68200</v>
      </c>
      <c r="I2505" s="24">
        <f t="shared" si="168"/>
        <v>3.0303030303030303</v>
      </c>
      <c r="K2505" t="s">
        <v>1014</v>
      </c>
      <c r="M2505" s="2">
        <v>495</v>
      </c>
    </row>
    <row r="2506" spans="2:13" ht="12.75">
      <c r="B2506" s="473">
        <v>1450</v>
      </c>
      <c r="C2506" s="1" t="s">
        <v>19</v>
      </c>
      <c r="D2506" s="14" t="s">
        <v>115</v>
      </c>
      <c r="E2506" s="1" t="s">
        <v>15</v>
      </c>
      <c r="F2506" s="29" t="s">
        <v>1078</v>
      </c>
      <c r="G2506" s="29" t="s">
        <v>606</v>
      </c>
      <c r="H2506" s="6">
        <f t="shared" si="169"/>
        <v>-69650</v>
      </c>
      <c r="I2506" s="24">
        <f t="shared" si="168"/>
        <v>2.9292929292929295</v>
      </c>
      <c r="K2506" t="s">
        <v>1014</v>
      </c>
      <c r="M2506" s="2">
        <v>495</v>
      </c>
    </row>
    <row r="2507" spans="2:13" ht="12.75">
      <c r="B2507" s="473">
        <v>1700</v>
      </c>
      <c r="C2507" s="1" t="s">
        <v>19</v>
      </c>
      <c r="D2507" s="1" t="s">
        <v>115</v>
      </c>
      <c r="E2507" s="1" t="s">
        <v>15</v>
      </c>
      <c r="F2507" s="29" t="s">
        <v>1078</v>
      </c>
      <c r="G2507" s="29" t="s">
        <v>1080</v>
      </c>
      <c r="H2507" s="6">
        <f t="shared" si="169"/>
        <v>-71350</v>
      </c>
      <c r="I2507" s="24">
        <f t="shared" si="168"/>
        <v>3.4343434343434343</v>
      </c>
      <c r="K2507" t="s">
        <v>1014</v>
      </c>
      <c r="M2507" s="2">
        <v>495</v>
      </c>
    </row>
    <row r="2508" spans="1:13" s="60" customFormat="1" ht="12.75">
      <c r="A2508" s="13"/>
      <c r="B2508" s="472">
        <f>SUM(B2458:B2507)</f>
        <v>71350</v>
      </c>
      <c r="C2508" s="13"/>
      <c r="D2508" s="13"/>
      <c r="E2508" s="13" t="s">
        <v>15</v>
      </c>
      <c r="F2508" s="20"/>
      <c r="G2508" s="20"/>
      <c r="H2508" s="57">
        <v>0</v>
      </c>
      <c r="I2508" s="59">
        <f t="shared" si="168"/>
        <v>144.14141414141415</v>
      </c>
      <c r="M2508" s="2">
        <v>495</v>
      </c>
    </row>
    <row r="2509" spans="2:13" ht="12.75">
      <c r="B2509" s="7"/>
      <c r="H2509" s="6">
        <f>H2508-B2509</f>
        <v>0</v>
      </c>
      <c r="I2509" s="24">
        <f t="shared" si="168"/>
        <v>0</v>
      </c>
      <c r="M2509" s="2">
        <v>495</v>
      </c>
    </row>
    <row r="2510" spans="3:13" ht="12.75">
      <c r="C2510" s="3"/>
      <c r="H2510" s="6">
        <f>H2509-B2510</f>
        <v>0</v>
      </c>
      <c r="I2510" s="24">
        <f t="shared" si="168"/>
        <v>0</v>
      </c>
      <c r="M2510" s="2">
        <v>495</v>
      </c>
    </row>
    <row r="2511" spans="8:13" ht="12.75">
      <c r="H2511" s="6">
        <f>H2510-B2511</f>
        <v>0</v>
      </c>
      <c r="I2511" s="24">
        <f t="shared" si="168"/>
        <v>0</v>
      </c>
      <c r="M2511" s="2">
        <v>495</v>
      </c>
    </row>
    <row r="2512" spans="2:13" ht="12.75">
      <c r="B2512" s="8"/>
      <c r="H2512" s="6">
        <f>H2511-B2512</f>
        <v>0</v>
      </c>
      <c r="I2512" s="24">
        <f t="shared" si="168"/>
        <v>0</v>
      </c>
      <c r="M2512" s="2">
        <v>495</v>
      </c>
    </row>
    <row r="2513" spans="1:13" s="60" customFormat="1" ht="12.75">
      <c r="A2513" s="13"/>
      <c r="B2513" s="366">
        <f>B2527+B2531+B2535+B2539+B2545+B2569+B2573+B2579</f>
        <v>530002</v>
      </c>
      <c r="C2513" s="52" t="s">
        <v>116</v>
      </c>
      <c r="D2513" s="13"/>
      <c r="E2513" s="13"/>
      <c r="F2513" s="20"/>
      <c r="G2513" s="20"/>
      <c r="H2513" s="57"/>
      <c r="I2513" s="59">
        <f t="shared" si="168"/>
        <v>1070.7111111111112</v>
      </c>
      <c r="M2513" s="2">
        <v>495</v>
      </c>
    </row>
    <row r="2514" spans="1:13" s="66" customFormat="1" ht="12.75">
      <c r="A2514" s="94"/>
      <c r="B2514" s="368" t="s">
        <v>168</v>
      </c>
      <c r="C2514" s="94"/>
      <c r="D2514" s="94"/>
      <c r="E2514" s="94"/>
      <c r="F2514" s="96"/>
      <c r="G2514" s="130"/>
      <c r="H2514" s="95"/>
      <c r="I2514" s="97"/>
      <c r="J2514" s="98"/>
      <c r="K2514" s="98"/>
      <c r="L2514" s="98"/>
      <c r="M2514" s="2">
        <v>495</v>
      </c>
    </row>
    <row r="2515" spans="2:13" ht="12.75">
      <c r="B2515" s="418"/>
      <c r="H2515" s="6">
        <v>0</v>
      </c>
      <c r="I2515" s="24">
        <f aca="true" t="shared" si="170" ref="I2515:I2546">+B2515/M2515</f>
        <v>0</v>
      </c>
      <c r="M2515" s="2">
        <v>495</v>
      </c>
    </row>
    <row r="2516" spans="2:13" ht="12.75">
      <c r="B2516" s="418"/>
      <c r="H2516" s="6">
        <f aca="true" t="shared" si="171" ref="H2516:H2526">H2515-B2516</f>
        <v>0</v>
      </c>
      <c r="I2516" s="24">
        <f t="shared" si="170"/>
        <v>0</v>
      </c>
      <c r="M2516" s="2">
        <v>495</v>
      </c>
    </row>
    <row r="2517" spans="2:13" ht="12.75">
      <c r="B2517" s="418">
        <v>5000</v>
      </c>
      <c r="C2517" s="475" t="s">
        <v>1081</v>
      </c>
      <c r="D2517" s="14" t="s">
        <v>115</v>
      </c>
      <c r="E2517" s="476" t="s">
        <v>117</v>
      </c>
      <c r="F2517" s="424" t="s">
        <v>1078</v>
      </c>
      <c r="G2517" s="477" t="s">
        <v>272</v>
      </c>
      <c r="H2517" s="6">
        <f t="shared" si="171"/>
        <v>-5000</v>
      </c>
      <c r="I2517" s="24">
        <f t="shared" si="170"/>
        <v>10.1010101010101</v>
      </c>
      <c r="K2517" t="s">
        <v>1014</v>
      </c>
      <c r="M2517" s="2">
        <v>495</v>
      </c>
    </row>
    <row r="2518" spans="2:13" ht="12.75">
      <c r="B2518" s="418">
        <v>5000</v>
      </c>
      <c r="C2518" s="475" t="s">
        <v>1082</v>
      </c>
      <c r="D2518" s="14" t="s">
        <v>115</v>
      </c>
      <c r="E2518" s="476" t="s">
        <v>117</v>
      </c>
      <c r="F2518" s="424" t="s">
        <v>1078</v>
      </c>
      <c r="G2518" s="477" t="s">
        <v>274</v>
      </c>
      <c r="H2518" s="6">
        <f t="shared" si="171"/>
        <v>-10000</v>
      </c>
      <c r="I2518" s="24">
        <f t="shared" si="170"/>
        <v>10.1010101010101</v>
      </c>
      <c r="K2518" t="s">
        <v>1014</v>
      </c>
      <c r="M2518" s="2">
        <v>495</v>
      </c>
    </row>
    <row r="2519" spans="2:13" ht="12.75">
      <c r="B2519" s="418">
        <v>10000</v>
      </c>
      <c r="C2519" s="475" t="s">
        <v>1083</v>
      </c>
      <c r="D2519" s="14" t="s">
        <v>115</v>
      </c>
      <c r="E2519" s="476" t="s">
        <v>117</v>
      </c>
      <c r="F2519" s="424" t="s">
        <v>1078</v>
      </c>
      <c r="G2519" s="477" t="s">
        <v>328</v>
      </c>
      <c r="H2519" s="6">
        <f t="shared" si="171"/>
        <v>-20000</v>
      </c>
      <c r="I2519" s="24">
        <f t="shared" si="170"/>
        <v>20.2020202020202</v>
      </c>
      <c r="K2519" t="s">
        <v>1014</v>
      </c>
      <c r="M2519" s="2">
        <v>495</v>
      </c>
    </row>
    <row r="2520" spans="2:13" ht="12.75">
      <c r="B2520" s="418">
        <v>10000</v>
      </c>
      <c r="C2520" s="475" t="s">
        <v>1084</v>
      </c>
      <c r="D2520" s="14" t="s">
        <v>115</v>
      </c>
      <c r="E2520" s="476" t="s">
        <v>117</v>
      </c>
      <c r="F2520" s="424" t="s">
        <v>1078</v>
      </c>
      <c r="G2520" s="477" t="s">
        <v>335</v>
      </c>
      <c r="H2520" s="6">
        <f t="shared" si="171"/>
        <v>-30000</v>
      </c>
      <c r="I2520" s="24">
        <f t="shared" si="170"/>
        <v>20.2020202020202</v>
      </c>
      <c r="K2520" t="s">
        <v>1014</v>
      </c>
      <c r="M2520" s="2">
        <v>495</v>
      </c>
    </row>
    <row r="2521" spans="2:13" ht="12.75">
      <c r="B2521" s="418">
        <v>30000</v>
      </c>
      <c r="C2521" s="475" t="s">
        <v>1085</v>
      </c>
      <c r="D2521" s="14" t="s">
        <v>115</v>
      </c>
      <c r="E2521" s="476" t="s">
        <v>117</v>
      </c>
      <c r="F2521" s="424" t="s">
        <v>1078</v>
      </c>
      <c r="G2521" s="477" t="s">
        <v>346</v>
      </c>
      <c r="H2521" s="6">
        <f t="shared" si="171"/>
        <v>-60000</v>
      </c>
      <c r="I2521" s="24">
        <f t="shared" si="170"/>
        <v>60.60606060606061</v>
      </c>
      <c r="K2521" t="s">
        <v>1014</v>
      </c>
      <c r="M2521" s="2">
        <v>495</v>
      </c>
    </row>
    <row r="2522" spans="2:13" ht="12.75">
      <c r="B2522" s="418">
        <v>10000</v>
      </c>
      <c r="C2522" s="475" t="s">
        <v>1086</v>
      </c>
      <c r="D2522" s="14" t="s">
        <v>115</v>
      </c>
      <c r="E2522" s="476" t="s">
        <v>117</v>
      </c>
      <c r="F2522" s="424" t="s">
        <v>1078</v>
      </c>
      <c r="G2522" s="477" t="s">
        <v>348</v>
      </c>
      <c r="H2522" s="6">
        <f t="shared" si="171"/>
        <v>-70000</v>
      </c>
      <c r="I2522" s="24">
        <f t="shared" si="170"/>
        <v>20.2020202020202</v>
      </c>
      <c r="K2522" t="s">
        <v>1014</v>
      </c>
      <c r="M2522" s="2">
        <v>495</v>
      </c>
    </row>
    <row r="2523" spans="2:13" ht="12.75">
      <c r="B2523" s="418">
        <v>10000</v>
      </c>
      <c r="C2523" s="475" t="s">
        <v>1087</v>
      </c>
      <c r="D2523" s="14" t="s">
        <v>115</v>
      </c>
      <c r="E2523" s="476" t="s">
        <v>117</v>
      </c>
      <c r="F2523" s="424" t="s">
        <v>1078</v>
      </c>
      <c r="G2523" s="477" t="s">
        <v>348</v>
      </c>
      <c r="H2523" s="6">
        <f t="shared" si="171"/>
        <v>-80000</v>
      </c>
      <c r="I2523" s="24">
        <f t="shared" si="170"/>
        <v>20.2020202020202</v>
      </c>
      <c r="K2523" t="s">
        <v>1014</v>
      </c>
      <c r="M2523" s="2">
        <v>495</v>
      </c>
    </row>
    <row r="2524" spans="2:13" ht="12.75">
      <c r="B2524" s="418">
        <v>10000</v>
      </c>
      <c r="C2524" s="475" t="s">
        <v>1088</v>
      </c>
      <c r="D2524" s="14" t="s">
        <v>115</v>
      </c>
      <c r="E2524" s="476" t="s">
        <v>117</v>
      </c>
      <c r="F2524" s="424" t="s">
        <v>1078</v>
      </c>
      <c r="G2524" s="477" t="s">
        <v>348</v>
      </c>
      <c r="H2524" s="6">
        <f t="shared" si="171"/>
        <v>-90000</v>
      </c>
      <c r="I2524" s="24">
        <f t="shared" si="170"/>
        <v>20.2020202020202</v>
      </c>
      <c r="K2524" t="s">
        <v>1014</v>
      </c>
      <c r="M2524" s="2">
        <v>495</v>
      </c>
    </row>
    <row r="2525" spans="2:13" ht="12.75">
      <c r="B2525" s="418">
        <v>10000</v>
      </c>
      <c r="C2525" s="475" t="s">
        <v>1089</v>
      </c>
      <c r="D2525" s="14" t="s">
        <v>115</v>
      </c>
      <c r="E2525" s="476" t="s">
        <v>117</v>
      </c>
      <c r="F2525" s="424" t="s">
        <v>1078</v>
      </c>
      <c r="G2525" s="477" t="s">
        <v>389</v>
      </c>
      <c r="H2525" s="6">
        <f t="shared" si="171"/>
        <v>-100000</v>
      </c>
      <c r="I2525" s="24">
        <f t="shared" si="170"/>
        <v>20.2020202020202</v>
      </c>
      <c r="K2525" t="s">
        <v>1014</v>
      </c>
      <c r="M2525" s="2">
        <v>495</v>
      </c>
    </row>
    <row r="2526" spans="2:13" ht="12.75">
      <c r="B2526" s="418">
        <v>10000</v>
      </c>
      <c r="C2526" s="475" t="s">
        <v>1090</v>
      </c>
      <c r="D2526" s="14" t="s">
        <v>115</v>
      </c>
      <c r="E2526" s="476" t="s">
        <v>117</v>
      </c>
      <c r="F2526" s="424" t="s">
        <v>1078</v>
      </c>
      <c r="G2526" s="477" t="s">
        <v>393</v>
      </c>
      <c r="H2526" s="6">
        <f t="shared" si="171"/>
        <v>-110000</v>
      </c>
      <c r="I2526" s="24">
        <f t="shared" si="170"/>
        <v>20.2020202020202</v>
      </c>
      <c r="K2526" t="s">
        <v>1014</v>
      </c>
      <c r="M2526" s="2">
        <v>495</v>
      </c>
    </row>
    <row r="2527" spans="1:13" s="60" customFormat="1" ht="12.75">
      <c r="A2527" s="13"/>
      <c r="B2527" s="419">
        <f>SUM(B2517:B2526)</f>
        <v>110000</v>
      </c>
      <c r="C2527" s="13"/>
      <c r="D2527" s="13"/>
      <c r="E2527" s="106" t="s">
        <v>117</v>
      </c>
      <c r="F2527" s="20"/>
      <c r="G2527" s="20"/>
      <c r="H2527" s="57"/>
      <c r="I2527" s="59">
        <f t="shared" si="170"/>
        <v>222.22222222222223</v>
      </c>
      <c r="M2527" s="2">
        <v>495</v>
      </c>
    </row>
    <row r="2528" spans="2:13" ht="12.75">
      <c r="B2528" s="418"/>
      <c r="H2528" s="6">
        <f>H2527-B2528</f>
        <v>0</v>
      </c>
      <c r="I2528" s="24">
        <f t="shared" si="170"/>
        <v>0</v>
      </c>
      <c r="M2528" s="2">
        <v>495</v>
      </c>
    </row>
    <row r="2529" spans="2:13" ht="12.75">
      <c r="B2529" s="418"/>
      <c r="H2529" s="6">
        <f>H2528-B2529</f>
        <v>0</v>
      </c>
      <c r="I2529" s="24">
        <f t="shared" si="170"/>
        <v>0</v>
      </c>
      <c r="M2529" s="2">
        <v>495</v>
      </c>
    </row>
    <row r="2530" spans="2:13" ht="12.75">
      <c r="B2530" s="418">
        <v>10000</v>
      </c>
      <c r="C2530" s="475" t="s">
        <v>1091</v>
      </c>
      <c r="D2530" s="14" t="s">
        <v>115</v>
      </c>
      <c r="E2530" s="476" t="s">
        <v>118</v>
      </c>
      <c r="F2530" s="424" t="s">
        <v>1078</v>
      </c>
      <c r="G2530" s="477" t="s">
        <v>274</v>
      </c>
      <c r="H2530" s="6">
        <f>H2529-B2530</f>
        <v>-10000</v>
      </c>
      <c r="I2530" s="24">
        <f t="shared" si="170"/>
        <v>20.2020202020202</v>
      </c>
      <c r="K2530" t="s">
        <v>1014</v>
      </c>
      <c r="M2530" s="2">
        <v>495</v>
      </c>
    </row>
    <row r="2531" spans="1:13" s="60" customFormat="1" ht="12.75">
      <c r="A2531" s="13"/>
      <c r="B2531" s="419">
        <f>SUM(B2530)</f>
        <v>10000</v>
      </c>
      <c r="C2531" s="13"/>
      <c r="D2531" s="13"/>
      <c r="E2531" s="106" t="s">
        <v>118</v>
      </c>
      <c r="F2531" s="20"/>
      <c r="G2531" s="20"/>
      <c r="H2531" s="57"/>
      <c r="I2531" s="59">
        <f t="shared" si="170"/>
        <v>20.2020202020202</v>
      </c>
      <c r="M2531" s="2">
        <v>495</v>
      </c>
    </row>
    <row r="2532" spans="2:13" ht="12.75">
      <c r="B2532" s="429"/>
      <c r="H2532" s="6">
        <f>H2531-B2532</f>
        <v>0</v>
      </c>
      <c r="I2532" s="24">
        <f t="shared" si="170"/>
        <v>0</v>
      </c>
      <c r="M2532" s="2">
        <v>495</v>
      </c>
    </row>
    <row r="2533" spans="2:13" ht="12.75">
      <c r="B2533" s="429"/>
      <c r="H2533" s="6">
        <f>H2532-B2533</f>
        <v>0</v>
      </c>
      <c r="I2533" s="24">
        <f t="shared" si="170"/>
        <v>0</v>
      </c>
      <c r="M2533" s="2">
        <v>495</v>
      </c>
    </row>
    <row r="2534" spans="2:13" ht="12.75">
      <c r="B2534" s="418">
        <v>30000</v>
      </c>
      <c r="C2534" s="475" t="s">
        <v>1085</v>
      </c>
      <c r="D2534" s="14" t="s">
        <v>115</v>
      </c>
      <c r="E2534" s="476" t="s">
        <v>119</v>
      </c>
      <c r="F2534" s="424" t="s">
        <v>1078</v>
      </c>
      <c r="G2534" s="477" t="s">
        <v>272</v>
      </c>
      <c r="H2534" s="6">
        <f>H2533-B2534</f>
        <v>-30000</v>
      </c>
      <c r="I2534" s="24">
        <f t="shared" si="170"/>
        <v>60.60606060606061</v>
      </c>
      <c r="K2534" t="s">
        <v>1014</v>
      </c>
      <c r="M2534" s="2">
        <v>495</v>
      </c>
    </row>
    <row r="2535" spans="1:13" s="60" customFormat="1" ht="12.75">
      <c r="A2535" s="13"/>
      <c r="B2535" s="419">
        <f>SUM(B2534)</f>
        <v>30000</v>
      </c>
      <c r="C2535" s="13"/>
      <c r="D2535" s="13"/>
      <c r="E2535" s="106" t="s">
        <v>119</v>
      </c>
      <c r="F2535" s="20"/>
      <c r="G2535" s="20"/>
      <c r="H2535" s="57"/>
      <c r="I2535" s="59">
        <f t="shared" si="170"/>
        <v>60.60606060606061</v>
      </c>
      <c r="M2535" s="2">
        <v>495</v>
      </c>
    </row>
    <row r="2536" spans="2:13" ht="12.75">
      <c r="B2536" s="418"/>
      <c r="H2536" s="6">
        <f>H2535-B2536</f>
        <v>0</v>
      </c>
      <c r="I2536" s="24">
        <f t="shared" si="170"/>
        <v>0</v>
      </c>
      <c r="M2536" s="2">
        <v>495</v>
      </c>
    </row>
    <row r="2537" spans="2:13" ht="12.75">
      <c r="B2537" s="418"/>
      <c r="H2537" s="6">
        <f>H2536-B2537</f>
        <v>0</v>
      </c>
      <c r="I2537" s="24">
        <f t="shared" si="170"/>
        <v>0</v>
      </c>
      <c r="M2537" s="2">
        <v>495</v>
      </c>
    </row>
    <row r="2538" spans="2:13" ht="12.75">
      <c r="B2538" s="418">
        <v>30000</v>
      </c>
      <c r="C2538" s="475" t="s">
        <v>1085</v>
      </c>
      <c r="D2538" s="14" t="s">
        <v>115</v>
      </c>
      <c r="E2538" s="476" t="s">
        <v>120</v>
      </c>
      <c r="F2538" s="424" t="s">
        <v>1078</v>
      </c>
      <c r="G2538" s="477" t="s">
        <v>399</v>
      </c>
      <c r="H2538" s="6">
        <f>H2537-B2538</f>
        <v>-30000</v>
      </c>
      <c r="I2538" s="24">
        <f t="shared" si="170"/>
        <v>60.60606060606061</v>
      </c>
      <c r="K2538" t="s">
        <v>1014</v>
      </c>
      <c r="M2538" s="2">
        <v>495</v>
      </c>
    </row>
    <row r="2539" spans="1:13" s="60" customFormat="1" ht="12.75">
      <c r="A2539" s="13"/>
      <c r="B2539" s="419">
        <f>SUM(B2538)</f>
        <v>30000</v>
      </c>
      <c r="C2539" s="13"/>
      <c r="D2539" s="13"/>
      <c r="E2539" s="106" t="s">
        <v>120</v>
      </c>
      <c r="F2539" s="20"/>
      <c r="G2539" s="20"/>
      <c r="H2539" s="57"/>
      <c r="I2539" s="59">
        <f t="shared" si="170"/>
        <v>60.60606060606061</v>
      </c>
      <c r="M2539" s="2">
        <v>495</v>
      </c>
    </row>
    <row r="2540" spans="2:13" ht="12.75">
      <c r="B2540" s="418"/>
      <c r="H2540" s="6">
        <f>H2539-B2540</f>
        <v>0</v>
      </c>
      <c r="I2540" s="24">
        <f t="shared" si="170"/>
        <v>0</v>
      </c>
      <c r="M2540" s="2">
        <v>495</v>
      </c>
    </row>
    <row r="2541" spans="2:13" ht="12.75">
      <c r="B2541" s="418"/>
      <c r="H2541" s="6">
        <f>H2540-B2541</f>
        <v>0</v>
      </c>
      <c r="I2541" s="24">
        <f t="shared" si="170"/>
        <v>0</v>
      </c>
      <c r="M2541" s="2">
        <v>495</v>
      </c>
    </row>
    <row r="2542" spans="2:13" ht="12.75">
      <c r="B2542" s="418">
        <v>10000</v>
      </c>
      <c r="C2542" s="475" t="s">
        <v>1092</v>
      </c>
      <c r="D2542" s="14" t="s">
        <v>115</v>
      </c>
      <c r="E2542" s="476" t="s">
        <v>121</v>
      </c>
      <c r="F2542" s="424" t="s">
        <v>1078</v>
      </c>
      <c r="G2542" s="477" t="s">
        <v>274</v>
      </c>
      <c r="H2542" s="6">
        <f>H2541-B2542</f>
        <v>-10000</v>
      </c>
      <c r="I2542" s="24">
        <f t="shared" si="170"/>
        <v>20.2020202020202</v>
      </c>
      <c r="K2542" t="s">
        <v>1014</v>
      </c>
      <c r="M2542" s="2">
        <v>495</v>
      </c>
    </row>
    <row r="2543" spans="2:13" ht="12.75">
      <c r="B2543" s="418">
        <v>10000</v>
      </c>
      <c r="C2543" s="475" t="s">
        <v>1086</v>
      </c>
      <c r="D2543" s="14" t="s">
        <v>115</v>
      </c>
      <c r="E2543" s="476" t="s">
        <v>121</v>
      </c>
      <c r="F2543" s="424" t="s">
        <v>1078</v>
      </c>
      <c r="G2543" s="477" t="s">
        <v>298</v>
      </c>
      <c r="H2543" s="6">
        <f>H2542-B2543</f>
        <v>-20000</v>
      </c>
      <c r="I2543" s="24">
        <f t="shared" si="170"/>
        <v>20.2020202020202</v>
      </c>
      <c r="K2543" t="s">
        <v>1014</v>
      </c>
      <c r="M2543" s="2">
        <v>495</v>
      </c>
    </row>
    <row r="2544" spans="2:13" ht="12.75">
      <c r="B2544" s="418">
        <v>10000</v>
      </c>
      <c r="C2544" s="475" t="s">
        <v>1093</v>
      </c>
      <c r="D2544" s="14" t="s">
        <v>115</v>
      </c>
      <c r="E2544" s="476" t="s">
        <v>121</v>
      </c>
      <c r="F2544" s="424" t="s">
        <v>1078</v>
      </c>
      <c r="G2544" s="477" t="s">
        <v>389</v>
      </c>
      <c r="H2544" s="6">
        <f>H2543-B2544</f>
        <v>-30000</v>
      </c>
      <c r="I2544" s="24">
        <f t="shared" si="170"/>
        <v>20.2020202020202</v>
      </c>
      <c r="K2544" t="s">
        <v>1014</v>
      </c>
      <c r="M2544" s="2">
        <v>495</v>
      </c>
    </row>
    <row r="2545" spans="1:13" s="60" customFormat="1" ht="12.75">
      <c r="A2545" s="13"/>
      <c r="B2545" s="419">
        <f>SUM(B2542:B2544)</f>
        <v>30000</v>
      </c>
      <c r="C2545" s="13"/>
      <c r="D2545" s="13"/>
      <c r="E2545" s="106" t="s">
        <v>121</v>
      </c>
      <c r="F2545" s="20"/>
      <c r="G2545" s="20"/>
      <c r="H2545" s="57"/>
      <c r="I2545" s="59">
        <f t="shared" si="170"/>
        <v>60.60606060606061</v>
      </c>
      <c r="M2545" s="2">
        <v>495</v>
      </c>
    </row>
    <row r="2546" spans="2:13" ht="12.75">
      <c r="B2546" s="418"/>
      <c r="H2546" s="6">
        <f aca="true" t="shared" si="172" ref="H2546:H2568">H2545-B2546</f>
        <v>0</v>
      </c>
      <c r="I2546" s="24">
        <f t="shared" si="170"/>
        <v>0</v>
      </c>
      <c r="M2546" s="2">
        <v>495</v>
      </c>
    </row>
    <row r="2547" spans="2:13" ht="12.75">
      <c r="B2547" s="418"/>
      <c r="H2547" s="6">
        <f t="shared" si="172"/>
        <v>0</v>
      </c>
      <c r="I2547" s="24">
        <f aca="true" t="shared" si="173" ref="I2547:I2578">+B2547/M2547</f>
        <v>0</v>
      </c>
      <c r="M2547" s="2">
        <v>495</v>
      </c>
    </row>
    <row r="2548" spans="2:13" ht="12.75">
      <c r="B2548" s="418">
        <v>5000</v>
      </c>
      <c r="C2548" s="475" t="s">
        <v>1082</v>
      </c>
      <c r="D2548" s="14" t="s">
        <v>115</v>
      </c>
      <c r="E2548" s="476" t="s">
        <v>122</v>
      </c>
      <c r="F2548" s="424" t="s">
        <v>1078</v>
      </c>
      <c r="G2548" s="477" t="s">
        <v>407</v>
      </c>
      <c r="H2548" s="6">
        <f t="shared" si="172"/>
        <v>-5000</v>
      </c>
      <c r="I2548" s="24">
        <f t="shared" si="173"/>
        <v>10.1010101010101</v>
      </c>
      <c r="K2548" t="s">
        <v>1014</v>
      </c>
      <c r="M2548" s="2">
        <v>495</v>
      </c>
    </row>
    <row r="2549" spans="2:13" ht="12.75">
      <c r="B2549" s="418">
        <v>5000</v>
      </c>
      <c r="C2549" s="475" t="s">
        <v>1094</v>
      </c>
      <c r="D2549" s="14" t="s">
        <v>115</v>
      </c>
      <c r="E2549" s="476" t="s">
        <v>122</v>
      </c>
      <c r="F2549" s="424" t="s">
        <v>1078</v>
      </c>
      <c r="G2549" s="477" t="s">
        <v>407</v>
      </c>
      <c r="H2549" s="6">
        <f t="shared" si="172"/>
        <v>-10000</v>
      </c>
      <c r="I2549" s="24">
        <f t="shared" si="173"/>
        <v>10.1010101010101</v>
      </c>
      <c r="K2549" t="s">
        <v>1014</v>
      </c>
      <c r="M2549" s="2">
        <v>495</v>
      </c>
    </row>
    <row r="2550" spans="2:13" ht="12.75">
      <c r="B2550" s="418">
        <v>5000</v>
      </c>
      <c r="C2550" s="475" t="s">
        <v>1094</v>
      </c>
      <c r="D2550" s="14" t="s">
        <v>115</v>
      </c>
      <c r="E2550" s="476" t="s">
        <v>122</v>
      </c>
      <c r="F2550" s="424" t="s">
        <v>1078</v>
      </c>
      <c r="G2550" s="477" t="s">
        <v>407</v>
      </c>
      <c r="H2550" s="6">
        <f t="shared" si="172"/>
        <v>-15000</v>
      </c>
      <c r="I2550" s="24">
        <f t="shared" si="173"/>
        <v>10.1010101010101</v>
      </c>
      <c r="K2550" t="s">
        <v>1014</v>
      </c>
      <c r="M2550" s="2">
        <v>495</v>
      </c>
    </row>
    <row r="2551" spans="2:13" ht="12.75">
      <c r="B2551" s="418">
        <v>14286</v>
      </c>
      <c r="C2551" s="475" t="s">
        <v>1095</v>
      </c>
      <c r="D2551" s="14" t="s">
        <v>115</v>
      </c>
      <c r="E2551" s="476" t="s">
        <v>122</v>
      </c>
      <c r="F2551" s="424" t="s">
        <v>1078</v>
      </c>
      <c r="G2551" s="477" t="s">
        <v>500</v>
      </c>
      <c r="H2551" s="6">
        <f t="shared" si="172"/>
        <v>-29286</v>
      </c>
      <c r="I2551" s="24">
        <f t="shared" si="173"/>
        <v>28.86060606060606</v>
      </c>
      <c r="K2551" t="s">
        <v>1014</v>
      </c>
      <c r="M2551" s="2">
        <v>495</v>
      </c>
    </row>
    <row r="2552" spans="2:13" ht="12.75">
      <c r="B2552" s="418">
        <v>14286</v>
      </c>
      <c r="C2552" s="475" t="s">
        <v>1095</v>
      </c>
      <c r="D2552" s="14" t="s">
        <v>115</v>
      </c>
      <c r="E2552" s="476" t="s">
        <v>122</v>
      </c>
      <c r="F2552" s="424" t="s">
        <v>1078</v>
      </c>
      <c r="G2552" s="477" t="s">
        <v>500</v>
      </c>
      <c r="H2552" s="6">
        <f t="shared" si="172"/>
        <v>-43572</v>
      </c>
      <c r="I2552" s="24">
        <f t="shared" si="173"/>
        <v>28.86060606060606</v>
      </c>
      <c r="K2552" t="s">
        <v>1014</v>
      </c>
      <c r="M2552" s="2">
        <v>495</v>
      </c>
    </row>
    <row r="2553" spans="2:13" ht="12.75">
      <c r="B2553" s="418">
        <v>14286</v>
      </c>
      <c r="C2553" s="475" t="s">
        <v>1095</v>
      </c>
      <c r="D2553" s="14" t="s">
        <v>115</v>
      </c>
      <c r="E2553" s="476" t="s">
        <v>122</v>
      </c>
      <c r="F2553" s="424" t="s">
        <v>1078</v>
      </c>
      <c r="G2553" s="477" t="s">
        <v>500</v>
      </c>
      <c r="H2553" s="6">
        <f t="shared" si="172"/>
        <v>-57858</v>
      </c>
      <c r="I2553" s="24">
        <f t="shared" si="173"/>
        <v>28.86060606060606</v>
      </c>
      <c r="K2553" t="s">
        <v>1014</v>
      </c>
      <c r="M2553" s="2">
        <v>495</v>
      </c>
    </row>
    <row r="2554" spans="2:13" ht="12.75">
      <c r="B2554" s="418">
        <v>14286</v>
      </c>
      <c r="C2554" s="475" t="s">
        <v>1095</v>
      </c>
      <c r="D2554" s="14" t="s">
        <v>115</v>
      </c>
      <c r="E2554" s="476" t="s">
        <v>122</v>
      </c>
      <c r="F2554" s="424" t="s">
        <v>1078</v>
      </c>
      <c r="G2554" s="477" t="s">
        <v>502</v>
      </c>
      <c r="H2554" s="6">
        <f t="shared" si="172"/>
        <v>-72144</v>
      </c>
      <c r="I2554" s="24">
        <f t="shared" si="173"/>
        <v>28.86060606060606</v>
      </c>
      <c r="K2554" t="s">
        <v>1014</v>
      </c>
      <c r="M2554" s="2">
        <v>495</v>
      </c>
    </row>
    <row r="2555" spans="2:13" ht="12.75">
      <c r="B2555" s="418">
        <v>14286</v>
      </c>
      <c r="C2555" s="475" t="s">
        <v>1095</v>
      </c>
      <c r="D2555" s="14" t="s">
        <v>115</v>
      </c>
      <c r="E2555" s="476" t="s">
        <v>122</v>
      </c>
      <c r="F2555" s="424" t="s">
        <v>1078</v>
      </c>
      <c r="G2555" s="477" t="s">
        <v>500</v>
      </c>
      <c r="H2555" s="6">
        <f t="shared" si="172"/>
        <v>-86430</v>
      </c>
      <c r="I2555" s="24">
        <f t="shared" si="173"/>
        <v>28.86060606060606</v>
      </c>
      <c r="K2555" t="s">
        <v>1014</v>
      </c>
      <c r="M2555" s="2">
        <v>495</v>
      </c>
    </row>
    <row r="2556" spans="2:13" ht="12.75">
      <c r="B2556" s="418">
        <v>14286</v>
      </c>
      <c r="C2556" s="475" t="s">
        <v>1095</v>
      </c>
      <c r="D2556" s="14" t="s">
        <v>115</v>
      </c>
      <c r="E2556" s="476" t="s">
        <v>122</v>
      </c>
      <c r="F2556" s="424" t="s">
        <v>1078</v>
      </c>
      <c r="G2556" s="477" t="s">
        <v>502</v>
      </c>
      <c r="H2556" s="6">
        <f t="shared" si="172"/>
        <v>-100716</v>
      </c>
      <c r="I2556" s="24">
        <f t="shared" si="173"/>
        <v>28.86060606060606</v>
      </c>
      <c r="K2556" t="s">
        <v>1014</v>
      </c>
      <c r="M2556" s="2">
        <v>495</v>
      </c>
    </row>
    <row r="2557" spans="2:13" ht="12.75">
      <c r="B2557" s="418">
        <v>14286</v>
      </c>
      <c r="C2557" s="475" t="s">
        <v>1095</v>
      </c>
      <c r="D2557" s="14" t="s">
        <v>115</v>
      </c>
      <c r="E2557" s="476" t="s">
        <v>122</v>
      </c>
      <c r="F2557" s="424" t="s">
        <v>1078</v>
      </c>
      <c r="G2557" s="477" t="s">
        <v>502</v>
      </c>
      <c r="H2557" s="6">
        <f t="shared" si="172"/>
        <v>-115002</v>
      </c>
      <c r="I2557" s="24">
        <f t="shared" si="173"/>
        <v>28.86060606060606</v>
      </c>
      <c r="K2557" t="s">
        <v>1014</v>
      </c>
      <c r="M2557" s="2">
        <v>495</v>
      </c>
    </row>
    <row r="2558" spans="2:13" ht="12.75">
      <c r="B2558" s="418">
        <v>30000</v>
      </c>
      <c r="C2558" s="475" t="s">
        <v>1085</v>
      </c>
      <c r="D2558" s="14" t="s">
        <v>115</v>
      </c>
      <c r="E2558" s="476" t="s">
        <v>122</v>
      </c>
      <c r="F2558" s="424" t="s">
        <v>1078</v>
      </c>
      <c r="G2558" s="477" t="s">
        <v>502</v>
      </c>
      <c r="H2558" s="6">
        <f t="shared" si="172"/>
        <v>-145002</v>
      </c>
      <c r="I2558" s="24">
        <f t="shared" si="173"/>
        <v>60.60606060606061</v>
      </c>
      <c r="K2558" t="s">
        <v>1014</v>
      </c>
      <c r="M2558" s="2">
        <v>495</v>
      </c>
    </row>
    <row r="2559" spans="2:13" ht="12.75">
      <c r="B2559" s="418">
        <v>10000</v>
      </c>
      <c r="C2559" s="475" t="s">
        <v>1084</v>
      </c>
      <c r="D2559" s="14" t="s">
        <v>115</v>
      </c>
      <c r="E2559" s="476" t="s">
        <v>122</v>
      </c>
      <c r="F2559" s="424" t="s">
        <v>1078</v>
      </c>
      <c r="G2559" s="477" t="s">
        <v>411</v>
      </c>
      <c r="H2559" s="6">
        <f t="shared" si="172"/>
        <v>-155002</v>
      </c>
      <c r="I2559" s="24">
        <f t="shared" si="173"/>
        <v>20.2020202020202</v>
      </c>
      <c r="K2559" t="s">
        <v>1014</v>
      </c>
      <c r="M2559" s="2">
        <v>495</v>
      </c>
    </row>
    <row r="2560" spans="2:13" ht="12.75">
      <c r="B2560" s="418">
        <v>10000</v>
      </c>
      <c r="C2560" s="475" t="s">
        <v>1086</v>
      </c>
      <c r="D2560" s="14" t="s">
        <v>115</v>
      </c>
      <c r="E2560" s="476" t="s">
        <v>122</v>
      </c>
      <c r="F2560" s="424" t="s">
        <v>1078</v>
      </c>
      <c r="G2560" s="477" t="s">
        <v>411</v>
      </c>
      <c r="H2560" s="6">
        <f t="shared" si="172"/>
        <v>-165002</v>
      </c>
      <c r="I2560" s="24">
        <f t="shared" si="173"/>
        <v>20.2020202020202</v>
      </c>
      <c r="K2560" t="s">
        <v>1014</v>
      </c>
      <c r="M2560" s="2">
        <v>495</v>
      </c>
    </row>
    <row r="2561" spans="2:13" ht="12.75">
      <c r="B2561" s="418">
        <v>10000</v>
      </c>
      <c r="C2561" s="475" t="s">
        <v>1087</v>
      </c>
      <c r="D2561" s="14" t="s">
        <v>115</v>
      </c>
      <c r="E2561" s="476" t="s">
        <v>122</v>
      </c>
      <c r="F2561" s="424" t="s">
        <v>1078</v>
      </c>
      <c r="G2561" s="477" t="s">
        <v>411</v>
      </c>
      <c r="H2561" s="6">
        <f t="shared" si="172"/>
        <v>-175002</v>
      </c>
      <c r="I2561" s="24">
        <f t="shared" si="173"/>
        <v>20.2020202020202</v>
      </c>
      <c r="K2561" t="s">
        <v>1014</v>
      </c>
      <c r="M2561" s="2">
        <v>495</v>
      </c>
    </row>
    <row r="2562" spans="2:13" ht="12.75">
      <c r="B2562" s="418">
        <v>10000</v>
      </c>
      <c r="C2562" s="475" t="s">
        <v>1089</v>
      </c>
      <c r="D2562" s="14" t="s">
        <v>115</v>
      </c>
      <c r="E2562" s="476" t="s">
        <v>122</v>
      </c>
      <c r="F2562" s="424" t="s">
        <v>1078</v>
      </c>
      <c r="G2562" s="477" t="s">
        <v>411</v>
      </c>
      <c r="H2562" s="6">
        <f t="shared" si="172"/>
        <v>-185002</v>
      </c>
      <c r="I2562" s="24">
        <f t="shared" si="173"/>
        <v>20.2020202020202</v>
      </c>
      <c r="K2562" t="s">
        <v>1014</v>
      </c>
      <c r="M2562" s="2">
        <v>495</v>
      </c>
    </row>
    <row r="2563" spans="2:13" ht="12.75">
      <c r="B2563" s="418">
        <v>25000</v>
      </c>
      <c r="C2563" s="475" t="s">
        <v>1096</v>
      </c>
      <c r="D2563" s="14" t="s">
        <v>115</v>
      </c>
      <c r="E2563" s="476" t="s">
        <v>122</v>
      </c>
      <c r="F2563" s="424" t="s">
        <v>1078</v>
      </c>
      <c r="G2563" s="477" t="s">
        <v>557</v>
      </c>
      <c r="H2563" s="6">
        <f t="shared" si="172"/>
        <v>-210002</v>
      </c>
      <c r="I2563" s="24">
        <f t="shared" si="173"/>
        <v>50.505050505050505</v>
      </c>
      <c r="K2563" t="s">
        <v>1014</v>
      </c>
      <c r="M2563" s="2">
        <v>495</v>
      </c>
    </row>
    <row r="2564" spans="2:13" ht="12.75">
      <c r="B2564" s="418">
        <v>10000</v>
      </c>
      <c r="C2564" s="475" t="s">
        <v>1091</v>
      </c>
      <c r="D2564" s="14" t="s">
        <v>115</v>
      </c>
      <c r="E2564" s="476" t="s">
        <v>122</v>
      </c>
      <c r="F2564" s="424" t="s">
        <v>1078</v>
      </c>
      <c r="G2564" s="477" t="s">
        <v>603</v>
      </c>
      <c r="H2564" s="6">
        <f t="shared" si="172"/>
        <v>-220002</v>
      </c>
      <c r="I2564" s="24">
        <f t="shared" si="173"/>
        <v>20.2020202020202</v>
      </c>
      <c r="K2564" t="s">
        <v>1014</v>
      </c>
      <c r="M2564" s="2">
        <v>495</v>
      </c>
    </row>
    <row r="2565" spans="2:13" ht="12.75">
      <c r="B2565" s="418">
        <v>10000</v>
      </c>
      <c r="C2565" s="475" t="s">
        <v>1083</v>
      </c>
      <c r="D2565" s="14" t="s">
        <v>115</v>
      </c>
      <c r="E2565" s="476" t="s">
        <v>122</v>
      </c>
      <c r="F2565" s="424" t="s">
        <v>1078</v>
      </c>
      <c r="G2565" s="477" t="s">
        <v>411</v>
      </c>
      <c r="H2565" s="6">
        <f t="shared" si="172"/>
        <v>-230002</v>
      </c>
      <c r="I2565" s="24">
        <f t="shared" si="173"/>
        <v>20.2020202020202</v>
      </c>
      <c r="K2565" t="s">
        <v>1014</v>
      </c>
      <c r="M2565" s="2">
        <v>495</v>
      </c>
    </row>
    <row r="2566" spans="2:13" ht="12.75">
      <c r="B2566" s="418">
        <v>10000</v>
      </c>
      <c r="C2566" s="475" t="s">
        <v>1097</v>
      </c>
      <c r="D2566" s="14" t="s">
        <v>115</v>
      </c>
      <c r="E2566" s="476" t="s">
        <v>122</v>
      </c>
      <c r="F2566" s="424" t="s">
        <v>1078</v>
      </c>
      <c r="G2566" s="477" t="s">
        <v>593</v>
      </c>
      <c r="H2566" s="6">
        <f t="shared" si="172"/>
        <v>-240002</v>
      </c>
      <c r="I2566" s="24">
        <f t="shared" si="173"/>
        <v>20.2020202020202</v>
      </c>
      <c r="K2566" t="s">
        <v>1014</v>
      </c>
      <c r="M2566" s="2">
        <v>495</v>
      </c>
    </row>
    <row r="2567" spans="2:13" ht="12.75">
      <c r="B2567" s="418">
        <v>10000</v>
      </c>
      <c r="C2567" s="475" t="s">
        <v>1093</v>
      </c>
      <c r="D2567" s="14" t="s">
        <v>115</v>
      </c>
      <c r="E2567" s="476" t="s">
        <v>122</v>
      </c>
      <c r="F2567" s="424" t="s">
        <v>1078</v>
      </c>
      <c r="G2567" s="477" t="s">
        <v>593</v>
      </c>
      <c r="H2567" s="6">
        <f t="shared" si="172"/>
        <v>-250002</v>
      </c>
      <c r="I2567" s="24">
        <f t="shared" si="173"/>
        <v>20.2020202020202</v>
      </c>
      <c r="K2567" t="s">
        <v>1014</v>
      </c>
      <c r="M2567" s="2">
        <v>495</v>
      </c>
    </row>
    <row r="2568" spans="2:13" ht="12.75">
      <c r="B2568" s="418">
        <v>30000</v>
      </c>
      <c r="C2568" s="475" t="s">
        <v>1085</v>
      </c>
      <c r="D2568" s="14" t="s">
        <v>115</v>
      </c>
      <c r="E2568" s="476" t="s">
        <v>1098</v>
      </c>
      <c r="F2568" s="424" t="s">
        <v>1078</v>
      </c>
      <c r="G2568" s="477" t="s">
        <v>623</v>
      </c>
      <c r="H2568" s="6">
        <f t="shared" si="172"/>
        <v>-280002</v>
      </c>
      <c r="I2568" s="24">
        <f t="shared" si="173"/>
        <v>60.60606060606061</v>
      </c>
      <c r="K2568" t="s">
        <v>1014</v>
      </c>
      <c r="M2568" s="2">
        <v>495</v>
      </c>
    </row>
    <row r="2569" spans="1:13" s="60" customFormat="1" ht="12.75">
      <c r="A2569" s="13"/>
      <c r="B2569" s="419">
        <f>SUM(B2548:B2568)</f>
        <v>280002</v>
      </c>
      <c r="C2569" s="13"/>
      <c r="D2569" s="13"/>
      <c r="E2569" s="106" t="s">
        <v>122</v>
      </c>
      <c r="F2569" s="20"/>
      <c r="G2569" s="20"/>
      <c r="H2569" s="57"/>
      <c r="I2569" s="59">
        <f t="shared" si="173"/>
        <v>565.660606060606</v>
      </c>
      <c r="M2569" s="2">
        <v>495</v>
      </c>
    </row>
    <row r="2570" spans="2:13" ht="12.75">
      <c r="B2570" s="418"/>
      <c r="H2570" s="6">
        <v>0</v>
      </c>
      <c r="I2570" s="24">
        <f t="shared" si="173"/>
        <v>0</v>
      </c>
      <c r="M2570" s="2">
        <v>495</v>
      </c>
    </row>
    <row r="2571" spans="2:13" ht="12.75">
      <c r="B2571" s="418"/>
      <c r="H2571" s="6">
        <f>H2570-B2571</f>
        <v>0</v>
      </c>
      <c r="I2571" s="24">
        <f t="shared" si="173"/>
        <v>0</v>
      </c>
      <c r="M2571" s="2">
        <v>495</v>
      </c>
    </row>
    <row r="2572" spans="2:13" ht="12.75">
      <c r="B2572" s="418">
        <v>10000</v>
      </c>
      <c r="C2572" s="475" t="s">
        <v>1091</v>
      </c>
      <c r="D2572" s="14" t="s">
        <v>115</v>
      </c>
      <c r="E2572" s="476" t="s">
        <v>170</v>
      </c>
      <c r="F2572" s="424" t="s">
        <v>1078</v>
      </c>
      <c r="G2572" s="477" t="s">
        <v>274</v>
      </c>
      <c r="H2572" s="6">
        <f>H2571-B2572</f>
        <v>-10000</v>
      </c>
      <c r="I2572" s="24">
        <f t="shared" si="173"/>
        <v>20.2020202020202</v>
      </c>
      <c r="K2572" t="s">
        <v>1014</v>
      </c>
      <c r="M2572" s="2">
        <v>495</v>
      </c>
    </row>
    <row r="2573" spans="1:13" s="60" customFormat="1" ht="12.75">
      <c r="A2573" s="13"/>
      <c r="B2573" s="419">
        <f>SUM(B2572)</f>
        <v>10000</v>
      </c>
      <c r="C2573" s="13"/>
      <c r="D2573" s="13"/>
      <c r="E2573" s="106" t="s">
        <v>170</v>
      </c>
      <c r="F2573" s="20"/>
      <c r="G2573" s="20"/>
      <c r="H2573" s="57"/>
      <c r="I2573" s="59">
        <f t="shared" si="173"/>
        <v>20.2020202020202</v>
      </c>
      <c r="M2573" s="2">
        <v>495</v>
      </c>
    </row>
    <row r="2574" spans="2:13" ht="12.75">
      <c r="B2574" s="418"/>
      <c r="H2574" s="6">
        <f>H2573-B2574</f>
        <v>0</v>
      </c>
      <c r="I2574" s="24">
        <f t="shared" si="173"/>
        <v>0</v>
      </c>
      <c r="M2574" s="2">
        <v>495</v>
      </c>
    </row>
    <row r="2575" spans="2:13" ht="12.75">
      <c r="B2575" s="418"/>
      <c r="H2575" s="6">
        <f>H2574-B2575</f>
        <v>0</v>
      </c>
      <c r="I2575" s="24">
        <f t="shared" si="173"/>
        <v>0</v>
      </c>
      <c r="M2575" s="2">
        <v>495</v>
      </c>
    </row>
    <row r="2576" spans="2:13" ht="12.75">
      <c r="B2576" s="418">
        <v>10000</v>
      </c>
      <c r="C2576" s="475" t="s">
        <v>1099</v>
      </c>
      <c r="D2576" s="14" t="s">
        <v>115</v>
      </c>
      <c r="E2576" s="476" t="s">
        <v>123</v>
      </c>
      <c r="F2576" s="424" t="s">
        <v>1078</v>
      </c>
      <c r="G2576" s="477" t="s">
        <v>274</v>
      </c>
      <c r="H2576" s="6">
        <f>H2575-B2576</f>
        <v>-10000</v>
      </c>
      <c r="I2576" s="24">
        <f t="shared" si="173"/>
        <v>20.2020202020202</v>
      </c>
      <c r="K2576" t="s">
        <v>1014</v>
      </c>
      <c r="M2576" s="2">
        <v>495</v>
      </c>
    </row>
    <row r="2577" spans="2:13" ht="12.75">
      <c r="B2577" s="418">
        <v>10000</v>
      </c>
      <c r="C2577" s="475" t="s">
        <v>1100</v>
      </c>
      <c r="D2577" s="14" t="s">
        <v>115</v>
      </c>
      <c r="E2577" s="476" t="s">
        <v>123</v>
      </c>
      <c r="F2577" s="424" t="s">
        <v>1078</v>
      </c>
      <c r="G2577" s="477" t="s">
        <v>389</v>
      </c>
      <c r="H2577" s="6">
        <f>H2576-B2577</f>
        <v>-20000</v>
      </c>
      <c r="I2577" s="24">
        <f t="shared" si="173"/>
        <v>20.2020202020202</v>
      </c>
      <c r="K2577" t="s">
        <v>1014</v>
      </c>
      <c r="M2577" s="2">
        <v>495</v>
      </c>
    </row>
    <row r="2578" spans="2:13" ht="12.75">
      <c r="B2578" s="418">
        <v>10000</v>
      </c>
      <c r="C2578" s="475" t="s">
        <v>1093</v>
      </c>
      <c r="D2578" s="14" t="s">
        <v>115</v>
      </c>
      <c r="E2578" s="476" t="s">
        <v>123</v>
      </c>
      <c r="F2578" s="424" t="s">
        <v>1078</v>
      </c>
      <c r="G2578" s="477" t="s">
        <v>389</v>
      </c>
      <c r="H2578" s="6">
        <f>H2577-B2578</f>
        <v>-30000</v>
      </c>
      <c r="I2578" s="24">
        <f t="shared" si="173"/>
        <v>20.2020202020202</v>
      </c>
      <c r="K2578" t="s">
        <v>1014</v>
      </c>
      <c r="M2578" s="2">
        <v>495</v>
      </c>
    </row>
    <row r="2579" spans="1:13" s="60" customFormat="1" ht="12.75">
      <c r="A2579" s="13"/>
      <c r="B2579" s="419">
        <f>SUM(B2576:B2578)</f>
        <v>30000</v>
      </c>
      <c r="C2579" s="13"/>
      <c r="D2579" s="13"/>
      <c r="E2579" s="106" t="s">
        <v>123</v>
      </c>
      <c r="F2579" s="20"/>
      <c r="G2579" s="20"/>
      <c r="H2579" s="57"/>
      <c r="I2579" s="59">
        <f aca="true" t="shared" si="174" ref="I2579:I2610">+B2579/M2579</f>
        <v>60.60606060606061</v>
      </c>
      <c r="M2579" s="2">
        <v>495</v>
      </c>
    </row>
    <row r="2580" spans="2:13" ht="12.75">
      <c r="B2580" s="418"/>
      <c r="H2580" s="6">
        <v>0</v>
      </c>
      <c r="I2580" s="24">
        <f t="shared" si="174"/>
        <v>0</v>
      </c>
      <c r="M2580" s="2">
        <v>495</v>
      </c>
    </row>
    <row r="2581" spans="2:13" ht="12.75">
      <c r="B2581" s="418"/>
      <c r="H2581" s="6">
        <f>H2580-B2581</f>
        <v>0</v>
      </c>
      <c r="I2581" s="24">
        <f t="shared" si="174"/>
        <v>0</v>
      </c>
      <c r="M2581" s="2">
        <v>495</v>
      </c>
    </row>
    <row r="2582" spans="2:13" ht="12.75">
      <c r="B2582" s="418"/>
      <c r="H2582" s="6">
        <f>H2581-B2582</f>
        <v>0</v>
      </c>
      <c r="I2582" s="24">
        <f t="shared" si="174"/>
        <v>0</v>
      </c>
      <c r="M2582" s="2">
        <v>495</v>
      </c>
    </row>
    <row r="2583" spans="2:13" ht="12.75">
      <c r="B2583" s="418"/>
      <c r="H2583" s="6">
        <f>H2582-B2583</f>
        <v>0</v>
      </c>
      <c r="I2583" s="24">
        <f t="shared" si="174"/>
        <v>0</v>
      </c>
      <c r="M2583" s="2">
        <v>495</v>
      </c>
    </row>
    <row r="2584" spans="1:13" s="60" customFormat="1" ht="12.75">
      <c r="A2584" s="13"/>
      <c r="B2584" s="366">
        <f>B2589+B2593</f>
        <v>30000</v>
      </c>
      <c r="C2584" s="52" t="s">
        <v>171</v>
      </c>
      <c r="D2584" s="13"/>
      <c r="E2584" s="13"/>
      <c r="F2584" s="20"/>
      <c r="G2584" s="20"/>
      <c r="H2584" s="57"/>
      <c r="I2584" s="59">
        <f t="shared" si="174"/>
        <v>60.60606060606061</v>
      </c>
      <c r="M2584" s="2">
        <v>495</v>
      </c>
    </row>
    <row r="2585" spans="2:13" ht="12.75">
      <c r="B2585" s="418"/>
      <c r="H2585" s="6">
        <v>0</v>
      </c>
      <c r="I2585" s="24">
        <f t="shared" si="174"/>
        <v>0</v>
      </c>
      <c r="M2585" s="2">
        <v>495</v>
      </c>
    </row>
    <row r="2586" spans="2:13" ht="12.75">
      <c r="B2586" s="418"/>
      <c r="H2586" s="6">
        <f>H2585-B2586</f>
        <v>0</v>
      </c>
      <c r="I2586" s="24">
        <f t="shared" si="174"/>
        <v>0</v>
      </c>
      <c r="M2586" s="2">
        <v>495</v>
      </c>
    </row>
    <row r="2587" spans="2:13" ht="12.75">
      <c r="B2587" s="418">
        <v>10000</v>
      </c>
      <c r="C2587" s="67" t="s">
        <v>1101</v>
      </c>
      <c r="D2587" s="35" t="s">
        <v>115</v>
      </c>
      <c r="E2587" s="476" t="s">
        <v>122</v>
      </c>
      <c r="F2587" s="424" t="s">
        <v>1078</v>
      </c>
      <c r="G2587" s="424" t="s">
        <v>557</v>
      </c>
      <c r="H2587" s="6">
        <f>H2586-B2587</f>
        <v>-10000</v>
      </c>
      <c r="I2587" s="24">
        <f t="shared" si="174"/>
        <v>20.2020202020202</v>
      </c>
      <c r="K2587" s="66" t="s">
        <v>1014</v>
      </c>
      <c r="M2587" s="2">
        <v>495</v>
      </c>
    </row>
    <row r="2588" spans="2:13" ht="12.75">
      <c r="B2588" s="418">
        <v>15000</v>
      </c>
      <c r="C2588" s="14" t="s">
        <v>1102</v>
      </c>
      <c r="D2588" s="14" t="s">
        <v>115</v>
      </c>
      <c r="E2588" s="476" t="s">
        <v>122</v>
      </c>
      <c r="F2588" s="29" t="s">
        <v>1103</v>
      </c>
      <c r="G2588" s="29" t="s">
        <v>407</v>
      </c>
      <c r="H2588" s="6">
        <f>H2602-B2588</f>
        <v>-114450</v>
      </c>
      <c r="I2588" s="24">
        <f t="shared" si="174"/>
        <v>30.303030303030305</v>
      </c>
      <c r="K2588" t="s">
        <v>1014</v>
      </c>
      <c r="M2588" s="2">
        <v>495</v>
      </c>
    </row>
    <row r="2589" spans="1:13" s="60" customFormat="1" ht="12.75">
      <c r="A2589" s="13"/>
      <c r="B2589" s="419">
        <f>SUM(B2587:B2588)</f>
        <v>25000</v>
      </c>
      <c r="C2589" s="13"/>
      <c r="D2589" s="13"/>
      <c r="E2589" s="106" t="s">
        <v>122</v>
      </c>
      <c r="F2589" s="20"/>
      <c r="G2589" s="20"/>
      <c r="H2589" s="57"/>
      <c r="I2589" s="59">
        <f t="shared" si="174"/>
        <v>50.505050505050505</v>
      </c>
      <c r="M2589" s="2">
        <v>495</v>
      </c>
    </row>
    <row r="2590" spans="2:13" ht="12.75">
      <c r="B2590" s="418"/>
      <c r="H2590" s="6">
        <f>H2589-B2590</f>
        <v>0</v>
      </c>
      <c r="I2590" s="24">
        <f t="shared" si="174"/>
        <v>0</v>
      </c>
      <c r="M2590" s="2">
        <v>495</v>
      </c>
    </row>
    <row r="2591" spans="2:13" ht="12.75">
      <c r="B2591" s="418"/>
      <c r="H2591" s="6">
        <f>H2590-B2591</f>
        <v>0</v>
      </c>
      <c r="I2591" s="24">
        <f t="shared" si="174"/>
        <v>0</v>
      </c>
      <c r="M2591" s="2">
        <v>495</v>
      </c>
    </row>
    <row r="2592" spans="2:13" ht="12.75">
      <c r="B2592" s="418">
        <v>5000</v>
      </c>
      <c r="C2592" s="67" t="s">
        <v>1104</v>
      </c>
      <c r="D2592" s="35" t="s">
        <v>115</v>
      </c>
      <c r="E2592" s="67" t="s">
        <v>124</v>
      </c>
      <c r="F2592" s="424" t="s">
        <v>1078</v>
      </c>
      <c r="G2592" s="424" t="s">
        <v>623</v>
      </c>
      <c r="H2592" s="6">
        <f>H2591-B2592</f>
        <v>-5000</v>
      </c>
      <c r="I2592" s="24">
        <f t="shared" si="174"/>
        <v>10.1010101010101</v>
      </c>
      <c r="K2592" s="66" t="s">
        <v>1014</v>
      </c>
      <c r="M2592" s="2">
        <v>495</v>
      </c>
    </row>
    <row r="2593" spans="1:13" s="60" customFormat="1" ht="12.75">
      <c r="A2593" s="13"/>
      <c r="B2593" s="419">
        <f>SUM(B2592)</f>
        <v>5000</v>
      </c>
      <c r="C2593" s="13"/>
      <c r="D2593" s="13"/>
      <c r="E2593" s="58" t="s">
        <v>124</v>
      </c>
      <c r="F2593" s="20"/>
      <c r="G2593" s="20"/>
      <c r="H2593" s="57"/>
      <c r="I2593" s="59">
        <f t="shared" si="174"/>
        <v>10.1010101010101</v>
      </c>
      <c r="M2593" s="2">
        <v>495</v>
      </c>
    </row>
    <row r="2594" spans="8:13" ht="12.75">
      <c r="H2594" s="6">
        <f aca="true" t="shared" si="175" ref="H2594:H2605">H2593-B2594</f>
        <v>0</v>
      </c>
      <c r="I2594" s="24">
        <f t="shared" si="174"/>
        <v>0</v>
      </c>
      <c r="M2594" s="2">
        <v>495</v>
      </c>
    </row>
    <row r="2595" spans="8:13" ht="12.75">
      <c r="H2595" s="6">
        <f t="shared" si="175"/>
        <v>0</v>
      </c>
      <c r="I2595" s="24">
        <f t="shared" si="174"/>
        <v>0</v>
      </c>
      <c r="M2595" s="2">
        <v>495</v>
      </c>
    </row>
    <row r="2596" spans="8:13" ht="12.75">
      <c r="H2596" s="6">
        <f t="shared" si="175"/>
        <v>0</v>
      </c>
      <c r="I2596" s="24">
        <f t="shared" si="174"/>
        <v>0</v>
      </c>
      <c r="M2596" s="2">
        <v>495</v>
      </c>
    </row>
    <row r="2597" spans="8:13" ht="12.75">
      <c r="H2597" s="6">
        <f t="shared" si="175"/>
        <v>0</v>
      </c>
      <c r="I2597" s="24">
        <f t="shared" si="174"/>
        <v>0</v>
      </c>
      <c r="M2597" s="2">
        <v>495</v>
      </c>
    </row>
    <row r="2598" spans="2:13" ht="12.75">
      <c r="B2598" s="138">
        <v>2250</v>
      </c>
      <c r="C2598" s="1" t="s">
        <v>1105</v>
      </c>
      <c r="D2598" s="14" t="s">
        <v>115</v>
      </c>
      <c r="E2598" s="1" t="s">
        <v>53</v>
      </c>
      <c r="F2598" s="29" t="s">
        <v>1069</v>
      </c>
      <c r="G2598" s="29" t="s">
        <v>272</v>
      </c>
      <c r="H2598" s="6">
        <f t="shared" si="175"/>
        <v>-2250</v>
      </c>
      <c r="I2598" s="24">
        <f t="shared" si="174"/>
        <v>4.545454545454546</v>
      </c>
      <c r="K2598" t="s">
        <v>1042</v>
      </c>
      <c r="M2598" s="2">
        <v>495</v>
      </c>
    </row>
    <row r="2599" spans="2:13" ht="12.75">
      <c r="B2599" s="138">
        <v>10000</v>
      </c>
      <c r="C2599" s="14" t="s">
        <v>1106</v>
      </c>
      <c r="D2599" s="14" t="s">
        <v>115</v>
      </c>
      <c r="E2599" s="1" t="s">
        <v>53</v>
      </c>
      <c r="F2599" s="29" t="s">
        <v>1069</v>
      </c>
      <c r="G2599" s="29" t="s">
        <v>328</v>
      </c>
      <c r="H2599" s="6">
        <f t="shared" si="175"/>
        <v>-12250</v>
      </c>
      <c r="I2599" s="24">
        <f t="shared" si="174"/>
        <v>20.2020202020202</v>
      </c>
      <c r="K2599" t="s">
        <v>1042</v>
      </c>
      <c r="M2599" s="2">
        <v>495</v>
      </c>
    </row>
    <row r="2600" spans="2:13" ht="12.75">
      <c r="B2600" s="138">
        <v>50000</v>
      </c>
      <c r="C2600" s="14" t="s">
        <v>1107</v>
      </c>
      <c r="D2600" s="14" t="s">
        <v>115</v>
      </c>
      <c r="E2600" s="1" t="s">
        <v>53</v>
      </c>
      <c r="F2600" s="29" t="s">
        <v>1069</v>
      </c>
      <c r="G2600" s="29" t="s">
        <v>328</v>
      </c>
      <c r="H2600" s="6">
        <f t="shared" si="175"/>
        <v>-62250</v>
      </c>
      <c r="I2600" s="24">
        <f t="shared" si="174"/>
        <v>101.01010101010101</v>
      </c>
      <c r="K2600" t="s">
        <v>1042</v>
      </c>
      <c r="M2600" s="2">
        <v>495</v>
      </c>
    </row>
    <row r="2601" spans="2:13" ht="12.75">
      <c r="B2601" s="138">
        <v>30000</v>
      </c>
      <c r="C2601" s="14" t="s">
        <v>1108</v>
      </c>
      <c r="D2601" s="14" t="s">
        <v>115</v>
      </c>
      <c r="E2601" s="1" t="s">
        <v>53</v>
      </c>
      <c r="F2601" s="29" t="s">
        <v>1069</v>
      </c>
      <c r="G2601" s="29" t="s">
        <v>328</v>
      </c>
      <c r="H2601" s="6">
        <f t="shared" si="175"/>
        <v>-92250</v>
      </c>
      <c r="I2601" s="24">
        <f t="shared" si="174"/>
        <v>60.60606060606061</v>
      </c>
      <c r="K2601" t="s">
        <v>1042</v>
      </c>
      <c r="M2601" s="2">
        <v>495</v>
      </c>
    </row>
    <row r="2602" spans="2:13" ht="12.75">
      <c r="B2602" s="138">
        <v>7200</v>
      </c>
      <c r="C2602" s="1" t="s">
        <v>1109</v>
      </c>
      <c r="D2602" s="14" t="s">
        <v>115</v>
      </c>
      <c r="E2602" s="1" t="s">
        <v>53</v>
      </c>
      <c r="F2602" s="29" t="s">
        <v>1069</v>
      </c>
      <c r="G2602" s="29" t="s">
        <v>328</v>
      </c>
      <c r="H2602" s="6">
        <f t="shared" si="175"/>
        <v>-99450</v>
      </c>
      <c r="I2602" s="24">
        <f t="shared" si="174"/>
        <v>14.545454545454545</v>
      </c>
      <c r="K2602" t="s">
        <v>1042</v>
      </c>
      <c r="M2602" s="2">
        <v>495</v>
      </c>
    </row>
    <row r="2603" spans="2:13" ht="12.75">
      <c r="B2603" s="138">
        <v>16125</v>
      </c>
      <c r="C2603" s="1" t="s">
        <v>1110</v>
      </c>
      <c r="D2603" s="14" t="s">
        <v>115</v>
      </c>
      <c r="E2603" s="1" t="s">
        <v>53</v>
      </c>
      <c r="F2603" s="29" t="s">
        <v>1111</v>
      </c>
      <c r="G2603" s="29" t="s">
        <v>495</v>
      </c>
      <c r="H2603" s="6">
        <f t="shared" si="175"/>
        <v>-115575</v>
      </c>
      <c r="I2603" s="24">
        <f t="shared" si="174"/>
        <v>32.57575757575758</v>
      </c>
      <c r="K2603" t="s">
        <v>1014</v>
      </c>
      <c r="M2603" s="2">
        <v>495</v>
      </c>
    </row>
    <row r="2604" spans="2:13" ht="12.75">
      <c r="B2604" s="138">
        <v>8750</v>
      </c>
      <c r="C2604" s="1" t="s">
        <v>1112</v>
      </c>
      <c r="D2604" s="14" t="s">
        <v>115</v>
      </c>
      <c r="E2604" s="1" t="s">
        <v>53</v>
      </c>
      <c r="F2604" s="29" t="s">
        <v>1111</v>
      </c>
      <c r="G2604" s="29" t="s">
        <v>495</v>
      </c>
      <c r="H2604" s="6">
        <f t="shared" si="175"/>
        <v>-124325</v>
      </c>
      <c r="I2604" s="24">
        <f t="shared" si="174"/>
        <v>17.67676767676768</v>
      </c>
      <c r="K2604" t="s">
        <v>1014</v>
      </c>
      <c r="M2604" s="2">
        <v>495</v>
      </c>
    </row>
    <row r="2605" spans="1:13" s="68" customFormat="1" ht="12.75">
      <c r="A2605" s="67"/>
      <c r="B2605" s="478">
        <v>40330</v>
      </c>
      <c r="C2605" s="35" t="s">
        <v>1113</v>
      </c>
      <c r="D2605" s="14" t="s">
        <v>115</v>
      </c>
      <c r="E2605" s="35" t="s">
        <v>53</v>
      </c>
      <c r="F2605" s="33" t="s">
        <v>1114</v>
      </c>
      <c r="G2605" s="424" t="s">
        <v>259</v>
      </c>
      <c r="H2605" s="6">
        <f t="shared" si="175"/>
        <v>-164655</v>
      </c>
      <c r="I2605" s="24">
        <f t="shared" si="174"/>
        <v>81.47474747474747</v>
      </c>
      <c r="J2605" s="66"/>
      <c r="K2605" s="66" t="s">
        <v>769</v>
      </c>
      <c r="L2605" s="66"/>
      <c r="M2605" s="2">
        <v>495</v>
      </c>
    </row>
    <row r="2606" spans="1:13" s="60" customFormat="1" ht="12.75">
      <c r="A2606" s="13"/>
      <c r="B2606" s="139">
        <f>SUM(B2598:B2605)</f>
        <v>164655</v>
      </c>
      <c r="C2606" s="13"/>
      <c r="D2606" s="13"/>
      <c r="E2606" s="13" t="s">
        <v>53</v>
      </c>
      <c r="F2606" s="20"/>
      <c r="G2606" s="20"/>
      <c r="H2606" s="57">
        <v>0</v>
      </c>
      <c r="I2606" s="59">
        <f t="shared" si="174"/>
        <v>332.6363636363636</v>
      </c>
      <c r="M2606" s="2">
        <v>495</v>
      </c>
    </row>
    <row r="2607" spans="2:13" ht="12.75">
      <c r="B2607" s="138"/>
      <c r="H2607" s="6">
        <f aca="true" t="shared" si="176" ref="H2607:H2615">H2606-B2607</f>
        <v>0</v>
      </c>
      <c r="I2607" s="24">
        <f t="shared" si="174"/>
        <v>0</v>
      </c>
      <c r="M2607" s="2">
        <v>495</v>
      </c>
    </row>
    <row r="2608" spans="2:13" ht="12.75">
      <c r="B2608" s="138"/>
      <c r="H2608" s="6">
        <f t="shared" si="176"/>
        <v>0</v>
      </c>
      <c r="I2608" s="24">
        <f t="shared" si="174"/>
        <v>0</v>
      </c>
      <c r="M2608" s="2">
        <v>495</v>
      </c>
    </row>
    <row r="2609" spans="2:13" ht="12.75">
      <c r="B2609" s="138"/>
      <c r="H2609" s="6">
        <f t="shared" si="176"/>
        <v>0</v>
      </c>
      <c r="I2609" s="24">
        <f t="shared" si="174"/>
        <v>0</v>
      </c>
      <c r="M2609" s="2">
        <v>495</v>
      </c>
    </row>
    <row r="2610" spans="2:13" ht="12.75">
      <c r="B2610" s="138"/>
      <c r="H2610" s="6">
        <f t="shared" si="176"/>
        <v>0</v>
      </c>
      <c r="I2610" s="24">
        <f t="shared" si="174"/>
        <v>0</v>
      </c>
      <c r="M2610" s="2">
        <v>495</v>
      </c>
    </row>
    <row r="2611" spans="2:13" ht="12.75">
      <c r="B2611" s="138">
        <v>2800</v>
      </c>
      <c r="C2611" s="1" t="s">
        <v>1115</v>
      </c>
      <c r="D2611" s="14" t="s">
        <v>115</v>
      </c>
      <c r="E2611" s="1" t="s">
        <v>125</v>
      </c>
      <c r="F2611" s="29" t="s">
        <v>1069</v>
      </c>
      <c r="G2611" s="29" t="s">
        <v>259</v>
      </c>
      <c r="H2611" s="6">
        <f t="shared" si="176"/>
        <v>-2800</v>
      </c>
      <c r="I2611" s="24">
        <f aca="true" t="shared" si="177" ref="I2611:I2642">+B2611/M2611</f>
        <v>5.656565656565657</v>
      </c>
      <c r="K2611" t="s">
        <v>1042</v>
      </c>
      <c r="M2611" s="2">
        <v>495</v>
      </c>
    </row>
    <row r="2612" spans="2:13" ht="12.75">
      <c r="B2612" s="138">
        <v>5600</v>
      </c>
      <c r="C2612" s="1" t="s">
        <v>1116</v>
      </c>
      <c r="D2612" s="14" t="s">
        <v>115</v>
      </c>
      <c r="E2612" s="1" t="s">
        <v>125</v>
      </c>
      <c r="F2612" s="29" t="s">
        <v>1069</v>
      </c>
      <c r="G2612" s="29" t="s">
        <v>335</v>
      </c>
      <c r="H2612" s="6">
        <f t="shared" si="176"/>
        <v>-8400</v>
      </c>
      <c r="I2612" s="24">
        <f t="shared" si="177"/>
        <v>11.313131313131313</v>
      </c>
      <c r="K2612" t="s">
        <v>1042</v>
      </c>
      <c r="M2612" s="2">
        <v>495</v>
      </c>
    </row>
    <row r="2613" spans="2:13" ht="12.75">
      <c r="B2613" s="138">
        <v>5600</v>
      </c>
      <c r="C2613" s="1" t="s">
        <v>1116</v>
      </c>
      <c r="D2613" s="1" t="s">
        <v>115</v>
      </c>
      <c r="E2613" s="1" t="s">
        <v>125</v>
      </c>
      <c r="F2613" s="29" t="s">
        <v>1069</v>
      </c>
      <c r="G2613" s="29" t="s">
        <v>49</v>
      </c>
      <c r="H2613" s="6">
        <f t="shared" si="176"/>
        <v>-14000</v>
      </c>
      <c r="I2613" s="24">
        <f t="shared" si="177"/>
        <v>11.313131313131313</v>
      </c>
      <c r="K2613" t="s">
        <v>1042</v>
      </c>
      <c r="M2613" s="2">
        <v>495</v>
      </c>
    </row>
    <row r="2614" spans="2:13" ht="12.75">
      <c r="B2614" s="138">
        <v>7200</v>
      </c>
      <c r="C2614" s="1" t="s">
        <v>1117</v>
      </c>
      <c r="D2614" s="1" t="s">
        <v>115</v>
      </c>
      <c r="E2614" s="1" t="s">
        <v>125</v>
      </c>
      <c r="F2614" s="29" t="s">
        <v>1069</v>
      </c>
      <c r="G2614" s="29" t="s">
        <v>502</v>
      </c>
      <c r="H2614" s="6">
        <f t="shared" si="176"/>
        <v>-21200</v>
      </c>
      <c r="I2614" s="24">
        <f t="shared" si="177"/>
        <v>14.545454545454545</v>
      </c>
      <c r="K2614" t="s">
        <v>1042</v>
      </c>
      <c r="M2614" s="2">
        <v>495</v>
      </c>
    </row>
    <row r="2615" spans="2:13" ht="12.75">
      <c r="B2615" s="138">
        <v>7200</v>
      </c>
      <c r="C2615" s="1" t="s">
        <v>1117</v>
      </c>
      <c r="D2615" s="1" t="s">
        <v>115</v>
      </c>
      <c r="E2615" s="1" t="s">
        <v>125</v>
      </c>
      <c r="F2615" s="29" t="s">
        <v>1069</v>
      </c>
      <c r="G2615" s="29" t="s">
        <v>606</v>
      </c>
      <c r="H2615" s="6">
        <f t="shared" si="176"/>
        <v>-28400</v>
      </c>
      <c r="I2615" s="24">
        <f t="shared" si="177"/>
        <v>14.545454545454545</v>
      </c>
      <c r="K2615" t="s">
        <v>1042</v>
      </c>
      <c r="M2615" s="2">
        <v>495</v>
      </c>
    </row>
    <row r="2616" spans="1:13" s="60" customFormat="1" ht="12.75">
      <c r="A2616" s="13"/>
      <c r="B2616" s="139">
        <f>SUM(B2611:B2615)</f>
        <v>28400</v>
      </c>
      <c r="C2616" s="13"/>
      <c r="D2616" s="13"/>
      <c r="E2616" s="13" t="s">
        <v>125</v>
      </c>
      <c r="F2616" s="20"/>
      <c r="G2616" s="20"/>
      <c r="H2616" s="57">
        <v>0</v>
      </c>
      <c r="I2616" s="59">
        <f t="shared" si="177"/>
        <v>57.37373737373738</v>
      </c>
      <c r="M2616" s="2">
        <v>495</v>
      </c>
    </row>
    <row r="2617" spans="2:13" ht="12.75">
      <c r="B2617" s="138"/>
      <c r="H2617" s="6">
        <f aca="true" t="shared" si="178" ref="H2617:H2625">H2616-B2617</f>
        <v>0</v>
      </c>
      <c r="I2617" s="24">
        <f t="shared" si="177"/>
        <v>0</v>
      </c>
      <c r="M2617" s="2">
        <v>495</v>
      </c>
    </row>
    <row r="2618" spans="2:13" ht="12.75">
      <c r="B2618" s="138"/>
      <c r="H2618" s="6">
        <f t="shared" si="178"/>
        <v>0</v>
      </c>
      <c r="I2618" s="24">
        <f t="shared" si="177"/>
        <v>0</v>
      </c>
      <c r="M2618" s="2">
        <v>495</v>
      </c>
    </row>
    <row r="2619" spans="2:13" ht="12.75">
      <c r="B2619" s="138"/>
      <c r="H2619" s="6">
        <f t="shared" si="178"/>
        <v>0</v>
      </c>
      <c r="I2619" s="24">
        <f t="shared" si="177"/>
        <v>0</v>
      </c>
      <c r="M2619" s="2">
        <v>495</v>
      </c>
    </row>
    <row r="2620" spans="1:13" s="66" customFormat="1" ht="12.75">
      <c r="A2620" s="90"/>
      <c r="B2620" s="479">
        <v>300000</v>
      </c>
      <c r="C2620" s="35" t="s">
        <v>1042</v>
      </c>
      <c r="D2620" s="33" t="s">
        <v>115</v>
      </c>
      <c r="E2620" s="35"/>
      <c r="F2620" s="74" t="s">
        <v>678</v>
      </c>
      <c r="G2620" s="480" t="s">
        <v>272</v>
      </c>
      <c r="H2620" s="6">
        <f t="shared" si="178"/>
        <v>-300000</v>
      </c>
      <c r="I2620" s="24">
        <f t="shared" si="177"/>
        <v>606.060606060606</v>
      </c>
      <c r="J2620" s="68"/>
      <c r="K2620" s="68"/>
      <c r="L2620" s="68"/>
      <c r="M2620" s="2">
        <v>495</v>
      </c>
    </row>
    <row r="2621" spans="1:13" s="66" customFormat="1" ht="12.75">
      <c r="A2621" s="35"/>
      <c r="B2621" s="478">
        <v>38850</v>
      </c>
      <c r="C2621" s="67" t="s">
        <v>1042</v>
      </c>
      <c r="D2621" s="424" t="s">
        <v>115</v>
      </c>
      <c r="E2621" s="67" t="s">
        <v>679</v>
      </c>
      <c r="F2621" s="91"/>
      <c r="G2621" s="480" t="s">
        <v>272</v>
      </c>
      <c r="H2621" s="6">
        <f t="shared" si="178"/>
        <v>-338850</v>
      </c>
      <c r="I2621" s="24">
        <f t="shared" si="177"/>
        <v>78.48484848484848</v>
      </c>
      <c r="M2621" s="2">
        <v>495</v>
      </c>
    </row>
    <row r="2622" spans="1:13" s="66" customFormat="1" ht="12.75">
      <c r="A2622" s="90"/>
      <c r="B2622" s="479">
        <v>7500</v>
      </c>
      <c r="C2622" s="35" t="s">
        <v>1042</v>
      </c>
      <c r="D2622" s="33" t="s">
        <v>115</v>
      </c>
      <c r="E2622" s="35" t="s">
        <v>680</v>
      </c>
      <c r="F2622" s="74"/>
      <c r="G2622" s="480" t="s">
        <v>272</v>
      </c>
      <c r="H2622" s="6">
        <f t="shared" si="178"/>
        <v>-346350</v>
      </c>
      <c r="I2622" s="24">
        <f t="shared" si="177"/>
        <v>15.151515151515152</v>
      </c>
      <c r="J2622" s="68"/>
      <c r="K2622" s="68"/>
      <c r="L2622" s="68"/>
      <c r="M2622" s="2">
        <v>495</v>
      </c>
    </row>
    <row r="2623" spans="1:13" s="66" customFormat="1" ht="12.75">
      <c r="A2623" s="90"/>
      <c r="B2623" s="479">
        <v>290000</v>
      </c>
      <c r="C2623" s="67" t="s">
        <v>1014</v>
      </c>
      <c r="D2623" s="424" t="s">
        <v>115</v>
      </c>
      <c r="E2623" s="67"/>
      <c r="F2623" s="91" t="s">
        <v>678</v>
      </c>
      <c r="G2623" s="480" t="s">
        <v>272</v>
      </c>
      <c r="H2623" s="6">
        <f t="shared" si="178"/>
        <v>-636350</v>
      </c>
      <c r="I2623" s="24">
        <f t="shared" si="177"/>
        <v>585.8585858585859</v>
      </c>
      <c r="M2623" s="2">
        <v>495</v>
      </c>
    </row>
    <row r="2624" spans="1:13" s="66" customFormat="1" ht="12.75">
      <c r="A2624" s="90"/>
      <c r="B2624" s="481">
        <v>36260</v>
      </c>
      <c r="C2624" s="67" t="s">
        <v>1014</v>
      </c>
      <c r="D2624" s="424" t="s">
        <v>115</v>
      </c>
      <c r="E2624" s="67" t="s">
        <v>679</v>
      </c>
      <c r="F2624" s="91"/>
      <c r="G2624" s="480" t="s">
        <v>272</v>
      </c>
      <c r="H2624" s="6">
        <f t="shared" si="178"/>
        <v>-672610</v>
      </c>
      <c r="I2624" s="24">
        <f t="shared" si="177"/>
        <v>73.25252525252525</v>
      </c>
      <c r="M2624" s="2">
        <v>495</v>
      </c>
    </row>
    <row r="2625" spans="1:13" s="66" customFormat="1" ht="12.75">
      <c r="A2625" s="90"/>
      <c r="B2625" s="479">
        <v>7250</v>
      </c>
      <c r="C2625" s="35" t="s">
        <v>1014</v>
      </c>
      <c r="D2625" s="33" t="s">
        <v>115</v>
      </c>
      <c r="E2625" s="35" t="s">
        <v>680</v>
      </c>
      <c r="F2625" s="74"/>
      <c r="G2625" s="480" t="s">
        <v>272</v>
      </c>
      <c r="H2625" s="6">
        <f t="shared" si="178"/>
        <v>-679860</v>
      </c>
      <c r="I2625" s="24">
        <f t="shared" si="177"/>
        <v>14.646464646464647</v>
      </c>
      <c r="J2625" s="68"/>
      <c r="K2625" s="68"/>
      <c r="L2625" s="68"/>
      <c r="M2625" s="2">
        <v>495</v>
      </c>
    </row>
    <row r="2626" spans="1:13" s="60" customFormat="1" ht="12.75">
      <c r="A2626" s="13"/>
      <c r="B2626" s="139">
        <f>SUM(B2620:B2625)</f>
        <v>679860</v>
      </c>
      <c r="C2626" s="13" t="s">
        <v>126</v>
      </c>
      <c r="D2626" s="13"/>
      <c r="E2626" s="13"/>
      <c r="F2626" s="20"/>
      <c r="G2626" s="20"/>
      <c r="H2626" s="57">
        <v>0</v>
      </c>
      <c r="I2626" s="59">
        <f t="shared" si="177"/>
        <v>1373.4545454545455</v>
      </c>
      <c r="M2626" s="2">
        <v>495</v>
      </c>
    </row>
    <row r="2627" spans="2:13" ht="12.75">
      <c r="B2627" s="39"/>
      <c r="H2627" s="6">
        <f>H2626-B2627</f>
        <v>0</v>
      </c>
      <c r="I2627" s="24">
        <f t="shared" si="177"/>
        <v>0</v>
      </c>
      <c r="M2627" s="2">
        <v>495</v>
      </c>
    </row>
    <row r="2628" spans="2:13" ht="12.75">
      <c r="B2628" s="39"/>
      <c r="H2628" s="6">
        <f>H2627-B2628</f>
        <v>0</v>
      </c>
      <c r="I2628" s="24">
        <f t="shared" si="177"/>
        <v>0</v>
      </c>
      <c r="M2628" s="2">
        <v>495</v>
      </c>
    </row>
    <row r="2629" spans="8:13" ht="12.75">
      <c r="H2629" s="6">
        <f>H2628-B2629</f>
        <v>0</v>
      </c>
      <c r="I2629" s="24">
        <f t="shared" si="177"/>
        <v>0</v>
      </c>
      <c r="M2629" s="2">
        <v>495</v>
      </c>
    </row>
    <row r="2630" spans="8:13" ht="12.75">
      <c r="H2630" s="6">
        <f>H2629-B2630</f>
        <v>0</v>
      </c>
      <c r="I2630" s="24">
        <f t="shared" si="177"/>
        <v>0</v>
      </c>
      <c r="M2630" s="2">
        <v>495</v>
      </c>
    </row>
    <row r="2631" spans="1:13" ht="13.5" thickBot="1">
      <c r="A2631" s="45"/>
      <c r="B2631" s="42">
        <f>+B2634+B2685+B2739+B2793+B2828+B2864+B2885+B2922</f>
        <v>4200669.5</v>
      </c>
      <c r="C2631" s="45"/>
      <c r="D2631" s="79" t="s">
        <v>127</v>
      </c>
      <c r="E2631" s="80"/>
      <c r="F2631" s="80"/>
      <c r="G2631" s="92"/>
      <c r="H2631" s="81"/>
      <c r="I2631" s="82">
        <f t="shared" si="177"/>
        <v>8486.201010101011</v>
      </c>
      <c r="J2631" s="83"/>
      <c r="K2631" s="83"/>
      <c r="L2631" s="83"/>
      <c r="M2631" s="2">
        <v>495</v>
      </c>
    </row>
    <row r="2632" spans="2:13" ht="12.75">
      <c r="B2632" s="31"/>
      <c r="C2632" s="14"/>
      <c r="D2632" s="14"/>
      <c r="E2632" s="14"/>
      <c r="F2632" s="32"/>
      <c r="H2632" s="6">
        <f>H2630-B2632</f>
        <v>0</v>
      </c>
      <c r="I2632" s="24">
        <f t="shared" si="177"/>
        <v>0</v>
      </c>
      <c r="M2632" s="2">
        <v>495</v>
      </c>
    </row>
    <row r="2633" spans="2:13" ht="12.75">
      <c r="B2633" s="31"/>
      <c r="C2633" s="14"/>
      <c r="D2633" s="14"/>
      <c r="E2633" s="14"/>
      <c r="F2633" s="32"/>
      <c r="H2633" s="6">
        <f>H2632-B2633</f>
        <v>0</v>
      </c>
      <c r="I2633" s="24">
        <f t="shared" si="177"/>
        <v>0</v>
      </c>
      <c r="M2633" s="2">
        <v>495</v>
      </c>
    </row>
    <row r="2634" spans="1:13" ht="12.75">
      <c r="A2634" s="52"/>
      <c r="B2634" s="371">
        <f>+B2647+B2659+B2669+B2673+B2680</f>
        <v>246500</v>
      </c>
      <c r="C2634" s="52" t="s">
        <v>128</v>
      </c>
      <c r="D2634" s="52"/>
      <c r="E2634" s="52" t="s">
        <v>129</v>
      </c>
      <c r="F2634" s="56"/>
      <c r="G2634" s="56" t="s">
        <v>130</v>
      </c>
      <c r="H2634" s="53"/>
      <c r="I2634" s="59">
        <f t="shared" si="177"/>
        <v>497.979797979798</v>
      </c>
      <c r="J2634" s="56"/>
      <c r="K2634" s="56"/>
      <c r="L2634" s="56"/>
      <c r="M2634" s="2">
        <v>495</v>
      </c>
    </row>
    <row r="2635" spans="2:13" ht="12.75">
      <c r="B2635" s="372"/>
      <c r="D2635" s="14"/>
      <c r="G2635" s="33"/>
      <c r="H2635" s="6">
        <f aca="true" t="shared" si="179" ref="H2635:H2646">H2634-B2635</f>
        <v>0</v>
      </c>
      <c r="I2635" s="24">
        <f t="shared" si="177"/>
        <v>0</v>
      </c>
      <c r="M2635" s="2">
        <v>495</v>
      </c>
    </row>
    <row r="2636" spans="2:13" ht="12.75">
      <c r="B2636" s="373"/>
      <c r="C2636" s="14"/>
      <c r="D2636" s="14"/>
      <c r="H2636" s="6">
        <f t="shared" si="179"/>
        <v>0</v>
      </c>
      <c r="I2636" s="24">
        <f t="shared" si="177"/>
        <v>0</v>
      </c>
      <c r="M2636" s="2">
        <v>495</v>
      </c>
    </row>
    <row r="2637" spans="2:13" ht="12.75">
      <c r="B2637" s="373">
        <v>3000</v>
      </c>
      <c r="C2637" s="421" t="s">
        <v>131</v>
      </c>
      <c r="D2637" s="14" t="s">
        <v>1118</v>
      </c>
      <c r="E2637" s="421" t="s">
        <v>129</v>
      </c>
      <c r="F2637" s="29" t="s">
        <v>1119</v>
      </c>
      <c r="G2637" s="29" t="s">
        <v>274</v>
      </c>
      <c r="H2637" s="6">
        <f t="shared" si="179"/>
        <v>-3000</v>
      </c>
      <c r="I2637" s="24">
        <f t="shared" si="177"/>
        <v>6.0606060606060606</v>
      </c>
      <c r="J2637" s="422"/>
      <c r="K2637" t="s">
        <v>1120</v>
      </c>
      <c r="L2637" s="422"/>
      <c r="M2637" s="2">
        <v>495</v>
      </c>
    </row>
    <row r="2638" spans="1:13" s="17" customFormat="1" ht="12.75">
      <c r="A2638" s="1"/>
      <c r="B2638" s="373">
        <v>3000</v>
      </c>
      <c r="C2638" s="421" t="s">
        <v>131</v>
      </c>
      <c r="D2638" s="14" t="s">
        <v>1118</v>
      </c>
      <c r="E2638" s="421" t="s">
        <v>129</v>
      </c>
      <c r="F2638" s="29" t="s">
        <v>1119</v>
      </c>
      <c r="G2638" s="29" t="s">
        <v>298</v>
      </c>
      <c r="H2638" s="6">
        <f t="shared" si="179"/>
        <v>-6000</v>
      </c>
      <c r="I2638" s="24">
        <f t="shared" si="177"/>
        <v>6.0606060606060606</v>
      </c>
      <c r="J2638"/>
      <c r="K2638" t="s">
        <v>1120</v>
      </c>
      <c r="L2638"/>
      <c r="M2638" s="2">
        <v>495</v>
      </c>
    </row>
    <row r="2639" spans="2:13" ht="12.75">
      <c r="B2639" s="373">
        <v>3000</v>
      </c>
      <c r="C2639" s="421" t="s">
        <v>131</v>
      </c>
      <c r="D2639" s="14" t="s">
        <v>1118</v>
      </c>
      <c r="E2639" s="421" t="s">
        <v>129</v>
      </c>
      <c r="F2639" s="29" t="s">
        <v>1119</v>
      </c>
      <c r="G2639" s="29" t="s">
        <v>328</v>
      </c>
      <c r="H2639" s="6">
        <f t="shared" si="179"/>
        <v>-9000</v>
      </c>
      <c r="I2639" s="24">
        <f t="shared" si="177"/>
        <v>6.0606060606060606</v>
      </c>
      <c r="K2639" t="s">
        <v>1120</v>
      </c>
      <c r="M2639" s="2">
        <v>495</v>
      </c>
    </row>
    <row r="2640" spans="2:13" ht="12.75">
      <c r="B2640" s="373">
        <v>3000</v>
      </c>
      <c r="C2640" s="421" t="s">
        <v>131</v>
      </c>
      <c r="D2640" s="14" t="s">
        <v>1118</v>
      </c>
      <c r="E2640" s="421" t="s">
        <v>129</v>
      </c>
      <c r="F2640" s="29" t="s">
        <v>1119</v>
      </c>
      <c r="G2640" s="29" t="s">
        <v>330</v>
      </c>
      <c r="H2640" s="6">
        <f t="shared" si="179"/>
        <v>-12000</v>
      </c>
      <c r="I2640" s="24">
        <f t="shared" si="177"/>
        <v>6.0606060606060606</v>
      </c>
      <c r="K2640" t="s">
        <v>1120</v>
      </c>
      <c r="M2640" s="2">
        <v>495</v>
      </c>
    </row>
    <row r="2641" spans="2:13" ht="12.75">
      <c r="B2641" s="373">
        <v>3000</v>
      </c>
      <c r="C2641" s="421" t="s">
        <v>131</v>
      </c>
      <c r="D2641" s="14" t="s">
        <v>1118</v>
      </c>
      <c r="E2641" s="421" t="s">
        <v>129</v>
      </c>
      <c r="F2641" s="29" t="s">
        <v>1119</v>
      </c>
      <c r="G2641" s="29" t="s">
        <v>335</v>
      </c>
      <c r="H2641" s="6">
        <f t="shared" si="179"/>
        <v>-15000</v>
      </c>
      <c r="I2641" s="24">
        <f t="shared" si="177"/>
        <v>6.0606060606060606</v>
      </c>
      <c r="K2641" t="s">
        <v>1120</v>
      </c>
      <c r="M2641" s="2">
        <v>495</v>
      </c>
    </row>
    <row r="2642" spans="2:13" ht="12.75">
      <c r="B2642" s="373">
        <v>7500</v>
      </c>
      <c r="C2642" s="1" t="s">
        <v>1121</v>
      </c>
      <c r="D2642" s="1" t="s">
        <v>1122</v>
      </c>
      <c r="E2642" s="1" t="s">
        <v>129</v>
      </c>
      <c r="F2642" s="78" t="s">
        <v>1123</v>
      </c>
      <c r="G2642" s="29" t="s">
        <v>274</v>
      </c>
      <c r="H2642" s="6">
        <f t="shared" si="179"/>
        <v>-22500</v>
      </c>
      <c r="I2642" s="24">
        <f t="shared" si="177"/>
        <v>15.151515151515152</v>
      </c>
      <c r="K2642" t="s">
        <v>14</v>
      </c>
      <c r="M2642" s="2">
        <v>495</v>
      </c>
    </row>
    <row r="2643" spans="2:13" ht="12.75">
      <c r="B2643" s="373">
        <v>2500</v>
      </c>
      <c r="C2643" s="1" t="s">
        <v>1121</v>
      </c>
      <c r="D2643" s="1" t="s">
        <v>1122</v>
      </c>
      <c r="E2643" s="1" t="s">
        <v>129</v>
      </c>
      <c r="F2643" s="78" t="s">
        <v>1124</v>
      </c>
      <c r="G2643" s="29" t="s">
        <v>328</v>
      </c>
      <c r="H2643" s="6">
        <f t="shared" si="179"/>
        <v>-25000</v>
      </c>
      <c r="I2643" s="24">
        <f aca="true" t="shared" si="180" ref="I2643:I2674">+B2643/M2643</f>
        <v>5.05050505050505</v>
      </c>
      <c r="K2643" t="s">
        <v>14</v>
      </c>
      <c r="M2643" s="2">
        <v>495</v>
      </c>
    </row>
    <row r="2644" spans="2:13" ht="12.75">
      <c r="B2644" s="373">
        <v>3000</v>
      </c>
      <c r="C2644" s="1" t="s">
        <v>1121</v>
      </c>
      <c r="D2644" s="1" t="s">
        <v>1122</v>
      </c>
      <c r="E2644" s="1" t="s">
        <v>129</v>
      </c>
      <c r="F2644" s="443" t="s">
        <v>1125</v>
      </c>
      <c r="G2644" s="29" t="s">
        <v>328</v>
      </c>
      <c r="H2644" s="6">
        <f t="shared" si="179"/>
        <v>-28000</v>
      </c>
      <c r="I2644" s="24">
        <f t="shared" si="180"/>
        <v>6.0606060606060606</v>
      </c>
      <c r="K2644" t="s">
        <v>14</v>
      </c>
      <c r="M2644" s="2">
        <v>495</v>
      </c>
    </row>
    <row r="2645" spans="2:13" ht="12.75">
      <c r="B2645" s="373">
        <v>4000</v>
      </c>
      <c r="C2645" s="1" t="s">
        <v>1121</v>
      </c>
      <c r="D2645" s="1" t="s">
        <v>1122</v>
      </c>
      <c r="E2645" s="1" t="s">
        <v>129</v>
      </c>
      <c r="F2645" s="443" t="s">
        <v>1126</v>
      </c>
      <c r="G2645" s="29" t="s">
        <v>335</v>
      </c>
      <c r="H2645" s="6">
        <f t="shared" si="179"/>
        <v>-32000</v>
      </c>
      <c r="I2645" s="24">
        <f t="shared" si="180"/>
        <v>8.080808080808081</v>
      </c>
      <c r="K2645" t="s">
        <v>14</v>
      </c>
      <c r="M2645" s="2">
        <v>495</v>
      </c>
    </row>
    <row r="2646" spans="2:13" ht="12.75">
      <c r="B2646" s="373">
        <v>2500</v>
      </c>
      <c r="C2646" s="1" t="s">
        <v>1121</v>
      </c>
      <c r="D2646" s="1" t="s">
        <v>1122</v>
      </c>
      <c r="E2646" s="1" t="s">
        <v>129</v>
      </c>
      <c r="F2646" s="443" t="s">
        <v>1127</v>
      </c>
      <c r="G2646" s="29" t="s">
        <v>1128</v>
      </c>
      <c r="H2646" s="6">
        <f t="shared" si="179"/>
        <v>-34500</v>
      </c>
      <c r="I2646" s="24">
        <f t="shared" si="180"/>
        <v>5.05050505050505</v>
      </c>
      <c r="K2646" t="s">
        <v>14</v>
      </c>
      <c r="M2646" s="2">
        <v>495</v>
      </c>
    </row>
    <row r="2647" spans="1:14" s="60" customFormat="1" ht="12.75">
      <c r="A2647" s="13"/>
      <c r="B2647" s="374">
        <f>SUM(B2637:B2646)</f>
        <v>34500</v>
      </c>
      <c r="C2647" s="13" t="s">
        <v>131</v>
      </c>
      <c r="D2647" s="13"/>
      <c r="E2647" s="13" t="s">
        <v>129</v>
      </c>
      <c r="F2647" s="20"/>
      <c r="G2647" s="20"/>
      <c r="H2647" s="57">
        <v>0</v>
      </c>
      <c r="I2647" s="59">
        <f t="shared" si="180"/>
        <v>69.6969696969697</v>
      </c>
      <c r="M2647" s="2">
        <v>495</v>
      </c>
      <c r="N2647" s="65"/>
    </row>
    <row r="2648" spans="2:13" ht="12.75">
      <c r="B2648" s="373"/>
      <c r="D2648" s="14"/>
      <c r="H2648" s="6">
        <f aca="true" t="shared" si="181" ref="H2648:H2658">H2647-B2648</f>
        <v>0</v>
      </c>
      <c r="I2648" s="24">
        <f t="shared" si="180"/>
        <v>0</v>
      </c>
      <c r="M2648" s="2">
        <v>495</v>
      </c>
    </row>
    <row r="2649" spans="2:13" ht="12.75">
      <c r="B2649" s="373"/>
      <c r="D2649" s="14"/>
      <c r="H2649" s="6">
        <f t="shared" si="181"/>
        <v>0</v>
      </c>
      <c r="I2649" s="24">
        <f t="shared" si="180"/>
        <v>0</v>
      </c>
      <c r="M2649" s="2">
        <v>495</v>
      </c>
    </row>
    <row r="2650" spans="2:13" ht="12.75">
      <c r="B2650" s="482">
        <v>7000</v>
      </c>
      <c r="C2650" s="1" t="s">
        <v>695</v>
      </c>
      <c r="D2650" s="14" t="s">
        <v>1118</v>
      </c>
      <c r="E2650" s="1" t="s">
        <v>129</v>
      </c>
      <c r="F2650" s="29" t="s">
        <v>1119</v>
      </c>
      <c r="G2650" s="29" t="s">
        <v>274</v>
      </c>
      <c r="H2650" s="6">
        <f t="shared" si="181"/>
        <v>-7000</v>
      </c>
      <c r="I2650" s="24">
        <f t="shared" si="180"/>
        <v>14.141414141414142</v>
      </c>
      <c r="K2650" t="s">
        <v>1120</v>
      </c>
      <c r="M2650" s="2">
        <v>495</v>
      </c>
    </row>
    <row r="2651" spans="2:13" ht="12.75">
      <c r="B2651" s="482">
        <v>3000</v>
      </c>
      <c r="C2651" s="1" t="s">
        <v>19</v>
      </c>
      <c r="D2651" s="14" t="s">
        <v>1118</v>
      </c>
      <c r="E2651" s="1" t="s">
        <v>129</v>
      </c>
      <c r="F2651" s="29" t="s">
        <v>1119</v>
      </c>
      <c r="G2651" s="29" t="s">
        <v>274</v>
      </c>
      <c r="H2651" s="6">
        <f t="shared" si="181"/>
        <v>-10000</v>
      </c>
      <c r="I2651" s="24">
        <f t="shared" si="180"/>
        <v>6.0606060606060606</v>
      </c>
      <c r="K2651" t="s">
        <v>1120</v>
      </c>
      <c r="M2651" s="2">
        <v>495</v>
      </c>
    </row>
    <row r="2652" spans="2:13" ht="12.75">
      <c r="B2652" s="482">
        <v>3000</v>
      </c>
      <c r="C2652" s="1" t="s">
        <v>19</v>
      </c>
      <c r="D2652" s="14" t="s">
        <v>1118</v>
      </c>
      <c r="E2652" s="1" t="s">
        <v>129</v>
      </c>
      <c r="F2652" s="29" t="s">
        <v>1119</v>
      </c>
      <c r="G2652" s="29" t="s">
        <v>298</v>
      </c>
      <c r="H2652" s="6">
        <f t="shared" si="181"/>
        <v>-13000</v>
      </c>
      <c r="I2652" s="24">
        <f t="shared" si="180"/>
        <v>6.0606060606060606</v>
      </c>
      <c r="K2652" t="s">
        <v>1120</v>
      </c>
      <c r="M2652" s="2">
        <v>495</v>
      </c>
    </row>
    <row r="2653" spans="2:13" ht="12.75">
      <c r="B2653" s="482">
        <v>3000</v>
      </c>
      <c r="C2653" s="1" t="s">
        <v>19</v>
      </c>
      <c r="D2653" s="14" t="s">
        <v>1118</v>
      </c>
      <c r="E2653" s="1" t="s">
        <v>129</v>
      </c>
      <c r="F2653" s="29" t="s">
        <v>1119</v>
      </c>
      <c r="G2653" s="29" t="s">
        <v>328</v>
      </c>
      <c r="H2653" s="6">
        <f t="shared" si="181"/>
        <v>-16000</v>
      </c>
      <c r="I2653" s="24">
        <f t="shared" si="180"/>
        <v>6.0606060606060606</v>
      </c>
      <c r="K2653" t="s">
        <v>1120</v>
      </c>
      <c r="M2653" s="2">
        <v>495</v>
      </c>
    </row>
    <row r="2654" spans="2:13" ht="12.75">
      <c r="B2654" s="482">
        <v>3000</v>
      </c>
      <c r="C2654" s="1" t="s">
        <v>19</v>
      </c>
      <c r="D2654" s="14" t="s">
        <v>1118</v>
      </c>
      <c r="E2654" s="1" t="s">
        <v>129</v>
      </c>
      <c r="F2654" s="29" t="s">
        <v>1119</v>
      </c>
      <c r="G2654" s="29" t="s">
        <v>330</v>
      </c>
      <c r="H2654" s="6">
        <f t="shared" si="181"/>
        <v>-19000</v>
      </c>
      <c r="I2654" s="24">
        <f t="shared" si="180"/>
        <v>6.0606060606060606</v>
      </c>
      <c r="K2654" t="s">
        <v>1120</v>
      </c>
      <c r="M2654" s="2">
        <v>495</v>
      </c>
    </row>
    <row r="2655" spans="2:13" ht="12.75">
      <c r="B2655" s="482">
        <v>3000</v>
      </c>
      <c r="C2655" s="1" t="s">
        <v>19</v>
      </c>
      <c r="D2655" s="14" t="s">
        <v>1118</v>
      </c>
      <c r="E2655" s="1" t="s">
        <v>129</v>
      </c>
      <c r="F2655" s="29" t="s">
        <v>1119</v>
      </c>
      <c r="G2655" s="29" t="s">
        <v>335</v>
      </c>
      <c r="H2655" s="6">
        <f t="shared" si="181"/>
        <v>-22000</v>
      </c>
      <c r="I2655" s="24">
        <f t="shared" si="180"/>
        <v>6.0606060606060606</v>
      </c>
      <c r="K2655" t="s">
        <v>1120</v>
      </c>
      <c r="M2655" s="2">
        <v>495</v>
      </c>
    </row>
    <row r="2656" spans="2:13" ht="12.75">
      <c r="B2656" s="373">
        <v>2500</v>
      </c>
      <c r="C2656" s="1" t="s">
        <v>19</v>
      </c>
      <c r="D2656" s="14" t="s">
        <v>1118</v>
      </c>
      <c r="E2656" s="1" t="s">
        <v>129</v>
      </c>
      <c r="F2656" s="29" t="s">
        <v>1119</v>
      </c>
      <c r="G2656" s="29" t="s">
        <v>335</v>
      </c>
      <c r="H2656" s="6">
        <f t="shared" si="181"/>
        <v>-24500</v>
      </c>
      <c r="I2656" s="24">
        <f t="shared" si="180"/>
        <v>5.05050505050505</v>
      </c>
      <c r="K2656" t="s">
        <v>1120</v>
      </c>
      <c r="M2656" s="2">
        <v>495</v>
      </c>
    </row>
    <row r="2657" spans="2:13" ht="12.75">
      <c r="B2657" s="373">
        <v>2500</v>
      </c>
      <c r="C2657" s="1" t="s">
        <v>19</v>
      </c>
      <c r="D2657" s="14" t="s">
        <v>1118</v>
      </c>
      <c r="E2657" s="1" t="s">
        <v>129</v>
      </c>
      <c r="F2657" s="29" t="s">
        <v>1119</v>
      </c>
      <c r="G2657" s="29" t="s">
        <v>335</v>
      </c>
      <c r="H2657" s="6">
        <f t="shared" si="181"/>
        <v>-27000</v>
      </c>
      <c r="I2657" s="24">
        <f t="shared" si="180"/>
        <v>5.05050505050505</v>
      </c>
      <c r="K2657" t="s">
        <v>1120</v>
      </c>
      <c r="M2657" s="2">
        <v>495</v>
      </c>
    </row>
    <row r="2658" spans="2:13" ht="12.75">
      <c r="B2658" s="373">
        <v>7000</v>
      </c>
      <c r="C2658" s="1" t="s">
        <v>19</v>
      </c>
      <c r="D2658" s="14" t="s">
        <v>1118</v>
      </c>
      <c r="E2658" s="1" t="s">
        <v>129</v>
      </c>
      <c r="F2658" s="29" t="s">
        <v>1119</v>
      </c>
      <c r="G2658" s="29" t="s">
        <v>346</v>
      </c>
      <c r="H2658" s="6">
        <f t="shared" si="181"/>
        <v>-34000</v>
      </c>
      <c r="I2658" s="24">
        <f t="shared" si="180"/>
        <v>14.141414141414142</v>
      </c>
      <c r="K2658" t="s">
        <v>1120</v>
      </c>
      <c r="M2658" s="2">
        <v>495</v>
      </c>
    </row>
    <row r="2659" spans="1:13" s="60" customFormat="1" ht="12.75">
      <c r="A2659" s="13"/>
      <c r="B2659" s="374">
        <f>SUM(B2650:B2658)</f>
        <v>34000</v>
      </c>
      <c r="C2659" s="13" t="s">
        <v>19</v>
      </c>
      <c r="D2659" s="13"/>
      <c r="E2659" s="13" t="s">
        <v>129</v>
      </c>
      <c r="F2659" s="20"/>
      <c r="G2659" s="20"/>
      <c r="H2659" s="57">
        <v>0</v>
      </c>
      <c r="I2659" s="59">
        <f t="shared" si="180"/>
        <v>68.68686868686869</v>
      </c>
      <c r="M2659" s="2">
        <v>495</v>
      </c>
    </row>
    <row r="2660" spans="2:13" ht="12.75">
      <c r="B2660" s="373"/>
      <c r="D2660" s="14"/>
      <c r="H2660" s="6">
        <f aca="true" t="shared" si="182" ref="H2660:H2668">H2659-B2660</f>
        <v>0</v>
      </c>
      <c r="I2660" s="24">
        <f t="shared" si="180"/>
        <v>0</v>
      </c>
      <c r="M2660" s="2">
        <v>495</v>
      </c>
    </row>
    <row r="2661" spans="2:13" ht="12.75">
      <c r="B2661" s="373"/>
      <c r="D2661" s="14"/>
      <c r="H2661" s="6">
        <f t="shared" si="182"/>
        <v>0</v>
      </c>
      <c r="I2661" s="24">
        <f t="shared" si="180"/>
        <v>0</v>
      </c>
      <c r="M2661" s="2">
        <v>495</v>
      </c>
    </row>
    <row r="2662" spans="2:13" ht="12.75">
      <c r="B2662" s="373">
        <v>5000</v>
      </c>
      <c r="C2662" s="1" t="s">
        <v>21</v>
      </c>
      <c r="D2662" s="14" t="s">
        <v>1118</v>
      </c>
      <c r="E2662" s="1" t="s">
        <v>129</v>
      </c>
      <c r="F2662" s="29" t="s">
        <v>1119</v>
      </c>
      <c r="G2662" s="29" t="s">
        <v>274</v>
      </c>
      <c r="H2662" s="6">
        <f t="shared" si="182"/>
        <v>-5000</v>
      </c>
      <c r="I2662" s="24">
        <f t="shared" si="180"/>
        <v>10.1010101010101</v>
      </c>
      <c r="K2662" t="s">
        <v>1120</v>
      </c>
      <c r="M2662" s="2">
        <v>495</v>
      </c>
    </row>
    <row r="2663" spans="2:13" ht="12.75">
      <c r="B2663" s="373">
        <v>5000</v>
      </c>
      <c r="C2663" s="1" t="s">
        <v>21</v>
      </c>
      <c r="D2663" s="14" t="s">
        <v>1118</v>
      </c>
      <c r="E2663" s="1" t="s">
        <v>129</v>
      </c>
      <c r="F2663" s="29" t="s">
        <v>1119</v>
      </c>
      <c r="G2663" s="29" t="s">
        <v>298</v>
      </c>
      <c r="H2663" s="6">
        <f t="shared" si="182"/>
        <v>-10000</v>
      </c>
      <c r="I2663" s="24">
        <f t="shared" si="180"/>
        <v>10.1010101010101</v>
      </c>
      <c r="K2663" t="s">
        <v>1120</v>
      </c>
      <c r="M2663" s="2">
        <v>495</v>
      </c>
    </row>
    <row r="2664" spans="2:13" ht="12.75">
      <c r="B2664" s="373">
        <v>5000</v>
      </c>
      <c r="C2664" s="1" t="s">
        <v>21</v>
      </c>
      <c r="D2664" s="14" t="s">
        <v>1118</v>
      </c>
      <c r="E2664" s="1" t="s">
        <v>129</v>
      </c>
      <c r="F2664" s="29" t="s">
        <v>1119</v>
      </c>
      <c r="G2664" s="29" t="s">
        <v>328</v>
      </c>
      <c r="H2664" s="6">
        <f t="shared" si="182"/>
        <v>-15000</v>
      </c>
      <c r="I2664" s="24">
        <f t="shared" si="180"/>
        <v>10.1010101010101</v>
      </c>
      <c r="K2664" t="s">
        <v>1120</v>
      </c>
      <c r="M2664" s="2">
        <v>495</v>
      </c>
    </row>
    <row r="2665" spans="2:13" ht="12.75">
      <c r="B2665" s="373">
        <v>5000</v>
      </c>
      <c r="C2665" s="1" t="s">
        <v>21</v>
      </c>
      <c r="D2665" s="14" t="s">
        <v>1118</v>
      </c>
      <c r="E2665" s="1" t="s">
        <v>129</v>
      </c>
      <c r="F2665" s="29" t="s">
        <v>1119</v>
      </c>
      <c r="G2665" s="29" t="s">
        <v>330</v>
      </c>
      <c r="H2665" s="6">
        <f t="shared" si="182"/>
        <v>-20000</v>
      </c>
      <c r="I2665" s="24">
        <f t="shared" si="180"/>
        <v>10.1010101010101</v>
      </c>
      <c r="K2665" t="s">
        <v>1120</v>
      </c>
      <c r="M2665" s="2">
        <v>495</v>
      </c>
    </row>
    <row r="2666" spans="2:13" ht="12.75">
      <c r="B2666" s="373">
        <v>5000</v>
      </c>
      <c r="C2666" s="1" t="s">
        <v>21</v>
      </c>
      <c r="D2666" s="14" t="s">
        <v>1118</v>
      </c>
      <c r="E2666" s="1" t="s">
        <v>129</v>
      </c>
      <c r="F2666" s="29" t="s">
        <v>1119</v>
      </c>
      <c r="G2666" s="29" t="s">
        <v>335</v>
      </c>
      <c r="H2666" s="6">
        <f t="shared" si="182"/>
        <v>-25000</v>
      </c>
      <c r="I2666" s="24">
        <f t="shared" si="180"/>
        <v>10.1010101010101</v>
      </c>
      <c r="K2666" t="s">
        <v>1120</v>
      </c>
      <c r="M2666" s="2">
        <v>495</v>
      </c>
    </row>
    <row r="2667" spans="2:13" ht="12.75">
      <c r="B2667" s="373">
        <v>2000</v>
      </c>
      <c r="C2667" s="1" t="s">
        <v>21</v>
      </c>
      <c r="D2667" s="14" t="s">
        <v>1118</v>
      </c>
      <c r="E2667" s="1" t="s">
        <v>129</v>
      </c>
      <c r="F2667" s="29" t="s">
        <v>1119</v>
      </c>
      <c r="G2667" s="29" t="s">
        <v>335</v>
      </c>
      <c r="H2667" s="6">
        <f t="shared" si="182"/>
        <v>-27000</v>
      </c>
      <c r="I2667" s="24">
        <f t="shared" si="180"/>
        <v>4.040404040404041</v>
      </c>
      <c r="K2667" t="s">
        <v>1120</v>
      </c>
      <c r="M2667" s="2">
        <v>495</v>
      </c>
    </row>
    <row r="2668" spans="2:13" ht="12.75">
      <c r="B2668" s="373">
        <v>2000</v>
      </c>
      <c r="C2668" s="1" t="s">
        <v>21</v>
      </c>
      <c r="D2668" s="14" t="s">
        <v>1118</v>
      </c>
      <c r="E2668" s="1" t="s">
        <v>129</v>
      </c>
      <c r="F2668" s="29" t="s">
        <v>1119</v>
      </c>
      <c r="G2668" s="29" t="s">
        <v>346</v>
      </c>
      <c r="H2668" s="6">
        <f t="shared" si="182"/>
        <v>-29000</v>
      </c>
      <c r="I2668" s="24">
        <f t="shared" si="180"/>
        <v>4.040404040404041</v>
      </c>
      <c r="K2668" t="s">
        <v>1120</v>
      </c>
      <c r="M2668" s="2">
        <v>495</v>
      </c>
    </row>
    <row r="2669" spans="1:13" s="60" customFormat="1" ht="12.75">
      <c r="A2669" s="13"/>
      <c r="B2669" s="374">
        <f>SUM(B2662:B2668)</f>
        <v>29000</v>
      </c>
      <c r="C2669" s="13" t="s">
        <v>21</v>
      </c>
      <c r="D2669" s="13"/>
      <c r="E2669" s="13" t="s">
        <v>129</v>
      </c>
      <c r="F2669" s="20"/>
      <c r="G2669" s="20"/>
      <c r="H2669" s="57">
        <v>0</v>
      </c>
      <c r="I2669" s="59">
        <f t="shared" si="180"/>
        <v>58.58585858585859</v>
      </c>
      <c r="M2669" s="2">
        <v>495</v>
      </c>
    </row>
    <row r="2670" spans="2:13" ht="12.75">
      <c r="B2670" s="373"/>
      <c r="D2670" s="14"/>
      <c r="H2670" s="6">
        <f>H2669-B2670</f>
        <v>0</v>
      </c>
      <c r="I2670" s="24">
        <f t="shared" si="180"/>
        <v>0</v>
      </c>
      <c r="M2670" s="2">
        <v>495</v>
      </c>
    </row>
    <row r="2671" spans="1:13" s="17" customFormat="1" ht="12.75">
      <c r="A2671" s="14"/>
      <c r="B2671" s="372"/>
      <c r="C2671" s="14"/>
      <c r="D2671" s="14"/>
      <c r="E2671" s="14"/>
      <c r="F2671" s="32"/>
      <c r="G2671" s="32"/>
      <c r="H2671" s="31">
        <f>H2670-B2671</f>
        <v>0</v>
      </c>
      <c r="I2671" s="64">
        <f t="shared" si="180"/>
        <v>0</v>
      </c>
      <c r="M2671" s="2">
        <v>495</v>
      </c>
    </row>
    <row r="2672" spans="2:13" ht="12.75">
      <c r="B2672" s="373">
        <v>7000</v>
      </c>
      <c r="C2672" s="1" t="s">
        <v>20</v>
      </c>
      <c r="D2672" s="14" t="s">
        <v>1118</v>
      </c>
      <c r="E2672" s="1" t="s">
        <v>129</v>
      </c>
      <c r="F2672" s="29" t="s">
        <v>1129</v>
      </c>
      <c r="G2672" s="29" t="s">
        <v>335</v>
      </c>
      <c r="H2672" s="6">
        <f>H2671-B2672</f>
        <v>-7000</v>
      </c>
      <c r="I2672" s="24">
        <f t="shared" si="180"/>
        <v>14.141414141414142</v>
      </c>
      <c r="K2672" t="s">
        <v>1120</v>
      </c>
      <c r="M2672" s="2">
        <v>495</v>
      </c>
    </row>
    <row r="2673" spans="1:13" s="60" customFormat="1" ht="12.75">
      <c r="A2673" s="13"/>
      <c r="B2673" s="374">
        <f>SUM(B2672)</f>
        <v>7000</v>
      </c>
      <c r="C2673" s="13" t="s">
        <v>20</v>
      </c>
      <c r="D2673" s="13"/>
      <c r="E2673" s="13" t="s">
        <v>129</v>
      </c>
      <c r="F2673" s="20"/>
      <c r="G2673" s="20"/>
      <c r="H2673" s="57">
        <v>0</v>
      </c>
      <c r="I2673" s="59">
        <f t="shared" si="180"/>
        <v>14.141414141414142</v>
      </c>
      <c r="M2673" s="2">
        <v>495</v>
      </c>
    </row>
    <row r="2674" spans="2:13" ht="12.75">
      <c r="B2674" s="372"/>
      <c r="C2674" s="14"/>
      <c r="D2674" s="14"/>
      <c r="E2674" s="14"/>
      <c r="G2674" s="32"/>
      <c r="H2674" s="6">
        <f>H2673-B2674</f>
        <v>0</v>
      </c>
      <c r="I2674" s="24">
        <f t="shared" si="180"/>
        <v>0</v>
      </c>
      <c r="M2674" s="2">
        <v>495</v>
      </c>
    </row>
    <row r="2675" spans="1:13" ht="12.75">
      <c r="A2675" s="14"/>
      <c r="B2675" s="372"/>
      <c r="C2675" s="14"/>
      <c r="D2675" s="14"/>
      <c r="E2675" s="14"/>
      <c r="G2675" s="32"/>
      <c r="H2675" s="6">
        <f>H2674-B2675</f>
        <v>0</v>
      </c>
      <c r="I2675" s="24">
        <f aca="true" t="shared" si="183" ref="I2675:I2684">+B2675/M2675</f>
        <v>0</v>
      </c>
      <c r="J2675" s="17"/>
      <c r="L2675" s="17"/>
      <c r="M2675" s="2">
        <v>495</v>
      </c>
    </row>
    <row r="2676" spans="2:13" ht="12.75">
      <c r="B2676" s="372">
        <v>70000</v>
      </c>
      <c r="C2676" s="14" t="s">
        <v>1130</v>
      </c>
      <c r="D2676" s="14" t="s">
        <v>1122</v>
      </c>
      <c r="E2676" s="36" t="s">
        <v>129</v>
      </c>
      <c r="F2676" s="29" t="s">
        <v>1131</v>
      </c>
      <c r="G2676" s="37" t="s">
        <v>246</v>
      </c>
      <c r="H2676" s="6">
        <f>H2678-B2676</f>
        <v>-90000</v>
      </c>
      <c r="I2676" s="24">
        <f t="shared" si="183"/>
        <v>141.41414141414143</v>
      </c>
      <c r="K2676" t="s">
        <v>1132</v>
      </c>
      <c r="M2676" s="2">
        <v>495</v>
      </c>
    </row>
    <row r="2677" spans="2:13" ht="12.75">
      <c r="B2677" s="373">
        <v>10000</v>
      </c>
      <c r="C2677" s="1" t="s">
        <v>1133</v>
      </c>
      <c r="D2677" s="14" t="s">
        <v>1118</v>
      </c>
      <c r="E2677" s="1" t="s">
        <v>129</v>
      </c>
      <c r="F2677" s="29" t="s">
        <v>1134</v>
      </c>
      <c r="G2677" s="29" t="s">
        <v>274</v>
      </c>
      <c r="H2677" s="6">
        <f>H2675-B2677</f>
        <v>-10000</v>
      </c>
      <c r="I2677" s="24">
        <f t="shared" si="183"/>
        <v>20.2020202020202</v>
      </c>
      <c r="K2677" t="s">
        <v>1120</v>
      </c>
      <c r="M2677" s="2">
        <v>495</v>
      </c>
    </row>
    <row r="2678" spans="2:13" ht="12.75">
      <c r="B2678" s="373">
        <v>10000</v>
      </c>
      <c r="C2678" s="1" t="s">
        <v>1133</v>
      </c>
      <c r="D2678" s="14" t="s">
        <v>1118</v>
      </c>
      <c r="E2678" s="1" t="s">
        <v>129</v>
      </c>
      <c r="F2678" s="29" t="s">
        <v>1135</v>
      </c>
      <c r="G2678" s="29" t="s">
        <v>346</v>
      </c>
      <c r="H2678" s="6">
        <f>H2677-B2678</f>
        <v>-20000</v>
      </c>
      <c r="I2678" s="24">
        <f t="shared" si="183"/>
        <v>20.2020202020202</v>
      </c>
      <c r="K2678" t="s">
        <v>1120</v>
      </c>
      <c r="M2678" s="2">
        <v>495</v>
      </c>
    </row>
    <row r="2679" spans="2:13" ht="12.75">
      <c r="B2679" s="373">
        <v>52000</v>
      </c>
      <c r="C2679" s="1" t="s">
        <v>1136</v>
      </c>
      <c r="D2679" s="14" t="s">
        <v>1122</v>
      </c>
      <c r="E2679" s="1" t="s">
        <v>129</v>
      </c>
      <c r="F2679" s="29" t="s">
        <v>1137</v>
      </c>
      <c r="G2679" s="29" t="s">
        <v>495</v>
      </c>
      <c r="H2679" s="6">
        <f>H2676-B2679</f>
        <v>-142000</v>
      </c>
      <c r="I2679" s="24">
        <f t="shared" si="183"/>
        <v>105.05050505050505</v>
      </c>
      <c r="K2679" t="s">
        <v>1132</v>
      </c>
      <c r="M2679" s="2">
        <v>495</v>
      </c>
    </row>
    <row r="2680" spans="1:13" s="60" customFormat="1" ht="12.75">
      <c r="A2680" s="13"/>
      <c r="B2680" s="374">
        <f>SUM(B2676:B2679)</f>
        <v>142000</v>
      </c>
      <c r="C2680" s="13" t="s">
        <v>132</v>
      </c>
      <c r="D2680" s="13"/>
      <c r="E2680" s="13" t="s">
        <v>129</v>
      </c>
      <c r="F2680" s="20"/>
      <c r="G2680" s="20"/>
      <c r="H2680" s="57">
        <v>0</v>
      </c>
      <c r="I2680" s="59">
        <f t="shared" si="183"/>
        <v>286.8686868686869</v>
      </c>
      <c r="M2680" s="2">
        <v>495</v>
      </c>
    </row>
    <row r="2681" spans="2:13" ht="12.75">
      <c r="B2681" s="373"/>
      <c r="D2681" s="14"/>
      <c r="H2681" s="6">
        <f>H2680-B2681</f>
        <v>0</v>
      </c>
      <c r="I2681" s="24">
        <f t="shared" si="183"/>
        <v>0</v>
      </c>
      <c r="M2681" s="2">
        <v>495</v>
      </c>
    </row>
    <row r="2682" spans="2:13" ht="12.75">
      <c r="B2682" s="373"/>
      <c r="D2682" s="14"/>
      <c r="H2682" s="6">
        <f>H2681-B2682</f>
        <v>0</v>
      </c>
      <c r="I2682" s="24">
        <f t="shared" si="183"/>
        <v>0</v>
      </c>
      <c r="M2682" s="2">
        <v>495</v>
      </c>
    </row>
    <row r="2683" spans="2:13" ht="12.75">
      <c r="B2683" s="373"/>
      <c r="D2683" s="14"/>
      <c r="H2683" s="6">
        <f>H2682-B2683</f>
        <v>0</v>
      </c>
      <c r="I2683" s="24">
        <f t="shared" si="183"/>
        <v>0</v>
      </c>
      <c r="M2683" s="2">
        <v>495</v>
      </c>
    </row>
    <row r="2684" spans="2:13" ht="12.75">
      <c r="B2684" s="373"/>
      <c r="D2684" s="14"/>
      <c r="H2684" s="6">
        <f>H2683-B2684</f>
        <v>0</v>
      </c>
      <c r="I2684" s="24">
        <f t="shared" si="183"/>
        <v>0</v>
      </c>
      <c r="M2684" s="2">
        <v>495</v>
      </c>
    </row>
    <row r="2685" spans="1:13" s="56" customFormat="1" ht="12.75">
      <c r="A2685" s="52"/>
      <c r="B2685" s="371">
        <f>+B2705+B2709+B2722+B2731+B2735</f>
        <v>614100</v>
      </c>
      <c r="C2685" s="52" t="s">
        <v>133</v>
      </c>
      <c r="D2685" s="52"/>
      <c r="E2685" s="52" t="s">
        <v>134</v>
      </c>
      <c r="F2685" s="93"/>
      <c r="G2685" s="62" t="s">
        <v>145</v>
      </c>
      <c r="H2685" s="53"/>
      <c r="I2685" s="55"/>
      <c r="M2685" s="2">
        <v>495</v>
      </c>
    </row>
    <row r="2686" spans="2:13" ht="12.75">
      <c r="B2686" s="373"/>
      <c r="H2686" s="6">
        <f aca="true" t="shared" si="184" ref="H2686:H2704">H2685-B2686</f>
        <v>0</v>
      </c>
      <c r="I2686" s="24">
        <f aca="true" t="shared" si="185" ref="I2686:I2717">+B2686/M2686</f>
        <v>0</v>
      </c>
      <c r="M2686" s="2">
        <v>495</v>
      </c>
    </row>
    <row r="2687" spans="2:13" ht="12.75">
      <c r="B2687" s="373">
        <v>4500</v>
      </c>
      <c r="C2687" s="14" t="s">
        <v>131</v>
      </c>
      <c r="D2687" s="14" t="s">
        <v>1122</v>
      </c>
      <c r="E2687" s="1" t="s">
        <v>135</v>
      </c>
      <c r="F2687" s="426" t="s">
        <v>1119</v>
      </c>
      <c r="G2687" s="29" t="s">
        <v>749</v>
      </c>
      <c r="H2687" s="6">
        <f t="shared" si="184"/>
        <v>-4500</v>
      </c>
      <c r="I2687" s="24">
        <f t="shared" si="185"/>
        <v>9.090909090909092</v>
      </c>
      <c r="K2687" t="s">
        <v>1120</v>
      </c>
      <c r="M2687" s="2">
        <v>495</v>
      </c>
    </row>
    <row r="2688" spans="2:13" ht="12.75">
      <c r="B2688" s="373">
        <v>4500</v>
      </c>
      <c r="C2688" s="14" t="s">
        <v>131</v>
      </c>
      <c r="D2688" s="14" t="s">
        <v>1122</v>
      </c>
      <c r="E2688" s="1" t="s">
        <v>135</v>
      </c>
      <c r="F2688" s="426" t="s">
        <v>1119</v>
      </c>
      <c r="G2688" s="29" t="s">
        <v>348</v>
      </c>
      <c r="H2688" s="6">
        <f t="shared" si="184"/>
        <v>-9000</v>
      </c>
      <c r="I2688" s="24">
        <f t="shared" si="185"/>
        <v>9.090909090909092</v>
      </c>
      <c r="K2688" t="s">
        <v>1120</v>
      </c>
      <c r="M2688" s="2">
        <v>495</v>
      </c>
    </row>
    <row r="2689" spans="2:13" ht="12.75">
      <c r="B2689" s="373">
        <v>4500</v>
      </c>
      <c r="C2689" s="14" t="s">
        <v>131</v>
      </c>
      <c r="D2689" s="14" t="s">
        <v>1122</v>
      </c>
      <c r="E2689" s="1" t="s">
        <v>135</v>
      </c>
      <c r="F2689" s="426" t="s">
        <v>1119</v>
      </c>
      <c r="G2689" s="29" t="s">
        <v>389</v>
      </c>
      <c r="H2689" s="6">
        <f t="shared" si="184"/>
        <v>-13500</v>
      </c>
      <c r="I2689" s="24">
        <f t="shared" si="185"/>
        <v>9.090909090909092</v>
      </c>
      <c r="K2689" t="s">
        <v>1120</v>
      </c>
      <c r="M2689" s="2">
        <v>495</v>
      </c>
    </row>
    <row r="2690" spans="2:13" ht="12.75">
      <c r="B2690" s="373">
        <v>4500</v>
      </c>
      <c r="C2690" s="14" t="s">
        <v>131</v>
      </c>
      <c r="D2690" s="14" t="s">
        <v>1122</v>
      </c>
      <c r="E2690" s="1" t="s">
        <v>135</v>
      </c>
      <c r="F2690" s="426" t="s">
        <v>1119</v>
      </c>
      <c r="G2690" s="29" t="s">
        <v>391</v>
      </c>
      <c r="H2690" s="6">
        <f t="shared" si="184"/>
        <v>-18000</v>
      </c>
      <c r="I2690" s="24">
        <f t="shared" si="185"/>
        <v>9.090909090909092</v>
      </c>
      <c r="K2690" t="s">
        <v>1120</v>
      </c>
      <c r="M2690" s="2">
        <v>495</v>
      </c>
    </row>
    <row r="2691" spans="2:13" ht="12.75">
      <c r="B2691" s="373">
        <v>4500</v>
      </c>
      <c r="C2691" s="14" t="s">
        <v>131</v>
      </c>
      <c r="D2691" s="14" t="s">
        <v>1122</v>
      </c>
      <c r="E2691" s="1" t="s">
        <v>135</v>
      </c>
      <c r="F2691" s="426" t="s">
        <v>1119</v>
      </c>
      <c r="G2691" s="29" t="s">
        <v>393</v>
      </c>
      <c r="H2691" s="6">
        <f t="shared" si="184"/>
        <v>-22500</v>
      </c>
      <c r="I2691" s="24">
        <f t="shared" si="185"/>
        <v>9.090909090909092</v>
      </c>
      <c r="K2691" t="s">
        <v>1120</v>
      </c>
      <c r="M2691" s="2">
        <v>495</v>
      </c>
    </row>
    <row r="2692" spans="2:13" ht="12.75">
      <c r="B2692" s="373">
        <v>4500</v>
      </c>
      <c r="C2692" s="14" t="s">
        <v>131</v>
      </c>
      <c r="D2692" s="14" t="s">
        <v>1122</v>
      </c>
      <c r="E2692" s="1" t="s">
        <v>135</v>
      </c>
      <c r="F2692" s="426" t="s">
        <v>1119</v>
      </c>
      <c r="G2692" s="29" t="s">
        <v>49</v>
      </c>
      <c r="H2692" s="6">
        <f t="shared" si="184"/>
        <v>-27000</v>
      </c>
      <c r="I2692" s="24">
        <f t="shared" si="185"/>
        <v>9.090909090909092</v>
      </c>
      <c r="K2692" t="s">
        <v>1120</v>
      </c>
      <c r="M2692" s="2">
        <v>495</v>
      </c>
    </row>
    <row r="2693" spans="2:13" ht="12.75">
      <c r="B2693" s="373">
        <v>3000</v>
      </c>
      <c r="C2693" s="1" t="s">
        <v>1121</v>
      </c>
      <c r="D2693" s="1" t="s">
        <v>1122</v>
      </c>
      <c r="E2693" s="1" t="s">
        <v>135</v>
      </c>
      <c r="F2693" s="426" t="s">
        <v>1138</v>
      </c>
      <c r="G2693" s="29" t="s">
        <v>391</v>
      </c>
      <c r="H2693" s="6">
        <f t="shared" si="184"/>
        <v>-30000</v>
      </c>
      <c r="I2693" s="24">
        <f t="shared" si="185"/>
        <v>6.0606060606060606</v>
      </c>
      <c r="K2693" t="s">
        <v>14</v>
      </c>
      <c r="M2693" s="2">
        <v>495</v>
      </c>
    </row>
    <row r="2694" spans="2:13" ht="12.75">
      <c r="B2694" s="373">
        <v>5000</v>
      </c>
      <c r="C2694" s="1" t="s">
        <v>1121</v>
      </c>
      <c r="D2694" s="1" t="s">
        <v>1122</v>
      </c>
      <c r="E2694" s="1" t="s">
        <v>135</v>
      </c>
      <c r="F2694" s="426" t="s">
        <v>1139</v>
      </c>
      <c r="G2694" s="29" t="s">
        <v>399</v>
      </c>
      <c r="H2694" s="6">
        <f t="shared" si="184"/>
        <v>-35000</v>
      </c>
      <c r="I2694" s="24">
        <f t="shared" si="185"/>
        <v>10.1010101010101</v>
      </c>
      <c r="K2694" t="s">
        <v>14</v>
      </c>
      <c r="M2694" s="2">
        <v>495</v>
      </c>
    </row>
    <row r="2695" spans="2:13" ht="12.75">
      <c r="B2695" s="373">
        <v>3000</v>
      </c>
      <c r="C2695" s="1" t="s">
        <v>1121</v>
      </c>
      <c r="D2695" s="1" t="s">
        <v>1122</v>
      </c>
      <c r="E2695" s="1" t="s">
        <v>135</v>
      </c>
      <c r="F2695" s="426" t="s">
        <v>1140</v>
      </c>
      <c r="G2695" s="29" t="s">
        <v>407</v>
      </c>
      <c r="H2695" s="6">
        <f t="shared" si="184"/>
        <v>-38000</v>
      </c>
      <c r="I2695" s="24">
        <f t="shared" si="185"/>
        <v>6.0606060606060606</v>
      </c>
      <c r="K2695" t="s">
        <v>14</v>
      </c>
      <c r="M2695" s="2">
        <v>495</v>
      </c>
    </row>
    <row r="2696" spans="2:13" ht="12.75">
      <c r="B2696" s="373">
        <v>5000</v>
      </c>
      <c r="C2696" s="1" t="s">
        <v>1121</v>
      </c>
      <c r="D2696" s="1" t="s">
        <v>1122</v>
      </c>
      <c r="E2696" s="1" t="s">
        <v>135</v>
      </c>
      <c r="F2696" s="426" t="s">
        <v>1141</v>
      </c>
      <c r="G2696" s="29" t="s">
        <v>495</v>
      </c>
      <c r="H2696" s="6">
        <f t="shared" si="184"/>
        <v>-43000</v>
      </c>
      <c r="I2696" s="24">
        <f t="shared" si="185"/>
        <v>10.1010101010101</v>
      </c>
      <c r="K2696" t="s">
        <v>14</v>
      </c>
      <c r="M2696" s="2">
        <v>495</v>
      </c>
    </row>
    <row r="2697" spans="2:13" ht="12.75">
      <c r="B2697" s="373">
        <v>10000</v>
      </c>
      <c r="C2697" s="1" t="s">
        <v>1121</v>
      </c>
      <c r="D2697" s="1" t="s">
        <v>1122</v>
      </c>
      <c r="E2697" s="1" t="s">
        <v>135</v>
      </c>
      <c r="F2697" s="426" t="s">
        <v>1141</v>
      </c>
      <c r="G2697" s="29" t="s">
        <v>497</v>
      </c>
      <c r="H2697" s="6">
        <f t="shared" si="184"/>
        <v>-53000</v>
      </c>
      <c r="I2697" s="24">
        <f t="shared" si="185"/>
        <v>20.2020202020202</v>
      </c>
      <c r="K2697" t="s">
        <v>14</v>
      </c>
      <c r="M2697" s="2">
        <v>495</v>
      </c>
    </row>
    <row r="2698" spans="2:13" ht="12.75">
      <c r="B2698" s="373">
        <v>13000</v>
      </c>
      <c r="C2698" s="1" t="s">
        <v>1121</v>
      </c>
      <c r="D2698" s="1" t="s">
        <v>1122</v>
      </c>
      <c r="E2698" s="1" t="s">
        <v>135</v>
      </c>
      <c r="F2698" s="29" t="s">
        <v>1142</v>
      </c>
      <c r="G2698" s="29" t="s">
        <v>409</v>
      </c>
      <c r="H2698" s="6">
        <f t="shared" si="184"/>
        <v>-66000</v>
      </c>
      <c r="I2698" s="24">
        <f t="shared" si="185"/>
        <v>26.262626262626263</v>
      </c>
      <c r="K2698" t="s">
        <v>14</v>
      </c>
      <c r="M2698" s="2">
        <v>495</v>
      </c>
    </row>
    <row r="2699" spans="2:13" ht="12.75">
      <c r="B2699" s="373">
        <v>5000</v>
      </c>
      <c r="C2699" s="1" t="s">
        <v>1121</v>
      </c>
      <c r="D2699" s="1" t="s">
        <v>1122</v>
      </c>
      <c r="E2699" s="1" t="s">
        <v>135</v>
      </c>
      <c r="F2699" s="29" t="s">
        <v>1143</v>
      </c>
      <c r="G2699" s="29" t="s">
        <v>500</v>
      </c>
      <c r="H2699" s="6">
        <f t="shared" si="184"/>
        <v>-71000</v>
      </c>
      <c r="I2699" s="24">
        <f t="shared" si="185"/>
        <v>10.1010101010101</v>
      </c>
      <c r="K2699" t="s">
        <v>14</v>
      </c>
      <c r="M2699" s="2">
        <v>495</v>
      </c>
    </row>
    <row r="2700" spans="2:13" ht="12.75">
      <c r="B2700" s="373">
        <v>5000</v>
      </c>
      <c r="C2700" s="1" t="s">
        <v>1121</v>
      </c>
      <c r="D2700" s="1" t="s">
        <v>1122</v>
      </c>
      <c r="E2700" s="1" t="s">
        <v>135</v>
      </c>
      <c r="F2700" s="29" t="s">
        <v>1144</v>
      </c>
      <c r="G2700" s="29" t="s">
        <v>502</v>
      </c>
      <c r="H2700" s="6">
        <f t="shared" si="184"/>
        <v>-76000</v>
      </c>
      <c r="I2700" s="24">
        <f t="shared" si="185"/>
        <v>10.1010101010101</v>
      </c>
      <c r="K2700" t="s">
        <v>14</v>
      </c>
      <c r="M2700" s="2">
        <v>495</v>
      </c>
    </row>
    <row r="2701" spans="1:13" s="60" customFormat="1" ht="12.75">
      <c r="A2701" s="1"/>
      <c r="B2701" s="373">
        <v>3000</v>
      </c>
      <c r="C2701" s="1" t="s">
        <v>1121</v>
      </c>
      <c r="D2701" s="14" t="s">
        <v>1122</v>
      </c>
      <c r="E2701" s="1" t="s">
        <v>1145</v>
      </c>
      <c r="F2701" s="29" t="s">
        <v>1141</v>
      </c>
      <c r="G2701" s="29" t="s">
        <v>246</v>
      </c>
      <c r="H2701" s="6">
        <f t="shared" si="184"/>
        <v>-79000</v>
      </c>
      <c r="I2701" s="24">
        <f t="shared" si="185"/>
        <v>6.0606060606060606</v>
      </c>
      <c r="J2701"/>
      <c r="K2701" t="s">
        <v>14</v>
      </c>
      <c r="L2701"/>
      <c r="M2701" s="2">
        <v>495</v>
      </c>
    </row>
    <row r="2702" spans="1:13" s="60" customFormat="1" ht="12.75">
      <c r="A2702" s="1"/>
      <c r="B2702" s="373">
        <v>3000</v>
      </c>
      <c r="C2702" s="1" t="s">
        <v>1121</v>
      </c>
      <c r="D2702" s="14" t="s">
        <v>1122</v>
      </c>
      <c r="E2702" s="1" t="s">
        <v>1146</v>
      </c>
      <c r="F2702" s="29" t="s">
        <v>1147</v>
      </c>
      <c r="G2702" s="29" t="s">
        <v>272</v>
      </c>
      <c r="H2702" s="6">
        <f t="shared" si="184"/>
        <v>-82000</v>
      </c>
      <c r="I2702" s="24">
        <f t="shared" si="185"/>
        <v>6.0606060606060606</v>
      </c>
      <c r="J2702"/>
      <c r="K2702" t="s">
        <v>14</v>
      </c>
      <c r="L2702"/>
      <c r="M2702" s="2">
        <v>495</v>
      </c>
    </row>
    <row r="2703" spans="1:13" s="60" customFormat="1" ht="12.75">
      <c r="A2703" s="1"/>
      <c r="B2703" s="373">
        <v>2500</v>
      </c>
      <c r="C2703" s="1" t="s">
        <v>1121</v>
      </c>
      <c r="D2703" s="1" t="s">
        <v>1122</v>
      </c>
      <c r="E2703" s="1" t="s">
        <v>1146</v>
      </c>
      <c r="F2703" s="426" t="s">
        <v>1148</v>
      </c>
      <c r="G2703" s="29" t="s">
        <v>391</v>
      </c>
      <c r="H2703" s="6">
        <f t="shared" si="184"/>
        <v>-84500</v>
      </c>
      <c r="I2703" s="24">
        <f t="shared" si="185"/>
        <v>5.05050505050505</v>
      </c>
      <c r="J2703"/>
      <c r="K2703" t="s">
        <v>14</v>
      </c>
      <c r="L2703"/>
      <c r="M2703" s="2">
        <v>495</v>
      </c>
    </row>
    <row r="2704" spans="1:13" s="60" customFormat="1" ht="12.75">
      <c r="A2704" s="1"/>
      <c r="B2704" s="373">
        <v>2500</v>
      </c>
      <c r="C2704" s="1" t="s">
        <v>1121</v>
      </c>
      <c r="D2704" s="1" t="s">
        <v>1122</v>
      </c>
      <c r="E2704" s="1" t="s">
        <v>1146</v>
      </c>
      <c r="F2704" s="426" t="s">
        <v>1149</v>
      </c>
      <c r="G2704" s="29" t="s">
        <v>49</v>
      </c>
      <c r="H2704" s="6">
        <f t="shared" si="184"/>
        <v>-87000</v>
      </c>
      <c r="I2704" s="24">
        <f t="shared" si="185"/>
        <v>5.05050505050505</v>
      </c>
      <c r="J2704"/>
      <c r="K2704" t="s">
        <v>14</v>
      </c>
      <c r="L2704"/>
      <c r="M2704" s="2">
        <v>495</v>
      </c>
    </row>
    <row r="2705" spans="1:13" ht="12.75">
      <c r="A2705" s="13"/>
      <c r="B2705" s="374">
        <f>SUM(B2687:B2704)</f>
        <v>87000</v>
      </c>
      <c r="C2705" s="13" t="s">
        <v>131</v>
      </c>
      <c r="D2705" s="13"/>
      <c r="E2705" s="13" t="s">
        <v>135</v>
      </c>
      <c r="F2705" s="20"/>
      <c r="G2705" s="20"/>
      <c r="H2705" s="57">
        <v>0</v>
      </c>
      <c r="I2705" s="59">
        <f t="shared" si="185"/>
        <v>175.75757575757575</v>
      </c>
      <c r="J2705" s="60"/>
      <c r="K2705" s="60"/>
      <c r="L2705" s="60"/>
      <c r="M2705" s="2">
        <v>495</v>
      </c>
    </row>
    <row r="2706" spans="2:13" ht="12.75">
      <c r="B2706" s="373"/>
      <c r="H2706" s="6">
        <f>H2705-B2706</f>
        <v>0</v>
      </c>
      <c r="I2706" s="24">
        <f t="shared" si="185"/>
        <v>0</v>
      </c>
      <c r="M2706" s="2">
        <v>495</v>
      </c>
    </row>
    <row r="2707" spans="1:13" s="60" customFormat="1" ht="12.75">
      <c r="A2707" s="1"/>
      <c r="B2707" s="373"/>
      <c r="C2707" s="1"/>
      <c r="D2707" s="1"/>
      <c r="E2707" s="1"/>
      <c r="F2707" s="29"/>
      <c r="G2707" s="29"/>
      <c r="H2707" s="6">
        <f>H2706-B2707</f>
        <v>0</v>
      </c>
      <c r="I2707" s="24">
        <f t="shared" si="185"/>
        <v>0</v>
      </c>
      <c r="J2707"/>
      <c r="K2707"/>
      <c r="L2707"/>
      <c r="M2707" s="2">
        <v>495</v>
      </c>
    </row>
    <row r="2708" spans="1:13" ht="12.75">
      <c r="A2708" s="14"/>
      <c r="B2708" s="373">
        <v>373400</v>
      </c>
      <c r="C2708" s="1" t="s">
        <v>1150</v>
      </c>
      <c r="D2708" s="14" t="s">
        <v>1122</v>
      </c>
      <c r="E2708" s="1" t="s">
        <v>135</v>
      </c>
      <c r="F2708" s="29" t="s">
        <v>1151</v>
      </c>
      <c r="G2708" s="29" t="s">
        <v>335</v>
      </c>
      <c r="H2708" s="6">
        <f>H2691-B2708</f>
        <v>-395900</v>
      </c>
      <c r="I2708" s="24">
        <f t="shared" si="185"/>
        <v>754.3434343434343</v>
      </c>
      <c r="K2708" t="s">
        <v>1132</v>
      </c>
      <c r="M2708" s="2">
        <v>495</v>
      </c>
    </row>
    <row r="2709" spans="1:13" ht="12.75">
      <c r="A2709" s="13"/>
      <c r="B2709" s="374">
        <f>SUM(B2708:B2708)</f>
        <v>373400</v>
      </c>
      <c r="C2709" s="13" t="s">
        <v>151</v>
      </c>
      <c r="D2709" s="13"/>
      <c r="E2709" s="13"/>
      <c r="F2709" s="20"/>
      <c r="G2709" s="20"/>
      <c r="H2709" s="57">
        <v>0</v>
      </c>
      <c r="I2709" s="59">
        <f t="shared" si="185"/>
        <v>754.3434343434343</v>
      </c>
      <c r="J2709" s="60"/>
      <c r="K2709" s="60"/>
      <c r="L2709" s="60"/>
      <c r="M2709" s="2">
        <v>495</v>
      </c>
    </row>
    <row r="2710" spans="2:13" ht="12.75">
      <c r="B2710" s="373"/>
      <c r="D2710" s="14"/>
      <c r="H2710" s="6">
        <v>0</v>
      </c>
      <c r="I2710" s="24">
        <f t="shared" si="185"/>
        <v>0</v>
      </c>
      <c r="M2710" s="2">
        <v>495</v>
      </c>
    </row>
    <row r="2711" spans="2:13" ht="12.75">
      <c r="B2711" s="373"/>
      <c r="D2711" s="14"/>
      <c r="H2711" s="6">
        <f aca="true" t="shared" si="186" ref="H2711:H2721">H2710-B2711</f>
        <v>0</v>
      </c>
      <c r="I2711" s="24">
        <f t="shared" si="185"/>
        <v>0</v>
      </c>
      <c r="M2711" s="2">
        <v>495</v>
      </c>
    </row>
    <row r="2712" spans="2:13" ht="12.75">
      <c r="B2712" s="373">
        <v>2500</v>
      </c>
      <c r="C2712" s="1" t="s">
        <v>695</v>
      </c>
      <c r="D2712" s="14" t="s">
        <v>1122</v>
      </c>
      <c r="E2712" s="1" t="s">
        <v>135</v>
      </c>
      <c r="F2712" s="29" t="s">
        <v>1119</v>
      </c>
      <c r="G2712" s="29" t="s">
        <v>749</v>
      </c>
      <c r="H2712" s="6">
        <f t="shared" si="186"/>
        <v>-2500</v>
      </c>
      <c r="I2712" s="24">
        <f t="shared" si="185"/>
        <v>5.05050505050505</v>
      </c>
      <c r="K2712" t="s">
        <v>1120</v>
      </c>
      <c r="M2712" s="2">
        <v>495</v>
      </c>
    </row>
    <row r="2713" spans="2:13" ht="12.75">
      <c r="B2713" s="373">
        <v>7000</v>
      </c>
      <c r="C2713" s="1" t="s">
        <v>695</v>
      </c>
      <c r="D2713" s="14" t="s">
        <v>1122</v>
      </c>
      <c r="E2713" s="1" t="s">
        <v>135</v>
      </c>
      <c r="F2713" s="29" t="s">
        <v>1119</v>
      </c>
      <c r="G2713" s="29" t="s">
        <v>749</v>
      </c>
      <c r="H2713" s="6">
        <f t="shared" si="186"/>
        <v>-9500</v>
      </c>
      <c r="I2713" s="24">
        <f t="shared" si="185"/>
        <v>14.141414141414142</v>
      </c>
      <c r="K2713" t="s">
        <v>1120</v>
      </c>
      <c r="M2713" s="2">
        <v>495</v>
      </c>
    </row>
    <row r="2714" spans="2:13" ht="12.75">
      <c r="B2714" s="373">
        <v>5000</v>
      </c>
      <c r="C2714" s="1" t="s">
        <v>19</v>
      </c>
      <c r="D2714" s="14" t="s">
        <v>1122</v>
      </c>
      <c r="E2714" s="1" t="s">
        <v>135</v>
      </c>
      <c r="F2714" s="29" t="s">
        <v>1119</v>
      </c>
      <c r="G2714" s="29" t="s">
        <v>749</v>
      </c>
      <c r="H2714" s="6">
        <f t="shared" si="186"/>
        <v>-14500</v>
      </c>
      <c r="I2714" s="24">
        <f t="shared" si="185"/>
        <v>10.1010101010101</v>
      </c>
      <c r="K2714" t="s">
        <v>1120</v>
      </c>
      <c r="M2714" s="2">
        <v>495</v>
      </c>
    </row>
    <row r="2715" spans="2:13" ht="12.75">
      <c r="B2715" s="373">
        <v>5000</v>
      </c>
      <c r="C2715" s="1" t="s">
        <v>19</v>
      </c>
      <c r="D2715" s="14" t="s">
        <v>1122</v>
      </c>
      <c r="E2715" s="1" t="s">
        <v>135</v>
      </c>
      <c r="F2715" s="29" t="s">
        <v>1119</v>
      </c>
      <c r="G2715" s="29" t="s">
        <v>348</v>
      </c>
      <c r="H2715" s="6">
        <f t="shared" si="186"/>
        <v>-19500</v>
      </c>
      <c r="I2715" s="24">
        <f t="shared" si="185"/>
        <v>10.1010101010101</v>
      </c>
      <c r="K2715" t="s">
        <v>1120</v>
      </c>
      <c r="M2715" s="2">
        <v>495</v>
      </c>
    </row>
    <row r="2716" spans="2:13" ht="12.75">
      <c r="B2716" s="373">
        <v>5000</v>
      </c>
      <c r="C2716" s="1" t="s">
        <v>19</v>
      </c>
      <c r="D2716" s="14" t="s">
        <v>1122</v>
      </c>
      <c r="E2716" s="1" t="s">
        <v>135</v>
      </c>
      <c r="F2716" s="29" t="s">
        <v>1119</v>
      </c>
      <c r="G2716" s="29" t="s">
        <v>389</v>
      </c>
      <c r="H2716" s="6">
        <f t="shared" si="186"/>
        <v>-24500</v>
      </c>
      <c r="I2716" s="24">
        <f t="shared" si="185"/>
        <v>10.1010101010101</v>
      </c>
      <c r="K2716" t="s">
        <v>1120</v>
      </c>
      <c r="M2716" s="2">
        <v>495</v>
      </c>
    </row>
    <row r="2717" spans="2:13" ht="12.75">
      <c r="B2717" s="373">
        <v>5000</v>
      </c>
      <c r="C2717" s="1" t="s">
        <v>19</v>
      </c>
      <c r="D2717" s="14" t="s">
        <v>1122</v>
      </c>
      <c r="E2717" s="1" t="s">
        <v>135</v>
      </c>
      <c r="F2717" s="29" t="s">
        <v>1119</v>
      </c>
      <c r="G2717" s="29" t="s">
        <v>391</v>
      </c>
      <c r="H2717" s="6">
        <f t="shared" si="186"/>
        <v>-29500</v>
      </c>
      <c r="I2717" s="24">
        <f t="shared" si="185"/>
        <v>10.1010101010101</v>
      </c>
      <c r="K2717" t="s">
        <v>1120</v>
      </c>
      <c r="M2717" s="2">
        <v>495</v>
      </c>
    </row>
    <row r="2718" spans="2:13" ht="12.75">
      <c r="B2718" s="373">
        <v>5000</v>
      </c>
      <c r="C2718" s="1" t="s">
        <v>19</v>
      </c>
      <c r="D2718" s="14" t="s">
        <v>1122</v>
      </c>
      <c r="E2718" s="1" t="s">
        <v>135</v>
      </c>
      <c r="F2718" s="29" t="s">
        <v>1119</v>
      </c>
      <c r="G2718" s="29" t="s">
        <v>393</v>
      </c>
      <c r="H2718" s="6">
        <f t="shared" si="186"/>
        <v>-34500</v>
      </c>
      <c r="I2718" s="24">
        <f aca="true" t="shared" si="187" ref="I2718:I2738">+B2718/M2718</f>
        <v>10.1010101010101</v>
      </c>
      <c r="K2718" t="s">
        <v>1120</v>
      </c>
      <c r="M2718" s="2">
        <v>495</v>
      </c>
    </row>
    <row r="2719" spans="2:13" ht="12.75">
      <c r="B2719" s="373">
        <v>5000</v>
      </c>
      <c r="C2719" s="1" t="s">
        <v>19</v>
      </c>
      <c r="D2719" s="14" t="s">
        <v>1122</v>
      </c>
      <c r="E2719" s="1" t="s">
        <v>135</v>
      </c>
      <c r="F2719" s="29" t="s">
        <v>1119</v>
      </c>
      <c r="G2719" s="29" t="s">
        <v>49</v>
      </c>
      <c r="H2719" s="6">
        <f t="shared" si="186"/>
        <v>-39500</v>
      </c>
      <c r="I2719" s="24">
        <f t="shared" si="187"/>
        <v>10.1010101010101</v>
      </c>
      <c r="K2719" t="s">
        <v>1120</v>
      </c>
      <c r="M2719" s="2">
        <v>495</v>
      </c>
    </row>
    <row r="2720" spans="2:13" ht="12.75">
      <c r="B2720" s="373">
        <v>7000</v>
      </c>
      <c r="C2720" s="1" t="s">
        <v>695</v>
      </c>
      <c r="D2720" s="14" t="s">
        <v>1122</v>
      </c>
      <c r="E2720" s="1" t="s">
        <v>135</v>
      </c>
      <c r="F2720" s="29" t="s">
        <v>1119</v>
      </c>
      <c r="G2720" s="29" t="s">
        <v>49</v>
      </c>
      <c r="H2720" s="6">
        <f t="shared" si="186"/>
        <v>-46500</v>
      </c>
      <c r="I2720" s="24">
        <f t="shared" si="187"/>
        <v>14.141414141414142</v>
      </c>
      <c r="K2720" t="s">
        <v>1120</v>
      </c>
      <c r="M2720" s="2">
        <v>495</v>
      </c>
    </row>
    <row r="2721" spans="1:13" s="60" customFormat="1" ht="12.75">
      <c r="A2721" s="1"/>
      <c r="B2721" s="373">
        <v>7000</v>
      </c>
      <c r="C2721" s="1" t="s">
        <v>695</v>
      </c>
      <c r="D2721" s="14" t="s">
        <v>1122</v>
      </c>
      <c r="E2721" s="1" t="s">
        <v>135</v>
      </c>
      <c r="F2721" s="29" t="s">
        <v>1119</v>
      </c>
      <c r="G2721" s="29" t="s">
        <v>49</v>
      </c>
      <c r="H2721" s="6">
        <f t="shared" si="186"/>
        <v>-53500</v>
      </c>
      <c r="I2721" s="24">
        <f t="shared" si="187"/>
        <v>14.141414141414142</v>
      </c>
      <c r="J2721"/>
      <c r="K2721" t="s">
        <v>1120</v>
      </c>
      <c r="L2721"/>
      <c r="M2721" s="2">
        <v>495</v>
      </c>
    </row>
    <row r="2722" spans="1:13" ht="12.75">
      <c r="A2722" s="13"/>
      <c r="B2722" s="374">
        <f>SUM(B2712:B2721)</f>
        <v>53500</v>
      </c>
      <c r="C2722" s="13" t="s">
        <v>19</v>
      </c>
      <c r="D2722" s="13"/>
      <c r="E2722" s="13" t="s">
        <v>135</v>
      </c>
      <c r="F2722" s="20"/>
      <c r="G2722" s="20"/>
      <c r="H2722" s="57">
        <v>0</v>
      </c>
      <c r="I2722" s="59">
        <f t="shared" si="187"/>
        <v>108.08080808080808</v>
      </c>
      <c r="J2722" s="60"/>
      <c r="K2722" s="60"/>
      <c r="L2722" s="60"/>
      <c r="M2722" s="2">
        <v>495</v>
      </c>
    </row>
    <row r="2723" spans="2:13" ht="12.75">
      <c r="B2723" s="373"/>
      <c r="H2723" s="6">
        <f aca="true" t="shared" si="188" ref="H2723:H2730">H2722-B2723</f>
        <v>0</v>
      </c>
      <c r="I2723" s="24">
        <f t="shared" si="187"/>
        <v>0</v>
      </c>
      <c r="M2723" s="2">
        <v>495</v>
      </c>
    </row>
    <row r="2724" spans="2:13" ht="12.75">
      <c r="B2724" s="373"/>
      <c r="H2724" s="6">
        <f t="shared" si="188"/>
        <v>0</v>
      </c>
      <c r="I2724" s="24">
        <f t="shared" si="187"/>
        <v>0</v>
      </c>
      <c r="M2724" s="2">
        <v>495</v>
      </c>
    </row>
    <row r="2725" spans="2:13" ht="12.75">
      <c r="B2725" s="373">
        <v>5000</v>
      </c>
      <c r="C2725" s="1" t="s">
        <v>21</v>
      </c>
      <c r="D2725" s="14" t="s">
        <v>1122</v>
      </c>
      <c r="E2725" s="1" t="s">
        <v>135</v>
      </c>
      <c r="F2725" s="29" t="s">
        <v>1119</v>
      </c>
      <c r="G2725" s="29" t="s">
        <v>749</v>
      </c>
      <c r="H2725" s="6">
        <f t="shared" si="188"/>
        <v>-5000</v>
      </c>
      <c r="I2725" s="24">
        <f t="shared" si="187"/>
        <v>10.1010101010101</v>
      </c>
      <c r="K2725" t="s">
        <v>1120</v>
      </c>
      <c r="M2725" s="2">
        <v>495</v>
      </c>
    </row>
    <row r="2726" spans="2:13" ht="12.75">
      <c r="B2726" s="373">
        <v>5000</v>
      </c>
      <c r="C2726" s="1" t="s">
        <v>21</v>
      </c>
      <c r="D2726" s="14" t="s">
        <v>1122</v>
      </c>
      <c r="E2726" s="1" t="s">
        <v>135</v>
      </c>
      <c r="F2726" s="29" t="s">
        <v>1119</v>
      </c>
      <c r="G2726" s="29" t="s">
        <v>348</v>
      </c>
      <c r="H2726" s="6">
        <f t="shared" si="188"/>
        <v>-10000</v>
      </c>
      <c r="I2726" s="24">
        <f t="shared" si="187"/>
        <v>10.1010101010101</v>
      </c>
      <c r="K2726" t="s">
        <v>1120</v>
      </c>
      <c r="M2726" s="2">
        <v>495</v>
      </c>
    </row>
    <row r="2727" spans="2:13" ht="12.75">
      <c r="B2727" s="373">
        <v>5000</v>
      </c>
      <c r="C2727" s="1" t="s">
        <v>21</v>
      </c>
      <c r="D2727" s="14" t="s">
        <v>1122</v>
      </c>
      <c r="E2727" s="1" t="s">
        <v>135</v>
      </c>
      <c r="F2727" s="29" t="s">
        <v>1119</v>
      </c>
      <c r="G2727" s="29" t="s">
        <v>389</v>
      </c>
      <c r="H2727" s="6">
        <f t="shared" si="188"/>
        <v>-15000</v>
      </c>
      <c r="I2727" s="24">
        <f t="shared" si="187"/>
        <v>10.1010101010101</v>
      </c>
      <c r="K2727" t="s">
        <v>1120</v>
      </c>
      <c r="M2727" s="2">
        <v>495</v>
      </c>
    </row>
    <row r="2728" spans="2:13" ht="12.75">
      <c r="B2728" s="373">
        <v>5000</v>
      </c>
      <c r="C2728" s="1" t="s">
        <v>21</v>
      </c>
      <c r="D2728" s="14" t="s">
        <v>1122</v>
      </c>
      <c r="E2728" s="1" t="s">
        <v>135</v>
      </c>
      <c r="F2728" s="29" t="s">
        <v>1119</v>
      </c>
      <c r="G2728" s="29" t="s">
        <v>391</v>
      </c>
      <c r="H2728" s="6">
        <f t="shared" si="188"/>
        <v>-20000</v>
      </c>
      <c r="I2728" s="24">
        <f t="shared" si="187"/>
        <v>10.1010101010101</v>
      </c>
      <c r="K2728" t="s">
        <v>1120</v>
      </c>
      <c r="M2728" s="2">
        <v>495</v>
      </c>
    </row>
    <row r="2729" spans="2:13" ht="12.75">
      <c r="B2729" s="373">
        <v>5000</v>
      </c>
      <c r="C2729" s="1" t="s">
        <v>21</v>
      </c>
      <c r="D2729" s="14" t="s">
        <v>1122</v>
      </c>
      <c r="E2729" s="1" t="s">
        <v>135</v>
      </c>
      <c r="F2729" s="29" t="s">
        <v>1119</v>
      </c>
      <c r="G2729" s="29" t="s">
        <v>393</v>
      </c>
      <c r="H2729" s="6">
        <f t="shared" si="188"/>
        <v>-25000</v>
      </c>
      <c r="I2729" s="24">
        <f t="shared" si="187"/>
        <v>10.1010101010101</v>
      </c>
      <c r="K2729" t="s">
        <v>1120</v>
      </c>
      <c r="M2729" s="2">
        <v>495</v>
      </c>
    </row>
    <row r="2730" spans="1:13" s="60" customFormat="1" ht="12.75">
      <c r="A2730" s="1"/>
      <c r="B2730" s="373">
        <v>5000</v>
      </c>
      <c r="C2730" s="1" t="s">
        <v>21</v>
      </c>
      <c r="D2730" s="14" t="s">
        <v>1122</v>
      </c>
      <c r="E2730" s="1" t="s">
        <v>135</v>
      </c>
      <c r="F2730" s="29" t="s">
        <v>1119</v>
      </c>
      <c r="G2730" s="29" t="s">
        <v>49</v>
      </c>
      <c r="H2730" s="6">
        <f t="shared" si="188"/>
        <v>-30000</v>
      </c>
      <c r="I2730" s="24">
        <f t="shared" si="187"/>
        <v>10.1010101010101</v>
      </c>
      <c r="J2730"/>
      <c r="K2730" t="s">
        <v>1120</v>
      </c>
      <c r="L2730"/>
      <c r="M2730" s="2">
        <v>495</v>
      </c>
    </row>
    <row r="2731" spans="1:13" ht="12.75">
      <c r="A2731" s="13"/>
      <c r="B2731" s="374">
        <f>SUM(B2725:B2730)</f>
        <v>30000</v>
      </c>
      <c r="C2731" s="13" t="s">
        <v>21</v>
      </c>
      <c r="D2731" s="13"/>
      <c r="E2731" s="13" t="s">
        <v>135</v>
      </c>
      <c r="F2731" s="20"/>
      <c r="G2731" s="20"/>
      <c r="H2731" s="57">
        <v>0</v>
      </c>
      <c r="I2731" s="59">
        <f t="shared" si="187"/>
        <v>60.60606060606061</v>
      </c>
      <c r="J2731" s="60"/>
      <c r="K2731" s="60"/>
      <c r="L2731" s="60"/>
      <c r="M2731" s="2">
        <v>495</v>
      </c>
    </row>
    <row r="2732" spans="2:13" ht="12.75">
      <c r="B2732" s="373"/>
      <c r="H2732" s="6">
        <f>H2731-B2732</f>
        <v>0</v>
      </c>
      <c r="I2732" s="24">
        <f t="shared" si="187"/>
        <v>0</v>
      </c>
      <c r="M2732" s="2">
        <v>495</v>
      </c>
    </row>
    <row r="2733" spans="2:13" ht="12.75">
      <c r="B2733" s="373"/>
      <c r="H2733" s="6">
        <f>H2732-B2733</f>
        <v>0</v>
      </c>
      <c r="I2733" s="24">
        <f t="shared" si="187"/>
        <v>0</v>
      </c>
      <c r="M2733" s="2">
        <v>495</v>
      </c>
    </row>
    <row r="2734" spans="1:13" s="17" customFormat="1" ht="12.75">
      <c r="A2734" s="14"/>
      <c r="B2734" s="372">
        <v>70200</v>
      </c>
      <c r="C2734" s="14" t="s">
        <v>184</v>
      </c>
      <c r="D2734" s="14" t="s">
        <v>1122</v>
      </c>
      <c r="E2734" s="1" t="s">
        <v>1152</v>
      </c>
      <c r="F2734" s="32" t="s">
        <v>1153</v>
      </c>
      <c r="G2734" s="32" t="s">
        <v>606</v>
      </c>
      <c r="H2734" s="6">
        <f>H2733-B2734</f>
        <v>-70200</v>
      </c>
      <c r="I2734" s="24">
        <f t="shared" si="187"/>
        <v>141.8181818181818</v>
      </c>
      <c r="K2734" t="s">
        <v>1120</v>
      </c>
      <c r="M2734" s="2">
        <v>495</v>
      </c>
    </row>
    <row r="2735" spans="1:13" s="60" customFormat="1" ht="12.75">
      <c r="A2735" s="13"/>
      <c r="B2735" s="374">
        <f>SUM(B2734)</f>
        <v>70200</v>
      </c>
      <c r="C2735" s="13" t="s">
        <v>184</v>
      </c>
      <c r="D2735" s="13"/>
      <c r="E2735" s="13"/>
      <c r="F2735" s="20"/>
      <c r="G2735" s="20"/>
      <c r="H2735" s="57">
        <v>0</v>
      </c>
      <c r="I2735" s="59">
        <f t="shared" si="187"/>
        <v>141.8181818181818</v>
      </c>
      <c r="M2735" s="2">
        <v>495</v>
      </c>
    </row>
    <row r="2736" spans="1:13" s="17" customFormat="1" ht="12.75">
      <c r="A2736" s="14"/>
      <c r="B2736" s="372"/>
      <c r="C2736" s="14"/>
      <c r="D2736" s="14"/>
      <c r="E2736" s="14"/>
      <c r="F2736" s="32"/>
      <c r="G2736" s="32"/>
      <c r="H2736" s="6">
        <f>H2735-B2736</f>
        <v>0</v>
      </c>
      <c r="I2736" s="24">
        <f t="shared" si="187"/>
        <v>0</v>
      </c>
      <c r="M2736" s="2">
        <v>495</v>
      </c>
    </row>
    <row r="2737" spans="2:13" ht="12.75">
      <c r="B2737" s="373"/>
      <c r="H2737" s="6">
        <f>H2736-B2737</f>
        <v>0</v>
      </c>
      <c r="I2737" s="24">
        <f t="shared" si="187"/>
        <v>0</v>
      </c>
      <c r="M2737" s="2">
        <v>495</v>
      </c>
    </row>
    <row r="2738" spans="1:13" s="56" customFormat="1" ht="12.75">
      <c r="A2738" s="1"/>
      <c r="B2738" s="373"/>
      <c r="C2738" s="1"/>
      <c r="D2738" s="1"/>
      <c r="E2738" s="1"/>
      <c r="F2738" s="29"/>
      <c r="G2738" s="29"/>
      <c r="H2738" s="6">
        <f>H2737-B2738</f>
        <v>0</v>
      </c>
      <c r="I2738" s="24">
        <f t="shared" si="187"/>
        <v>0</v>
      </c>
      <c r="J2738"/>
      <c r="K2738"/>
      <c r="L2738"/>
      <c r="M2738" s="2">
        <v>495</v>
      </c>
    </row>
    <row r="2739" spans="1:13" s="98" customFormat="1" ht="12.75">
      <c r="A2739" s="52"/>
      <c r="B2739" s="371">
        <f>+B2744+B2748+B2752+B2765+B2771+B2776+B2781</f>
        <v>1709870</v>
      </c>
      <c r="C2739" s="52" t="s">
        <v>128</v>
      </c>
      <c r="D2739" s="52"/>
      <c r="E2739" s="52" t="s">
        <v>134</v>
      </c>
      <c r="F2739" s="93"/>
      <c r="G2739" s="54" t="s">
        <v>136</v>
      </c>
      <c r="H2739" s="53"/>
      <c r="I2739" s="55"/>
      <c r="J2739" s="56"/>
      <c r="K2739" s="56"/>
      <c r="L2739" s="56"/>
      <c r="M2739" s="2">
        <v>495</v>
      </c>
    </row>
    <row r="2740" spans="1:13" ht="12.75">
      <c r="A2740" s="94"/>
      <c r="B2740" s="375" t="s">
        <v>137</v>
      </c>
      <c r="C2740" s="94"/>
      <c r="D2740" s="94"/>
      <c r="E2740" s="94"/>
      <c r="F2740" s="96"/>
      <c r="G2740" s="96"/>
      <c r="H2740" s="6">
        <v>0</v>
      </c>
      <c r="I2740" s="24">
        <v>0</v>
      </c>
      <c r="J2740" s="68"/>
      <c r="K2740" s="98"/>
      <c r="L2740" s="98"/>
      <c r="M2740" s="2">
        <v>495</v>
      </c>
    </row>
    <row r="2741" spans="2:13" ht="12.75">
      <c r="B2741" s="372"/>
      <c r="C2741" s="14"/>
      <c r="D2741" s="14"/>
      <c r="E2741" s="36"/>
      <c r="G2741" s="37"/>
      <c r="H2741" s="6">
        <f>H2740-B2741</f>
        <v>0</v>
      </c>
      <c r="I2741" s="24">
        <f aca="true" t="shared" si="189" ref="I2741:I2787">+B2741/M2741</f>
        <v>0</v>
      </c>
      <c r="M2741" s="2">
        <v>495</v>
      </c>
    </row>
    <row r="2742" spans="2:13" ht="12.75">
      <c r="B2742" s="373"/>
      <c r="D2742" s="14"/>
      <c r="H2742" s="6">
        <f>H2741-B2742</f>
        <v>0</v>
      </c>
      <c r="I2742" s="24">
        <f t="shared" si="189"/>
        <v>0</v>
      </c>
      <c r="M2742" s="2">
        <v>495</v>
      </c>
    </row>
    <row r="2743" spans="1:13" s="483" customFormat="1" ht="12.75">
      <c r="A2743" s="1"/>
      <c r="B2743" s="373">
        <v>30000</v>
      </c>
      <c r="C2743" s="14" t="s">
        <v>14</v>
      </c>
      <c r="D2743" s="14" t="s">
        <v>1122</v>
      </c>
      <c r="E2743" s="1" t="s">
        <v>135</v>
      </c>
      <c r="F2743" s="29" t="s">
        <v>1154</v>
      </c>
      <c r="G2743" s="29" t="s">
        <v>1155</v>
      </c>
      <c r="H2743" s="6">
        <f>H2742-B2743</f>
        <v>-30000</v>
      </c>
      <c r="I2743" s="24">
        <f t="shared" si="189"/>
        <v>60.60606060606061</v>
      </c>
      <c r="J2743"/>
      <c r="K2743" t="s">
        <v>1156</v>
      </c>
      <c r="L2743"/>
      <c r="M2743" s="2">
        <v>495</v>
      </c>
    </row>
    <row r="2744" spans="1:13" ht="12.75">
      <c r="A2744" s="13"/>
      <c r="B2744" s="374">
        <f>SUM(B2743:B2743)</f>
        <v>30000</v>
      </c>
      <c r="C2744" s="13" t="s">
        <v>14</v>
      </c>
      <c r="D2744" s="13"/>
      <c r="E2744" s="13" t="s">
        <v>135</v>
      </c>
      <c r="F2744" s="20"/>
      <c r="G2744" s="20"/>
      <c r="H2744" s="57">
        <v>0</v>
      </c>
      <c r="I2744" s="59">
        <f t="shared" si="189"/>
        <v>60.60606060606061</v>
      </c>
      <c r="J2744" s="60"/>
      <c r="K2744" s="60"/>
      <c r="L2744" s="60"/>
      <c r="M2744" s="2">
        <v>495</v>
      </c>
    </row>
    <row r="2745" spans="2:13" ht="12.75">
      <c r="B2745" s="373"/>
      <c r="D2745" s="14"/>
      <c r="H2745" s="6">
        <f>H2744-B2745</f>
        <v>0</v>
      </c>
      <c r="I2745" s="24">
        <f t="shared" si="189"/>
        <v>0</v>
      </c>
      <c r="M2745" s="2">
        <v>495</v>
      </c>
    </row>
    <row r="2746" spans="2:13" ht="12.75">
      <c r="B2746" s="373"/>
      <c r="D2746" s="14"/>
      <c r="H2746" s="6">
        <f>H2745-B2746</f>
        <v>0</v>
      </c>
      <c r="I2746" s="24">
        <f t="shared" si="189"/>
        <v>0</v>
      </c>
      <c r="M2746" s="2">
        <v>495</v>
      </c>
    </row>
    <row r="2747" spans="1:13" s="483" customFormat="1" ht="12.75">
      <c r="A2747" s="1"/>
      <c r="B2747" s="373">
        <v>30000</v>
      </c>
      <c r="C2747" s="14" t="s">
        <v>19</v>
      </c>
      <c r="D2747" s="14" t="s">
        <v>1122</v>
      </c>
      <c r="E2747" s="1" t="s">
        <v>135</v>
      </c>
      <c r="F2747" s="29" t="s">
        <v>1154</v>
      </c>
      <c r="G2747" s="29" t="s">
        <v>1155</v>
      </c>
      <c r="H2747" s="6">
        <f>H2746-B2747</f>
        <v>-30000</v>
      </c>
      <c r="I2747" s="24">
        <f t="shared" si="189"/>
        <v>60.60606060606061</v>
      </c>
      <c r="J2747"/>
      <c r="K2747" t="s">
        <v>1156</v>
      </c>
      <c r="L2747"/>
      <c r="M2747" s="2">
        <v>495</v>
      </c>
    </row>
    <row r="2748" spans="1:13" ht="12.75">
      <c r="A2748" s="13"/>
      <c r="B2748" s="374">
        <f>SUM(B2747:B2747)</f>
        <v>30000</v>
      </c>
      <c r="C2748" s="13" t="s">
        <v>19</v>
      </c>
      <c r="D2748" s="13"/>
      <c r="E2748" s="13" t="s">
        <v>135</v>
      </c>
      <c r="F2748" s="20"/>
      <c r="G2748" s="20"/>
      <c r="H2748" s="57">
        <v>0</v>
      </c>
      <c r="I2748" s="59">
        <f t="shared" si="189"/>
        <v>60.60606060606061</v>
      </c>
      <c r="J2748" s="60"/>
      <c r="K2748" s="60"/>
      <c r="L2748" s="60"/>
      <c r="M2748" s="2">
        <v>495</v>
      </c>
    </row>
    <row r="2749" spans="2:13" ht="12.75">
      <c r="B2749" s="373"/>
      <c r="H2749" s="6">
        <f>H2748-B2749</f>
        <v>0</v>
      </c>
      <c r="I2749" s="24">
        <f t="shared" si="189"/>
        <v>0</v>
      </c>
      <c r="M2749" s="2">
        <v>495</v>
      </c>
    </row>
    <row r="2750" spans="2:13" ht="12.75">
      <c r="B2750" s="373"/>
      <c r="D2750" s="14"/>
      <c r="H2750" s="6">
        <f>H2749-B2750</f>
        <v>0</v>
      </c>
      <c r="I2750" s="24">
        <f t="shared" si="189"/>
        <v>0</v>
      </c>
      <c r="M2750" s="2">
        <v>495</v>
      </c>
    </row>
    <row r="2751" spans="1:13" s="60" customFormat="1" ht="12.75">
      <c r="A2751" s="1"/>
      <c r="B2751" s="373">
        <v>30000</v>
      </c>
      <c r="C2751" s="1" t="s">
        <v>1157</v>
      </c>
      <c r="D2751" s="1" t="s">
        <v>1122</v>
      </c>
      <c r="E2751" s="1" t="s">
        <v>135</v>
      </c>
      <c r="F2751" s="29" t="s">
        <v>1154</v>
      </c>
      <c r="G2751" s="29"/>
      <c r="H2751" s="6">
        <f>H2750-B2751</f>
        <v>-30000</v>
      </c>
      <c r="I2751" s="24">
        <f t="shared" si="189"/>
        <v>60.60606060606061</v>
      </c>
      <c r="J2751"/>
      <c r="K2751" t="s">
        <v>1156</v>
      </c>
      <c r="L2751"/>
      <c r="M2751" s="2">
        <v>495</v>
      </c>
    </row>
    <row r="2752" spans="1:13" s="17" customFormat="1" ht="12.75">
      <c r="A2752" s="13"/>
      <c r="B2752" s="374">
        <f>SUM(B2751)</f>
        <v>30000</v>
      </c>
      <c r="C2752" s="13" t="s">
        <v>182</v>
      </c>
      <c r="D2752" s="13"/>
      <c r="E2752" s="13"/>
      <c r="F2752" s="20"/>
      <c r="G2752" s="20"/>
      <c r="H2752" s="57">
        <v>0</v>
      </c>
      <c r="I2752" s="59">
        <f t="shared" si="189"/>
        <v>60.60606060606061</v>
      </c>
      <c r="J2752" s="60"/>
      <c r="K2752" s="60"/>
      <c r="L2752" s="60"/>
      <c r="M2752" s="2">
        <v>495</v>
      </c>
    </row>
    <row r="2753" spans="1:13" s="17" customFormat="1" ht="12.75">
      <c r="A2753" s="14"/>
      <c r="B2753" s="372"/>
      <c r="C2753" s="14"/>
      <c r="D2753" s="14"/>
      <c r="E2753" s="14"/>
      <c r="F2753" s="32"/>
      <c r="G2753" s="32"/>
      <c r="H2753" s="31">
        <f aca="true" t="shared" si="190" ref="H2753:H2764">H2752-B2753</f>
        <v>0</v>
      </c>
      <c r="I2753" s="64">
        <f t="shared" si="189"/>
        <v>0</v>
      </c>
      <c r="M2753" s="2">
        <v>495</v>
      </c>
    </row>
    <row r="2754" spans="1:13" s="17" customFormat="1" ht="12.75">
      <c r="A2754" s="14"/>
      <c r="B2754" s="372"/>
      <c r="C2754" s="14"/>
      <c r="D2754" s="14"/>
      <c r="E2754" s="14"/>
      <c r="F2754" s="32"/>
      <c r="G2754" s="32"/>
      <c r="H2754" s="31">
        <f t="shared" si="190"/>
        <v>0</v>
      </c>
      <c r="I2754" s="64">
        <f t="shared" si="189"/>
        <v>0</v>
      </c>
      <c r="M2754" s="2">
        <v>495</v>
      </c>
    </row>
    <row r="2755" spans="1:13" s="17" customFormat="1" ht="12.75">
      <c r="A2755" s="14"/>
      <c r="B2755" s="372">
        <v>600</v>
      </c>
      <c r="C2755" s="14" t="s">
        <v>1158</v>
      </c>
      <c r="D2755" s="1" t="s">
        <v>1122</v>
      </c>
      <c r="E2755" s="1" t="s">
        <v>135</v>
      </c>
      <c r="F2755" s="29" t="s">
        <v>1154</v>
      </c>
      <c r="G2755" s="32" t="s">
        <v>389</v>
      </c>
      <c r="H2755" s="31">
        <f t="shared" si="190"/>
        <v>-600</v>
      </c>
      <c r="I2755" s="64">
        <f t="shared" si="189"/>
        <v>1.2121212121212122</v>
      </c>
      <c r="K2755" t="s">
        <v>1156</v>
      </c>
      <c r="M2755" s="2">
        <v>495</v>
      </c>
    </row>
    <row r="2756" spans="1:13" s="98" customFormat="1" ht="12.75">
      <c r="A2756" s="14"/>
      <c r="B2756" s="372">
        <v>3600</v>
      </c>
      <c r="C2756" s="14" t="s">
        <v>1158</v>
      </c>
      <c r="D2756" s="1" t="s">
        <v>1122</v>
      </c>
      <c r="E2756" s="1" t="s">
        <v>135</v>
      </c>
      <c r="F2756" s="29" t="s">
        <v>1154</v>
      </c>
      <c r="G2756" s="32" t="s">
        <v>393</v>
      </c>
      <c r="H2756" s="31">
        <f t="shared" si="190"/>
        <v>-4200</v>
      </c>
      <c r="I2756" s="64">
        <f t="shared" si="189"/>
        <v>7.2727272727272725</v>
      </c>
      <c r="J2756" s="17"/>
      <c r="K2756" t="s">
        <v>1156</v>
      </c>
      <c r="L2756" s="17"/>
      <c r="M2756" s="2">
        <v>495</v>
      </c>
    </row>
    <row r="2757" spans="1:13" s="17" customFormat="1" ht="12.75">
      <c r="A2757" s="14"/>
      <c r="B2757" s="372">
        <v>36500</v>
      </c>
      <c r="C2757" s="14" t="s">
        <v>21</v>
      </c>
      <c r="D2757" s="1" t="s">
        <v>1122</v>
      </c>
      <c r="E2757" s="1" t="s">
        <v>135</v>
      </c>
      <c r="F2757" s="29" t="s">
        <v>1154</v>
      </c>
      <c r="G2757" s="32" t="s">
        <v>493</v>
      </c>
      <c r="H2757" s="31">
        <f t="shared" si="190"/>
        <v>-40700</v>
      </c>
      <c r="I2757" s="64">
        <f t="shared" si="189"/>
        <v>73.73737373737374</v>
      </c>
      <c r="K2757" t="s">
        <v>1156</v>
      </c>
      <c r="M2757" s="2">
        <v>495</v>
      </c>
    </row>
    <row r="2758" spans="1:13" s="17" customFormat="1" ht="12.75">
      <c r="A2758" s="94"/>
      <c r="B2758" s="372">
        <v>700</v>
      </c>
      <c r="C2758" s="35" t="s">
        <v>1158</v>
      </c>
      <c r="D2758" s="1" t="s">
        <v>1122</v>
      </c>
      <c r="E2758" s="1" t="s">
        <v>135</v>
      </c>
      <c r="F2758" s="29" t="s">
        <v>1154</v>
      </c>
      <c r="G2758" s="484" t="s">
        <v>493</v>
      </c>
      <c r="H2758" s="31">
        <f t="shared" si="190"/>
        <v>-41400</v>
      </c>
      <c r="I2758" s="64">
        <f t="shared" si="189"/>
        <v>1.4141414141414141</v>
      </c>
      <c r="J2758" s="98"/>
      <c r="K2758" t="s">
        <v>1156</v>
      </c>
      <c r="L2758" s="98"/>
      <c r="M2758" s="2">
        <v>495</v>
      </c>
    </row>
    <row r="2759" spans="1:13" s="40" customFormat="1" ht="12.75">
      <c r="A2759" s="14"/>
      <c r="B2759" s="372">
        <v>560</v>
      </c>
      <c r="C2759" s="14" t="s">
        <v>1158</v>
      </c>
      <c r="D2759" s="1" t="s">
        <v>1122</v>
      </c>
      <c r="E2759" s="1" t="s">
        <v>135</v>
      </c>
      <c r="F2759" s="29" t="s">
        <v>1154</v>
      </c>
      <c r="G2759" s="32" t="s">
        <v>502</v>
      </c>
      <c r="H2759" s="31">
        <f t="shared" si="190"/>
        <v>-41960</v>
      </c>
      <c r="I2759" s="64">
        <f t="shared" si="189"/>
        <v>1.1313131313131313</v>
      </c>
      <c r="J2759" s="17"/>
      <c r="K2759" t="s">
        <v>1156</v>
      </c>
      <c r="L2759" s="17"/>
      <c r="M2759" s="2">
        <v>495</v>
      </c>
    </row>
    <row r="2760" spans="1:13" s="17" customFormat="1" ht="12.75">
      <c r="A2760" s="14"/>
      <c r="B2760" s="372">
        <v>1140</v>
      </c>
      <c r="C2760" s="14" t="s">
        <v>1158</v>
      </c>
      <c r="D2760" s="1" t="s">
        <v>1122</v>
      </c>
      <c r="E2760" s="1" t="s">
        <v>135</v>
      </c>
      <c r="F2760" s="29" t="s">
        <v>1154</v>
      </c>
      <c r="G2760" s="32" t="s">
        <v>502</v>
      </c>
      <c r="H2760" s="31">
        <f t="shared" si="190"/>
        <v>-43100</v>
      </c>
      <c r="I2760" s="64">
        <f t="shared" si="189"/>
        <v>2.303030303030303</v>
      </c>
      <c r="K2760" t="s">
        <v>1156</v>
      </c>
      <c r="M2760" s="2">
        <v>495</v>
      </c>
    </row>
    <row r="2761" spans="1:13" s="17" customFormat="1" ht="12.75">
      <c r="A2761" s="14"/>
      <c r="B2761" s="372">
        <v>1840</v>
      </c>
      <c r="C2761" s="14" t="s">
        <v>1158</v>
      </c>
      <c r="D2761" s="1" t="s">
        <v>1122</v>
      </c>
      <c r="E2761" s="1" t="s">
        <v>135</v>
      </c>
      <c r="F2761" s="29" t="s">
        <v>1154</v>
      </c>
      <c r="G2761" s="32" t="s">
        <v>411</v>
      </c>
      <c r="H2761" s="31">
        <f t="shared" si="190"/>
        <v>-44940</v>
      </c>
      <c r="I2761" s="64">
        <f t="shared" si="189"/>
        <v>3.717171717171717</v>
      </c>
      <c r="K2761" t="s">
        <v>1156</v>
      </c>
      <c r="M2761" s="2">
        <v>495</v>
      </c>
    </row>
    <row r="2762" spans="1:13" s="17" customFormat="1" ht="12.75">
      <c r="A2762" s="14"/>
      <c r="B2762" s="372">
        <v>51600</v>
      </c>
      <c r="C2762" s="14" t="s">
        <v>21</v>
      </c>
      <c r="D2762" s="1" t="s">
        <v>1122</v>
      </c>
      <c r="E2762" s="1" t="s">
        <v>135</v>
      </c>
      <c r="F2762" s="29" t="s">
        <v>1154</v>
      </c>
      <c r="G2762" s="32" t="s">
        <v>411</v>
      </c>
      <c r="H2762" s="31">
        <f t="shared" si="190"/>
        <v>-96540</v>
      </c>
      <c r="I2762" s="64">
        <f t="shared" si="189"/>
        <v>104.24242424242425</v>
      </c>
      <c r="K2762" t="s">
        <v>1156</v>
      </c>
      <c r="M2762" s="2">
        <v>495</v>
      </c>
    </row>
    <row r="2763" spans="1:13" s="17" customFormat="1" ht="12.75">
      <c r="A2763" s="14"/>
      <c r="B2763" s="372">
        <v>980</v>
      </c>
      <c r="C2763" s="14" t="s">
        <v>1158</v>
      </c>
      <c r="D2763" s="1" t="s">
        <v>1122</v>
      </c>
      <c r="E2763" s="1" t="s">
        <v>135</v>
      </c>
      <c r="F2763" s="29" t="s">
        <v>1154</v>
      </c>
      <c r="G2763" s="32" t="s">
        <v>557</v>
      </c>
      <c r="H2763" s="31">
        <f t="shared" si="190"/>
        <v>-97520</v>
      </c>
      <c r="I2763" s="64">
        <f t="shared" si="189"/>
        <v>1.97979797979798</v>
      </c>
      <c r="K2763" t="s">
        <v>1156</v>
      </c>
      <c r="M2763" s="2">
        <v>495</v>
      </c>
    </row>
    <row r="2764" spans="1:13" s="17" customFormat="1" ht="12.75">
      <c r="A2764" s="14"/>
      <c r="B2764" s="372">
        <v>2350</v>
      </c>
      <c r="C2764" s="14" t="s">
        <v>1158</v>
      </c>
      <c r="D2764" s="1" t="s">
        <v>1122</v>
      </c>
      <c r="E2764" s="1" t="s">
        <v>135</v>
      </c>
      <c r="F2764" s="29" t="s">
        <v>1154</v>
      </c>
      <c r="G2764" s="32" t="s">
        <v>603</v>
      </c>
      <c r="H2764" s="31">
        <f t="shared" si="190"/>
        <v>-99870</v>
      </c>
      <c r="I2764" s="64">
        <f t="shared" si="189"/>
        <v>4.747474747474747</v>
      </c>
      <c r="K2764" t="s">
        <v>1156</v>
      </c>
      <c r="M2764" s="2">
        <v>495</v>
      </c>
    </row>
    <row r="2765" spans="1:13" s="98" customFormat="1" ht="12.75">
      <c r="A2765" s="13"/>
      <c r="B2765" s="374">
        <f>SUM(B2755:B2764)</f>
        <v>99870</v>
      </c>
      <c r="C2765" s="13" t="s">
        <v>53</v>
      </c>
      <c r="D2765" s="13"/>
      <c r="E2765" s="13" t="s">
        <v>135</v>
      </c>
      <c r="F2765" s="20"/>
      <c r="G2765" s="20"/>
      <c r="H2765" s="57">
        <v>0</v>
      </c>
      <c r="I2765" s="59">
        <f t="shared" si="189"/>
        <v>201.75757575757575</v>
      </c>
      <c r="J2765" s="60"/>
      <c r="K2765" s="60"/>
      <c r="L2765" s="60"/>
      <c r="M2765" s="2">
        <v>495</v>
      </c>
    </row>
    <row r="2766" spans="1:13" s="17" customFormat="1" ht="12.75">
      <c r="A2766" s="14"/>
      <c r="B2766" s="372"/>
      <c r="C2766" s="14"/>
      <c r="D2766" s="14"/>
      <c r="E2766" s="14"/>
      <c r="F2766" s="32"/>
      <c r="G2766" s="32"/>
      <c r="H2766" s="31">
        <f>H2765-B2766</f>
        <v>0</v>
      </c>
      <c r="I2766" s="64">
        <f t="shared" si="189"/>
        <v>0</v>
      </c>
      <c r="M2766" s="2">
        <v>495</v>
      </c>
    </row>
    <row r="2767" spans="1:13" ht="12.75">
      <c r="A2767" s="94"/>
      <c r="B2767" s="375"/>
      <c r="C2767" s="94"/>
      <c r="D2767" s="94"/>
      <c r="E2767" s="94"/>
      <c r="F2767" s="98"/>
      <c r="G2767" s="98"/>
      <c r="H2767" s="31">
        <f>H2766-B2767</f>
        <v>0</v>
      </c>
      <c r="I2767" s="64">
        <f t="shared" si="189"/>
        <v>0</v>
      </c>
      <c r="J2767" s="98"/>
      <c r="K2767" s="98"/>
      <c r="L2767" s="98"/>
      <c r="M2767" s="2">
        <v>495</v>
      </c>
    </row>
    <row r="2768" spans="2:13" ht="12.75">
      <c r="B2768" s="372">
        <v>161053</v>
      </c>
      <c r="C2768" s="1" t="s">
        <v>138</v>
      </c>
      <c r="D2768" s="1" t="s">
        <v>1122</v>
      </c>
      <c r="E2768" s="1" t="s">
        <v>135</v>
      </c>
      <c r="F2768" s="29" t="s">
        <v>1154</v>
      </c>
      <c r="G2768" s="29" t="s">
        <v>1159</v>
      </c>
      <c r="H2768" s="31">
        <f>H2767-B2768</f>
        <v>-161053</v>
      </c>
      <c r="I2768" s="64">
        <f t="shared" si="189"/>
        <v>325.35959595959594</v>
      </c>
      <c r="K2768" t="s">
        <v>1156</v>
      </c>
      <c r="M2768" s="2">
        <v>495</v>
      </c>
    </row>
    <row r="2769" spans="2:13" ht="12.75">
      <c r="B2769" s="372">
        <v>178947</v>
      </c>
      <c r="C2769" s="1" t="s">
        <v>138</v>
      </c>
      <c r="D2769" s="1" t="s">
        <v>1122</v>
      </c>
      <c r="E2769" s="1" t="s">
        <v>135</v>
      </c>
      <c r="F2769" s="29" t="s">
        <v>1154</v>
      </c>
      <c r="G2769" s="29" t="s">
        <v>1159</v>
      </c>
      <c r="H2769" s="31">
        <f>H2768-B2769</f>
        <v>-340000</v>
      </c>
      <c r="I2769" s="64">
        <f t="shared" si="189"/>
        <v>361.5090909090909</v>
      </c>
      <c r="K2769" t="s">
        <v>1156</v>
      </c>
      <c r="M2769" s="2">
        <v>495</v>
      </c>
    </row>
    <row r="2770" spans="2:13" ht="12.75">
      <c r="B2770" s="372">
        <v>100000</v>
      </c>
      <c r="C2770" s="1" t="s">
        <v>138</v>
      </c>
      <c r="D2770" s="1" t="s">
        <v>1122</v>
      </c>
      <c r="E2770" s="1" t="s">
        <v>135</v>
      </c>
      <c r="F2770" s="29" t="s">
        <v>1154</v>
      </c>
      <c r="G2770" s="29" t="s">
        <v>1159</v>
      </c>
      <c r="H2770" s="31">
        <f>H2768-B2770</f>
        <v>-261053</v>
      </c>
      <c r="I2770" s="64">
        <f t="shared" si="189"/>
        <v>202.02020202020202</v>
      </c>
      <c r="K2770" t="s">
        <v>1156</v>
      </c>
      <c r="M2770" s="2">
        <v>495</v>
      </c>
    </row>
    <row r="2771" spans="1:13" s="60" customFormat="1" ht="12.75">
      <c r="A2771" s="13"/>
      <c r="B2771" s="374">
        <f>SUM(B2768:B2770)</f>
        <v>440000</v>
      </c>
      <c r="C2771" s="13" t="s">
        <v>138</v>
      </c>
      <c r="D2771" s="13"/>
      <c r="E2771" s="13"/>
      <c r="F2771" s="20"/>
      <c r="G2771" s="20"/>
      <c r="H2771" s="57">
        <v>0</v>
      </c>
      <c r="I2771" s="59">
        <f t="shared" si="189"/>
        <v>888.8888888888889</v>
      </c>
      <c r="M2771" s="2">
        <v>495</v>
      </c>
    </row>
    <row r="2772" spans="2:13" ht="12.75">
      <c r="B2772" s="372"/>
      <c r="H2772" s="31">
        <f>H2771-B2772</f>
        <v>0</v>
      </c>
      <c r="I2772" s="64">
        <f t="shared" si="189"/>
        <v>0</v>
      </c>
      <c r="M2772" s="2">
        <v>495</v>
      </c>
    </row>
    <row r="2773" spans="2:13" ht="12.75">
      <c r="B2773" s="372"/>
      <c r="H2773" s="31">
        <f>H2772-B2773</f>
        <v>0</v>
      </c>
      <c r="I2773" s="64">
        <f t="shared" si="189"/>
        <v>0</v>
      </c>
      <c r="M2773" s="2">
        <v>495</v>
      </c>
    </row>
    <row r="2774" spans="2:13" ht="12.75">
      <c r="B2774" s="372">
        <v>400000</v>
      </c>
      <c r="C2774" s="14" t="s">
        <v>188</v>
      </c>
      <c r="D2774" s="1" t="s">
        <v>1122</v>
      </c>
      <c r="E2774" s="1" t="s">
        <v>135</v>
      </c>
      <c r="F2774" s="29" t="s">
        <v>1154</v>
      </c>
      <c r="G2774" s="29" t="s">
        <v>1160</v>
      </c>
      <c r="H2774" s="31">
        <f>H2773-B2774</f>
        <v>-400000</v>
      </c>
      <c r="I2774" s="64">
        <f t="shared" si="189"/>
        <v>808.0808080808081</v>
      </c>
      <c r="K2774" t="s">
        <v>1156</v>
      </c>
      <c r="M2774" s="2">
        <v>495</v>
      </c>
    </row>
    <row r="2775" spans="1:13" s="60" customFormat="1" ht="12.75">
      <c r="A2775" s="1"/>
      <c r="B2775" s="372">
        <v>400000</v>
      </c>
      <c r="C2775" s="14" t="s">
        <v>188</v>
      </c>
      <c r="D2775" s="1" t="s">
        <v>1122</v>
      </c>
      <c r="E2775" s="1" t="s">
        <v>135</v>
      </c>
      <c r="F2775" s="29" t="s">
        <v>1154</v>
      </c>
      <c r="G2775" s="29" t="s">
        <v>1160</v>
      </c>
      <c r="H2775" s="31">
        <f>H2774-B2775</f>
        <v>-800000</v>
      </c>
      <c r="I2775" s="64">
        <f t="shared" si="189"/>
        <v>808.0808080808081</v>
      </c>
      <c r="J2775"/>
      <c r="K2775" t="s">
        <v>1156</v>
      </c>
      <c r="L2775"/>
      <c r="M2775" s="2">
        <v>495</v>
      </c>
    </row>
    <row r="2776" spans="1:13" s="60" customFormat="1" ht="12.75">
      <c r="A2776" s="13"/>
      <c r="B2776" s="374">
        <f>SUM(B2774:B2775)</f>
        <v>800000</v>
      </c>
      <c r="C2776" s="13" t="s">
        <v>188</v>
      </c>
      <c r="D2776" s="13"/>
      <c r="E2776" s="13" t="s">
        <v>135</v>
      </c>
      <c r="F2776" s="20"/>
      <c r="G2776" s="20"/>
      <c r="H2776" s="57">
        <v>0</v>
      </c>
      <c r="I2776" s="59">
        <f t="shared" si="189"/>
        <v>1616.1616161616162</v>
      </c>
      <c r="M2776" s="2">
        <v>495</v>
      </c>
    </row>
    <row r="2777" spans="1:13" s="17" customFormat="1" ht="12.75">
      <c r="A2777" s="14"/>
      <c r="B2777" s="372"/>
      <c r="C2777" s="14"/>
      <c r="D2777" s="14"/>
      <c r="E2777" s="14"/>
      <c r="F2777" s="32"/>
      <c r="G2777" s="32"/>
      <c r="H2777" s="31">
        <f>H2776-B2777</f>
        <v>0</v>
      </c>
      <c r="I2777" s="64">
        <f t="shared" si="189"/>
        <v>0</v>
      </c>
      <c r="M2777" s="2">
        <v>495</v>
      </c>
    </row>
    <row r="2778" spans="1:13" ht="12.75">
      <c r="A2778" s="14"/>
      <c r="B2778" s="372"/>
      <c r="C2778" s="14"/>
      <c r="D2778" s="14"/>
      <c r="E2778" s="14"/>
      <c r="F2778" s="32"/>
      <c r="G2778" s="32"/>
      <c r="H2778" s="31">
        <f>H2777-B2778</f>
        <v>0</v>
      </c>
      <c r="I2778" s="64">
        <f t="shared" si="189"/>
        <v>0</v>
      </c>
      <c r="J2778" s="17"/>
      <c r="K2778" s="17"/>
      <c r="L2778" s="17"/>
      <c r="M2778" s="2">
        <v>495</v>
      </c>
    </row>
    <row r="2779" spans="2:13" ht="12.75">
      <c r="B2779" s="373">
        <v>220000</v>
      </c>
      <c r="C2779" s="1" t="s">
        <v>1161</v>
      </c>
      <c r="D2779" s="1" t="s">
        <v>1122</v>
      </c>
      <c r="E2779" s="1" t="s">
        <v>135</v>
      </c>
      <c r="F2779" s="29" t="s">
        <v>1154</v>
      </c>
      <c r="G2779" s="29" t="s">
        <v>1162</v>
      </c>
      <c r="H2779" s="31">
        <f>H2778-B2779</f>
        <v>-220000</v>
      </c>
      <c r="I2779" s="64">
        <f t="shared" si="189"/>
        <v>444.44444444444446</v>
      </c>
      <c r="K2779" t="s">
        <v>1156</v>
      </c>
      <c r="M2779" s="2">
        <v>495</v>
      </c>
    </row>
    <row r="2780" spans="1:13" s="60" customFormat="1" ht="12.75">
      <c r="A2780" s="1"/>
      <c r="B2780" s="373">
        <v>60000</v>
      </c>
      <c r="C2780" s="1" t="s">
        <v>1163</v>
      </c>
      <c r="D2780" s="1" t="s">
        <v>1122</v>
      </c>
      <c r="E2780" s="1" t="s">
        <v>135</v>
      </c>
      <c r="F2780" s="29" t="s">
        <v>1154</v>
      </c>
      <c r="G2780" s="29" t="s">
        <v>1162</v>
      </c>
      <c r="H2780" s="31">
        <f>H2779-B2780</f>
        <v>-280000</v>
      </c>
      <c r="I2780" s="64">
        <f t="shared" si="189"/>
        <v>121.21212121212122</v>
      </c>
      <c r="J2780"/>
      <c r="K2780" t="s">
        <v>1156</v>
      </c>
      <c r="L2780"/>
      <c r="M2780" s="2">
        <v>495</v>
      </c>
    </row>
    <row r="2781" spans="1:13" s="17" customFormat="1" ht="12.75">
      <c r="A2781" s="13"/>
      <c r="B2781" s="374">
        <f>SUM(B2779:B2780)</f>
        <v>280000</v>
      </c>
      <c r="C2781" s="13" t="s">
        <v>181</v>
      </c>
      <c r="D2781" s="13"/>
      <c r="E2781" s="13" t="s">
        <v>135</v>
      </c>
      <c r="F2781" s="20"/>
      <c r="G2781" s="20"/>
      <c r="H2781" s="57">
        <v>0</v>
      </c>
      <c r="I2781" s="59">
        <f t="shared" si="189"/>
        <v>565.6565656565657</v>
      </c>
      <c r="J2781" s="60"/>
      <c r="K2781" s="60"/>
      <c r="L2781" s="60"/>
      <c r="M2781" s="2">
        <v>495</v>
      </c>
    </row>
    <row r="2782" spans="1:13" ht="12.75">
      <c r="A2782" s="14"/>
      <c r="B2782" s="372"/>
      <c r="C2782" s="14"/>
      <c r="D2782" s="14"/>
      <c r="E2782" s="14"/>
      <c r="F2782" s="32"/>
      <c r="G2782" s="32"/>
      <c r="H2782" s="31">
        <f aca="true" t="shared" si="191" ref="H2782:H2787">H2781-B2782</f>
        <v>0</v>
      </c>
      <c r="I2782" s="64">
        <f t="shared" si="189"/>
        <v>0</v>
      </c>
      <c r="J2782" s="17"/>
      <c r="K2782" s="17"/>
      <c r="L2782" s="17"/>
      <c r="M2782" s="2">
        <v>495</v>
      </c>
    </row>
    <row r="2783" spans="2:13" ht="12.75">
      <c r="B2783" s="373"/>
      <c r="H2783" s="31">
        <f t="shared" si="191"/>
        <v>0</v>
      </c>
      <c r="I2783" s="64">
        <f t="shared" si="189"/>
        <v>0</v>
      </c>
      <c r="M2783" s="2">
        <v>495</v>
      </c>
    </row>
    <row r="2784" spans="2:13" ht="12.75">
      <c r="B2784" s="372"/>
      <c r="C2784" s="14"/>
      <c r="D2784" s="14"/>
      <c r="E2784" s="14"/>
      <c r="F2784" s="32"/>
      <c r="H2784" s="31">
        <f t="shared" si="191"/>
        <v>0</v>
      </c>
      <c r="I2784" s="64">
        <f t="shared" si="189"/>
        <v>0</v>
      </c>
      <c r="M2784" s="2">
        <v>495</v>
      </c>
    </row>
    <row r="2785" spans="1:13" s="17" customFormat="1" ht="12.75">
      <c r="A2785" s="14"/>
      <c r="B2785" s="372">
        <v>30000</v>
      </c>
      <c r="C2785" s="14" t="s">
        <v>1164</v>
      </c>
      <c r="D2785" s="14" t="s">
        <v>1122</v>
      </c>
      <c r="E2785" s="1" t="s">
        <v>135</v>
      </c>
      <c r="F2785" s="32" t="s">
        <v>1154</v>
      </c>
      <c r="G2785" s="32" t="s">
        <v>603</v>
      </c>
      <c r="H2785" s="31">
        <f t="shared" si="191"/>
        <v>-30000</v>
      </c>
      <c r="I2785" s="64">
        <f t="shared" si="189"/>
        <v>60.60606060606061</v>
      </c>
      <c r="K2785" t="s">
        <v>1156</v>
      </c>
      <c r="M2785" s="2">
        <v>495</v>
      </c>
    </row>
    <row r="2786" spans="1:13" s="60" customFormat="1" ht="12.75">
      <c r="A2786" s="1"/>
      <c r="B2786" s="373">
        <v>59460</v>
      </c>
      <c r="C2786" s="14" t="s">
        <v>1165</v>
      </c>
      <c r="D2786" s="14" t="s">
        <v>1122</v>
      </c>
      <c r="E2786" s="1" t="s">
        <v>135</v>
      </c>
      <c r="F2786" s="29" t="s">
        <v>1154</v>
      </c>
      <c r="G2786" s="29" t="s">
        <v>1155</v>
      </c>
      <c r="H2786" s="31">
        <f t="shared" si="191"/>
        <v>-89460</v>
      </c>
      <c r="I2786" s="64">
        <f t="shared" si="189"/>
        <v>120.12121212121212</v>
      </c>
      <c r="J2786"/>
      <c r="K2786" t="s">
        <v>1156</v>
      </c>
      <c r="L2786"/>
      <c r="M2786" s="2">
        <v>495</v>
      </c>
    </row>
    <row r="2787" spans="1:13" s="60" customFormat="1" ht="12.75">
      <c r="A2787" s="14"/>
      <c r="B2787" s="372">
        <v>100000</v>
      </c>
      <c r="C2787" s="14" t="s">
        <v>1166</v>
      </c>
      <c r="D2787" s="14" t="s">
        <v>1122</v>
      </c>
      <c r="E2787" s="1" t="s">
        <v>135</v>
      </c>
      <c r="F2787" s="32" t="s">
        <v>1154</v>
      </c>
      <c r="G2787" s="32" t="s">
        <v>623</v>
      </c>
      <c r="H2787" s="31">
        <f t="shared" si="191"/>
        <v>-189460</v>
      </c>
      <c r="I2787" s="64">
        <f t="shared" si="189"/>
        <v>202.02020202020202</v>
      </c>
      <c r="J2787" s="17"/>
      <c r="K2787" t="s">
        <v>1156</v>
      </c>
      <c r="L2787" s="17"/>
      <c r="M2787" s="2">
        <v>495</v>
      </c>
    </row>
    <row r="2788" spans="1:13" s="60" customFormat="1" ht="12.75">
      <c r="A2788" s="13"/>
      <c r="B2788" s="374">
        <f>SUM(B2785:B2787)</f>
        <v>189460</v>
      </c>
      <c r="C2788" s="13" t="s">
        <v>190</v>
      </c>
      <c r="D2788" s="13"/>
      <c r="E2788" s="13"/>
      <c r="F2788" s="20"/>
      <c r="G2788" s="20"/>
      <c r="H2788" s="57"/>
      <c r="I2788" s="59"/>
      <c r="M2788" s="2">
        <v>495</v>
      </c>
    </row>
    <row r="2789" spans="1:13" s="60" customFormat="1" ht="12.75">
      <c r="A2789" s="14"/>
      <c r="B2789" s="372"/>
      <c r="C2789" s="14"/>
      <c r="D2789" s="14"/>
      <c r="E2789" s="1"/>
      <c r="F2789" s="32"/>
      <c r="G2789" s="32"/>
      <c r="H2789" s="31"/>
      <c r="I2789" s="64"/>
      <c r="J2789" s="17"/>
      <c r="K2789"/>
      <c r="L2789" s="17"/>
      <c r="M2789" s="2">
        <v>495</v>
      </c>
    </row>
    <row r="2790" spans="1:13" s="60" customFormat="1" ht="12.75">
      <c r="A2790" s="14"/>
      <c r="B2790" s="372"/>
      <c r="C2790" s="14"/>
      <c r="D2790" s="14"/>
      <c r="E2790" s="1"/>
      <c r="F2790" s="32"/>
      <c r="G2790" s="32"/>
      <c r="H2790" s="31"/>
      <c r="I2790" s="64"/>
      <c r="J2790" s="17"/>
      <c r="K2790"/>
      <c r="L2790" s="17"/>
      <c r="M2790" s="2">
        <v>495</v>
      </c>
    </row>
    <row r="2791" spans="1:13" s="60" customFormat="1" ht="12.75">
      <c r="A2791" s="14"/>
      <c r="B2791" s="372"/>
      <c r="C2791" s="14"/>
      <c r="D2791" s="14"/>
      <c r="E2791" s="1"/>
      <c r="F2791" s="32"/>
      <c r="G2791" s="32"/>
      <c r="H2791" s="31"/>
      <c r="I2791" s="64"/>
      <c r="J2791" s="17"/>
      <c r="K2791"/>
      <c r="L2791" s="17"/>
      <c r="M2791" s="2">
        <v>495</v>
      </c>
    </row>
    <row r="2792" spans="1:13" s="56" customFormat="1" ht="12.75">
      <c r="A2792" s="1"/>
      <c r="B2792" s="373"/>
      <c r="C2792" s="1"/>
      <c r="D2792" s="14"/>
      <c r="E2792" s="1"/>
      <c r="F2792" s="29"/>
      <c r="G2792" s="29"/>
      <c r="H2792" s="6"/>
      <c r="I2792" s="24"/>
      <c r="J2792"/>
      <c r="K2792"/>
      <c r="L2792"/>
      <c r="M2792" s="2">
        <v>495</v>
      </c>
    </row>
    <row r="2793" spans="1:13" ht="12.75">
      <c r="A2793" s="52"/>
      <c r="B2793" s="371">
        <f>+B2800+B2806+B2813+B2818+B2823</f>
        <v>140734.2</v>
      </c>
      <c r="C2793" s="52" t="s">
        <v>183</v>
      </c>
      <c r="D2793" s="52"/>
      <c r="E2793" s="52" t="s">
        <v>139</v>
      </c>
      <c r="F2793" s="93"/>
      <c r="G2793" s="62" t="s">
        <v>130</v>
      </c>
      <c r="H2793" s="53"/>
      <c r="I2793" s="55"/>
      <c r="J2793" s="56"/>
      <c r="K2793" s="56"/>
      <c r="L2793" s="56"/>
      <c r="M2793" s="2">
        <v>495</v>
      </c>
    </row>
    <row r="2794" spans="2:13" ht="12.75">
      <c r="B2794" s="372"/>
      <c r="D2794" s="14"/>
      <c r="G2794" s="33"/>
      <c r="H2794" s="6">
        <f aca="true" t="shared" si="192" ref="H2794:H2799">H2793-B2794</f>
        <v>0</v>
      </c>
      <c r="I2794" s="24">
        <f aca="true" t="shared" si="193" ref="I2794:I2827">+B2794/M2794</f>
        <v>0</v>
      </c>
      <c r="M2794" s="2">
        <v>495</v>
      </c>
    </row>
    <row r="2795" spans="2:13" ht="12.75">
      <c r="B2795" s="373">
        <v>6082</v>
      </c>
      <c r="C2795" s="14" t="s">
        <v>131</v>
      </c>
      <c r="D2795" s="14" t="s">
        <v>1122</v>
      </c>
      <c r="E2795" s="1" t="s">
        <v>139</v>
      </c>
      <c r="F2795" s="29" t="s">
        <v>1129</v>
      </c>
      <c r="G2795" s="29" t="s">
        <v>504</v>
      </c>
      <c r="H2795" s="6">
        <f t="shared" si="192"/>
        <v>-6082</v>
      </c>
      <c r="I2795" s="24">
        <f t="shared" si="193"/>
        <v>12.286868686868686</v>
      </c>
      <c r="K2795" t="s">
        <v>1120</v>
      </c>
      <c r="M2795" s="2">
        <v>495</v>
      </c>
    </row>
    <row r="2796" spans="2:13" ht="12.75">
      <c r="B2796" s="373">
        <v>6082</v>
      </c>
      <c r="C2796" s="14" t="s">
        <v>131</v>
      </c>
      <c r="D2796" s="14" t="s">
        <v>1122</v>
      </c>
      <c r="E2796" s="1" t="s">
        <v>139</v>
      </c>
      <c r="F2796" s="29" t="s">
        <v>1134</v>
      </c>
      <c r="G2796" s="29" t="s">
        <v>411</v>
      </c>
      <c r="H2796" s="6">
        <f t="shared" si="192"/>
        <v>-12164</v>
      </c>
      <c r="I2796" s="24">
        <f t="shared" si="193"/>
        <v>12.286868686868686</v>
      </c>
      <c r="J2796" s="422"/>
      <c r="K2796" t="s">
        <v>1120</v>
      </c>
      <c r="L2796" s="422"/>
      <c r="M2796" s="2">
        <v>495</v>
      </c>
    </row>
    <row r="2797" spans="2:13" ht="12.75">
      <c r="B2797" s="373">
        <v>5977</v>
      </c>
      <c r="C2797" s="14" t="s">
        <v>131</v>
      </c>
      <c r="D2797" s="14" t="s">
        <v>1122</v>
      </c>
      <c r="E2797" s="1" t="s">
        <v>139</v>
      </c>
      <c r="F2797" s="29" t="s">
        <v>1167</v>
      </c>
      <c r="G2797" s="29" t="s">
        <v>606</v>
      </c>
      <c r="H2797" s="6">
        <f t="shared" si="192"/>
        <v>-18141</v>
      </c>
      <c r="I2797" s="24">
        <f t="shared" si="193"/>
        <v>12.074747474747475</v>
      </c>
      <c r="K2797" t="s">
        <v>1120</v>
      </c>
      <c r="M2797" s="2">
        <v>495</v>
      </c>
    </row>
    <row r="2798" spans="1:13" s="60" customFormat="1" ht="12.75">
      <c r="A2798" s="1"/>
      <c r="B2798" s="373">
        <v>8966</v>
      </c>
      <c r="C2798" s="14" t="s">
        <v>131</v>
      </c>
      <c r="D2798" s="14" t="s">
        <v>1122</v>
      </c>
      <c r="E2798" s="1" t="s">
        <v>139</v>
      </c>
      <c r="F2798" s="29" t="s">
        <v>1168</v>
      </c>
      <c r="G2798" s="29" t="s">
        <v>623</v>
      </c>
      <c r="H2798" s="6">
        <f t="shared" si="192"/>
        <v>-27107</v>
      </c>
      <c r="I2798" s="24">
        <f t="shared" si="193"/>
        <v>18.113131313131312</v>
      </c>
      <c r="J2798" s="422"/>
      <c r="K2798" t="s">
        <v>1120</v>
      </c>
      <c r="L2798" s="422"/>
      <c r="M2798" s="2">
        <v>495</v>
      </c>
    </row>
    <row r="2799" spans="1:13" s="17" customFormat="1" ht="12.75">
      <c r="A2799" s="1"/>
      <c r="B2799" s="373">
        <v>2500</v>
      </c>
      <c r="C2799" s="1" t="s">
        <v>1121</v>
      </c>
      <c r="D2799" s="1" t="s">
        <v>1122</v>
      </c>
      <c r="E2799" s="1" t="s">
        <v>139</v>
      </c>
      <c r="F2799" s="29" t="s">
        <v>1169</v>
      </c>
      <c r="G2799" s="29" t="s">
        <v>623</v>
      </c>
      <c r="H2799" s="6">
        <f t="shared" si="192"/>
        <v>-29607</v>
      </c>
      <c r="I2799" s="24">
        <f t="shared" si="193"/>
        <v>5.05050505050505</v>
      </c>
      <c r="J2799"/>
      <c r="K2799" t="s">
        <v>14</v>
      </c>
      <c r="L2799"/>
      <c r="M2799" s="2">
        <v>495</v>
      </c>
    </row>
    <row r="2800" spans="1:13" ht="12.75">
      <c r="A2800" s="13"/>
      <c r="B2800" s="374">
        <f>SUM(B2795:B2799)</f>
        <v>29607</v>
      </c>
      <c r="C2800" s="13" t="s">
        <v>131</v>
      </c>
      <c r="D2800" s="13"/>
      <c r="E2800" s="13" t="s">
        <v>139</v>
      </c>
      <c r="F2800" s="20"/>
      <c r="G2800" s="20"/>
      <c r="H2800" s="57">
        <v>0</v>
      </c>
      <c r="I2800" s="59">
        <f t="shared" si="193"/>
        <v>59.81212121212121</v>
      </c>
      <c r="J2800" s="60"/>
      <c r="K2800" s="60"/>
      <c r="L2800" s="60"/>
      <c r="M2800" s="2">
        <v>495</v>
      </c>
    </row>
    <row r="2801" spans="1:13" ht="12.75">
      <c r="A2801" s="14"/>
      <c r="B2801" s="372"/>
      <c r="C2801" s="14"/>
      <c r="D2801" s="14"/>
      <c r="E2801" s="14"/>
      <c r="F2801" s="32"/>
      <c r="G2801" s="32"/>
      <c r="H2801" s="6">
        <f>H2800-B2801</f>
        <v>0</v>
      </c>
      <c r="I2801" s="24">
        <f t="shared" si="193"/>
        <v>0</v>
      </c>
      <c r="J2801" s="17"/>
      <c r="K2801" s="17"/>
      <c r="L2801" s="17"/>
      <c r="M2801" s="2">
        <v>495</v>
      </c>
    </row>
    <row r="2802" spans="2:13" ht="12.75">
      <c r="B2802" s="373"/>
      <c r="D2802" s="14"/>
      <c r="H2802" s="6">
        <f>H2801-B2802</f>
        <v>0</v>
      </c>
      <c r="I2802" s="24">
        <f t="shared" si="193"/>
        <v>0</v>
      </c>
      <c r="M2802" s="2">
        <v>495</v>
      </c>
    </row>
    <row r="2803" spans="2:13" ht="12.75">
      <c r="B2803" s="373">
        <v>10000</v>
      </c>
      <c r="C2803" s="1" t="s">
        <v>1133</v>
      </c>
      <c r="D2803" s="14" t="s">
        <v>1122</v>
      </c>
      <c r="E2803" s="1" t="s">
        <v>139</v>
      </c>
      <c r="F2803" s="29" t="s">
        <v>1135</v>
      </c>
      <c r="G2803" s="29" t="s">
        <v>504</v>
      </c>
      <c r="H2803" s="6">
        <f>H2802-B2803</f>
        <v>-10000</v>
      </c>
      <c r="I2803" s="24">
        <f t="shared" si="193"/>
        <v>20.2020202020202</v>
      </c>
      <c r="K2803" t="s">
        <v>1120</v>
      </c>
      <c r="M2803" s="2">
        <v>495</v>
      </c>
    </row>
    <row r="2804" spans="1:14" s="60" customFormat="1" ht="12.75">
      <c r="A2804" s="1"/>
      <c r="B2804" s="373">
        <v>10400</v>
      </c>
      <c r="C2804" s="1" t="s">
        <v>1170</v>
      </c>
      <c r="D2804" s="14" t="s">
        <v>1122</v>
      </c>
      <c r="E2804" s="1" t="s">
        <v>139</v>
      </c>
      <c r="F2804" s="29" t="s">
        <v>1171</v>
      </c>
      <c r="G2804" s="29" t="s">
        <v>504</v>
      </c>
      <c r="H2804" s="6">
        <f>H2803-B2804</f>
        <v>-20400</v>
      </c>
      <c r="I2804" s="24">
        <f t="shared" si="193"/>
        <v>21.01010101010101</v>
      </c>
      <c r="J2804"/>
      <c r="K2804" t="s">
        <v>1120</v>
      </c>
      <c r="L2804"/>
      <c r="M2804" s="2">
        <v>495</v>
      </c>
      <c r="N2804" s="65"/>
    </row>
    <row r="2805" spans="2:13" ht="12.75">
      <c r="B2805" s="373">
        <v>26000</v>
      </c>
      <c r="C2805" s="1" t="s">
        <v>1170</v>
      </c>
      <c r="D2805" s="14" t="s">
        <v>1122</v>
      </c>
      <c r="E2805" s="1" t="s">
        <v>139</v>
      </c>
      <c r="F2805" s="29" t="s">
        <v>1172</v>
      </c>
      <c r="G2805" s="29" t="s">
        <v>606</v>
      </c>
      <c r="H2805" s="6">
        <f>H2804-B2805</f>
        <v>-46400</v>
      </c>
      <c r="I2805" s="24">
        <f t="shared" si="193"/>
        <v>52.525252525252526</v>
      </c>
      <c r="K2805" t="s">
        <v>1120</v>
      </c>
      <c r="M2805" s="2">
        <v>495</v>
      </c>
    </row>
    <row r="2806" spans="1:13" ht="12.75">
      <c r="A2806" s="13"/>
      <c r="B2806" s="374">
        <f>SUM(B2803:B2805)</f>
        <v>46400</v>
      </c>
      <c r="C2806" s="13" t="s">
        <v>140</v>
      </c>
      <c r="D2806" s="13"/>
      <c r="E2806" s="13"/>
      <c r="F2806" s="20"/>
      <c r="G2806" s="20"/>
      <c r="H2806" s="57">
        <v>0</v>
      </c>
      <c r="I2806" s="59">
        <f t="shared" si="193"/>
        <v>93.73737373737374</v>
      </c>
      <c r="J2806" s="60"/>
      <c r="K2806" s="60"/>
      <c r="L2806" s="60"/>
      <c r="M2806" s="2">
        <v>495</v>
      </c>
    </row>
    <row r="2807" spans="2:13" ht="12.75">
      <c r="B2807" s="373"/>
      <c r="D2807" s="14"/>
      <c r="H2807" s="6">
        <f aca="true" t="shared" si="194" ref="H2807:H2812">H2806-B2807</f>
        <v>0</v>
      </c>
      <c r="I2807" s="24">
        <f t="shared" si="193"/>
        <v>0</v>
      </c>
      <c r="M2807" s="2">
        <v>495</v>
      </c>
    </row>
    <row r="2808" spans="2:13" ht="12.75">
      <c r="B2808" s="373"/>
      <c r="D2808" s="14"/>
      <c r="H2808" s="6">
        <f t="shared" si="194"/>
        <v>0</v>
      </c>
      <c r="I2808" s="24">
        <f t="shared" si="193"/>
        <v>0</v>
      </c>
      <c r="M2808" s="2">
        <v>495</v>
      </c>
    </row>
    <row r="2809" spans="2:13" ht="12.75">
      <c r="B2809" s="482">
        <v>7000</v>
      </c>
      <c r="C2809" s="1" t="s">
        <v>19</v>
      </c>
      <c r="D2809" s="14" t="s">
        <v>1122</v>
      </c>
      <c r="E2809" s="1" t="s">
        <v>139</v>
      </c>
      <c r="F2809" s="29" t="s">
        <v>1119</v>
      </c>
      <c r="G2809" s="29" t="s">
        <v>504</v>
      </c>
      <c r="H2809" s="6">
        <f t="shared" si="194"/>
        <v>-7000</v>
      </c>
      <c r="I2809" s="24">
        <f t="shared" si="193"/>
        <v>14.141414141414142</v>
      </c>
      <c r="K2809" t="s">
        <v>1120</v>
      </c>
      <c r="M2809" s="2">
        <v>495</v>
      </c>
    </row>
    <row r="2810" spans="2:13" ht="12.75">
      <c r="B2810" s="482">
        <v>3000</v>
      </c>
      <c r="C2810" s="1" t="s">
        <v>19</v>
      </c>
      <c r="D2810" s="14" t="s">
        <v>1122</v>
      </c>
      <c r="E2810" s="1" t="s">
        <v>139</v>
      </c>
      <c r="F2810" s="29" t="s">
        <v>1119</v>
      </c>
      <c r="G2810" s="29" t="s">
        <v>411</v>
      </c>
      <c r="H2810" s="6">
        <f t="shared" si="194"/>
        <v>-10000</v>
      </c>
      <c r="I2810" s="24">
        <f t="shared" si="193"/>
        <v>6.0606060606060606</v>
      </c>
      <c r="K2810" t="s">
        <v>1120</v>
      </c>
      <c r="M2810" s="2">
        <v>495</v>
      </c>
    </row>
    <row r="2811" spans="1:13" s="60" customFormat="1" ht="12.75">
      <c r="A2811" s="1"/>
      <c r="B2811" s="482">
        <v>7000</v>
      </c>
      <c r="C2811" s="1" t="s">
        <v>19</v>
      </c>
      <c r="D2811" s="14" t="s">
        <v>1122</v>
      </c>
      <c r="E2811" s="1" t="s">
        <v>139</v>
      </c>
      <c r="F2811" s="29" t="s">
        <v>1119</v>
      </c>
      <c r="G2811" s="29" t="s">
        <v>411</v>
      </c>
      <c r="H2811" s="6">
        <f t="shared" si="194"/>
        <v>-17000</v>
      </c>
      <c r="I2811" s="24">
        <f t="shared" si="193"/>
        <v>14.141414141414142</v>
      </c>
      <c r="J2811"/>
      <c r="K2811" t="s">
        <v>1120</v>
      </c>
      <c r="L2811"/>
      <c r="M2811" s="2">
        <v>495</v>
      </c>
    </row>
    <row r="2812" spans="2:13" ht="12.75">
      <c r="B2812" s="482">
        <v>5000</v>
      </c>
      <c r="C2812" s="1" t="s">
        <v>19</v>
      </c>
      <c r="D2812" s="14" t="s">
        <v>1122</v>
      </c>
      <c r="E2812" s="1" t="s">
        <v>139</v>
      </c>
      <c r="F2812" s="29" t="s">
        <v>1119</v>
      </c>
      <c r="G2812" s="29" t="s">
        <v>623</v>
      </c>
      <c r="H2812" s="6">
        <f t="shared" si="194"/>
        <v>-22000</v>
      </c>
      <c r="I2812" s="24">
        <f t="shared" si="193"/>
        <v>10.1010101010101</v>
      </c>
      <c r="K2812" t="s">
        <v>1120</v>
      </c>
      <c r="M2812" s="2">
        <v>495</v>
      </c>
    </row>
    <row r="2813" spans="1:13" ht="12.75">
      <c r="A2813" s="13"/>
      <c r="B2813" s="376">
        <f>SUM(B2809:B2812)</f>
        <v>22000</v>
      </c>
      <c r="C2813" s="13" t="s">
        <v>19</v>
      </c>
      <c r="D2813" s="13"/>
      <c r="E2813" s="13" t="s">
        <v>139</v>
      </c>
      <c r="F2813" s="20"/>
      <c r="G2813" s="20"/>
      <c r="H2813" s="57">
        <v>0</v>
      </c>
      <c r="I2813" s="59">
        <f t="shared" si="193"/>
        <v>44.44444444444444</v>
      </c>
      <c r="J2813" s="60"/>
      <c r="K2813" s="60"/>
      <c r="L2813" s="60"/>
      <c r="M2813" s="2">
        <v>495</v>
      </c>
    </row>
    <row r="2814" spans="2:13" ht="12.75">
      <c r="B2814" s="373"/>
      <c r="D2814" s="14"/>
      <c r="H2814" s="6">
        <f>H2813-B2814</f>
        <v>0</v>
      </c>
      <c r="I2814" s="24">
        <f t="shared" si="193"/>
        <v>0</v>
      </c>
      <c r="M2814" s="2">
        <v>495</v>
      </c>
    </row>
    <row r="2815" spans="2:13" ht="12.75">
      <c r="B2815" s="373"/>
      <c r="D2815" s="14"/>
      <c r="H2815" s="6">
        <f>H2814-B2815</f>
        <v>0</v>
      </c>
      <c r="I2815" s="24">
        <f t="shared" si="193"/>
        <v>0</v>
      </c>
      <c r="M2815" s="2">
        <v>495</v>
      </c>
    </row>
    <row r="2816" spans="1:13" s="60" customFormat="1" ht="12.75">
      <c r="A2816" s="1"/>
      <c r="B2816" s="373">
        <v>5000</v>
      </c>
      <c r="C2816" s="1" t="s">
        <v>21</v>
      </c>
      <c r="D2816" s="14" t="s">
        <v>1122</v>
      </c>
      <c r="E2816" s="1" t="s">
        <v>139</v>
      </c>
      <c r="F2816" s="29" t="s">
        <v>1119</v>
      </c>
      <c r="G2816" s="29" t="s">
        <v>504</v>
      </c>
      <c r="H2816" s="6">
        <f>H2815-B2816</f>
        <v>-5000</v>
      </c>
      <c r="I2816" s="24">
        <f t="shared" si="193"/>
        <v>10.1010101010101</v>
      </c>
      <c r="J2816"/>
      <c r="K2816" t="s">
        <v>1120</v>
      </c>
      <c r="L2816"/>
      <c r="M2816" s="2">
        <v>495</v>
      </c>
    </row>
    <row r="2817" spans="2:13" ht="12.75">
      <c r="B2817" s="373">
        <v>5000</v>
      </c>
      <c r="C2817" s="1" t="s">
        <v>21</v>
      </c>
      <c r="D2817" s="14" t="s">
        <v>1122</v>
      </c>
      <c r="E2817" s="1" t="s">
        <v>139</v>
      </c>
      <c r="F2817" s="29" t="s">
        <v>1119</v>
      </c>
      <c r="G2817" s="29" t="s">
        <v>411</v>
      </c>
      <c r="H2817" s="6">
        <f>H2816-B2817</f>
        <v>-10000</v>
      </c>
      <c r="I2817" s="24">
        <f t="shared" si="193"/>
        <v>10.1010101010101</v>
      </c>
      <c r="K2817" t="s">
        <v>1120</v>
      </c>
      <c r="M2817" s="2">
        <v>495</v>
      </c>
    </row>
    <row r="2818" spans="1:13" ht="12.75">
      <c r="A2818" s="13"/>
      <c r="B2818" s="374">
        <f>SUM(B2816:B2817)</f>
        <v>10000</v>
      </c>
      <c r="C2818" s="13" t="s">
        <v>21</v>
      </c>
      <c r="D2818" s="13"/>
      <c r="E2818" s="13" t="s">
        <v>139</v>
      </c>
      <c r="F2818" s="20"/>
      <c r="G2818" s="20"/>
      <c r="H2818" s="57">
        <v>0</v>
      </c>
      <c r="I2818" s="59">
        <f t="shared" si="193"/>
        <v>20.2020202020202</v>
      </c>
      <c r="J2818" s="60"/>
      <c r="K2818" s="60"/>
      <c r="L2818" s="60"/>
      <c r="M2818" s="2">
        <v>495</v>
      </c>
    </row>
    <row r="2819" spans="2:13" ht="12.75">
      <c r="B2819" s="373"/>
      <c r="D2819" s="14"/>
      <c r="H2819" s="6">
        <f>H2818-B2819</f>
        <v>0</v>
      </c>
      <c r="I2819" s="24">
        <f t="shared" si="193"/>
        <v>0</v>
      </c>
      <c r="M2819" s="2">
        <v>495</v>
      </c>
    </row>
    <row r="2820" spans="2:13" ht="12.75">
      <c r="B2820" s="373"/>
      <c r="D2820" s="14"/>
      <c r="H2820" s="6">
        <f>H2819-B2820</f>
        <v>0</v>
      </c>
      <c r="I2820" s="24">
        <f t="shared" si="193"/>
        <v>0</v>
      </c>
      <c r="M2820" s="2">
        <v>495</v>
      </c>
    </row>
    <row r="2821" spans="1:13" s="60" customFormat="1" ht="12.75">
      <c r="A2821" s="1"/>
      <c r="B2821" s="373">
        <v>16363.6</v>
      </c>
      <c r="C2821" s="1" t="s">
        <v>20</v>
      </c>
      <c r="D2821" s="14" t="s">
        <v>1122</v>
      </c>
      <c r="E2821" s="1" t="s">
        <v>139</v>
      </c>
      <c r="F2821" s="29" t="s">
        <v>1173</v>
      </c>
      <c r="G2821" s="29" t="s">
        <v>504</v>
      </c>
      <c r="H2821" s="6">
        <f>H2820-B2821</f>
        <v>-16363.6</v>
      </c>
      <c r="I2821" s="24">
        <f t="shared" si="193"/>
        <v>33.05777777777778</v>
      </c>
      <c r="J2821"/>
      <c r="K2821" t="s">
        <v>1120</v>
      </c>
      <c r="L2821"/>
      <c r="M2821" s="2">
        <v>495</v>
      </c>
    </row>
    <row r="2822" spans="2:13" ht="12.75">
      <c r="B2822" s="373">
        <v>16363.6</v>
      </c>
      <c r="C2822" s="1" t="s">
        <v>20</v>
      </c>
      <c r="D2822" s="14" t="s">
        <v>1122</v>
      </c>
      <c r="E2822" s="1" t="s">
        <v>139</v>
      </c>
      <c r="F2822" s="29" t="s">
        <v>1174</v>
      </c>
      <c r="G2822" s="29" t="s">
        <v>606</v>
      </c>
      <c r="H2822" s="6">
        <f>H2821-B2822</f>
        <v>-32727.2</v>
      </c>
      <c r="I2822" s="24">
        <f t="shared" si="193"/>
        <v>33.05777777777778</v>
      </c>
      <c r="K2822" t="s">
        <v>1120</v>
      </c>
      <c r="M2822" s="2">
        <v>495</v>
      </c>
    </row>
    <row r="2823" spans="1:13" ht="12.75">
      <c r="A2823" s="13"/>
      <c r="B2823" s="374">
        <f>SUM(B2821:B2822)</f>
        <v>32727.2</v>
      </c>
      <c r="C2823" s="13" t="s">
        <v>20</v>
      </c>
      <c r="D2823" s="13"/>
      <c r="E2823" s="13"/>
      <c r="F2823" s="20"/>
      <c r="G2823" s="20"/>
      <c r="H2823" s="57">
        <v>0</v>
      </c>
      <c r="I2823" s="59">
        <f t="shared" si="193"/>
        <v>66.11555555555556</v>
      </c>
      <c r="J2823" s="60"/>
      <c r="K2823" s="60"/>
      <c r="L2823" s="60"/>
      <c r="M2823" s="2">
        <v>495</v>
      </c>
    </row>
    <row r="2824" spans="1:13" s="17" customFormat="1" ht="12.75">
      <c r="A2824" s="14"/>
      <c r="B2824" s="372"/>
      <c r="C2824" s="14"/>
      <c r="D2824" s="14"/>
      <c r="E2824" s="14"/>
      <c r="F2824" s="32"/>
      <c r="G2824" s="32"/>
      <c r="H2824" s="6">
        <v>0</v>
      </c>
      <c r="I2824" s="24">
        <f t="shared" si="193"/>
        <v>0</v>
      </c>
      <c r="M2824" s="2">
        <v>495</v>
      </c>
    </row>
    <row r="2825" spans="1:13" s="17" customFormat="1" ht="12.75">
      <c r="A2825" s="14"/>
      <c r="B2825" s="372"/>
      <c r="C2825" s="14"/>
      <c r="D2825" s="14"/>
      <c r="E2825" s="14"/>
      <c r="F2825" s="32"/>
      <c r="G2825" s="32"/>
      <c r="H2825" s="6">
        <f>H2824-B2825</f>
        <v>0</v>
      </c>
      <c r="I2825" s="24">
        <f t="shared" si="193"/>
        <v>0</v>
      </c>
      <c r="M2825" s="2">
        <v>495</v>
      </c>
    </row>
    <row r="2826" spans="1:13" s="56" customFormat="1" ht="12.75">
      <c r="A2826" s="1"/>
      <c r="B2826" s="373"/>
      <c r="C2826" s="1"/>
      <c r="D2826" s="14"/>
      <c r="E2826" s="1"/>
      <c r="F2826" s="29"/>
      <c r="G2826" s="29"/>
      <c r="H2826" s="6">
        <f>H2825-B2826</f>
        <v>0</v>
      </c>
      <c r="I2826" s="24">
        <f t="shared" si="193"/>
        <v>0</v>
      </c>
      <c r="J2826"/>
      <c r="K2826"/>
      <c r="L2826"/>
      <c r="M2826" s="2">
        <v>495</v>
      </c>
    </row>
    <row r="2827" spans="1:13" s="17" customFormat="1" ht="12.75">
      <c r="A2827" s="1"/>
      <c r="B2827" s="373"/>
      <c r="C2827" s="1"/>
      <c r="D2827" s="14"/>
      <c r="E2827" s="1"/>
      <c r="F2827" s="29"/>
      <c r="G2827" s="29"/>
      <c r="H2827" s="6">
        <f>H2826-B2827</f>
        <v>0</v>
      </c>
      <c r="I2827" s="24">
        <f t="shared" si="193"/>
        <v>0</v>
      </c>
      <c r="J2827"/>
      <c r="K2827"/>
      <c r="L2827"/>
      <c r="M2827" s="2">
        <v>495</v>
      </c>
    </row>
    <row r="2828" spans="1:13" ht="12.75">
      <c r="A2828" s="52"/>
      <c r="B2828" s="371">
        <f>+B2837+B2844+B2851+B2859</f>
        <v>929674.3</v>
      </c>
      <c r="C2828" s="52" t="s">
        <v>141</v>
      </c>
      <c r="D2828" s="52"/>
      <c r="E2828" s="52" t="s">
        <v>142</v>
      </c>
      <c r="F2828" s="93"/>
      <c r="G2828" s="62" t="s">
        <v>143</v>
      </c>
      <c r="H2828" s="53"/>
      <c r="I2828" s="55"/>
      <c r="J2828" s="56"/>
      <c r="K2828" s="56"/>
      <c r="L2828" s="56"/>
      <c r="M2828" s="2">
        <v>495</v>
      </c>
    </row>
    <row r="2829" spans="1:13" ht="12.75">
      <c r="A2829" s="14"/>
      <c r="B2829" s="372"/>
      <c r="C2829" s="14"/>
      <c r="D2829" s="14"/>
      <c r="E2829" s="14"/>
      <c r="F2829" s="32"/>
      <c r="G2829" s="32"/>
      <c r="H2829" s="31">
        <f aca="true" t="shared" si="195" ref="H2829:H2836">H2828-B2829</f>
        <v>0</v>
      </c>
      <c r="I2829" s="64">
        <f aca="true" t="shared" si="196" ref="I2829:I2860">+B2829/M2829</f>
        <v>0</v>
      </c>
      <c r="J2829" s="17"/>
      <c r="K2829" s="17"/>
      <c r="L2829" s="17"/>
      <c r="M2829" s="2">
        <v>495</v>
      </c>
    </row>
    <row r="2830" spans="2:13" ht="12.75">
      <c r="B2830" s="373"/>
      <c r="D2830" s="14"/>
      <c r="H2830" s="6">
        <f t="shared" si="195"/>
        <v>0</v>
      </c>
      <c r="I2830" s="24">
        <f t="shared" si="196"/>
        <v>0</v>
      </c>
      <c r="M2830" s="2">
        <v>495</v>
      </c>
    </row>
    <row r="2831" spans="2:13" ht="12.75">
      <c r="B2831" s="373">
        <v>662</v>
      </c>
      <c r="C2831" s="1" t="s">
        <v>131</v>
      </c>
      <c r="D2831" s="14" t="s">
        <v>1122</v>
      </c>
      <c r="E2831" s="1" t="s">
        <v>142</v>
      </c>
      <c r="F2831" s="29" t="s">
        <v>1175</v>
      </c>
      <c r="G2831" s="29" t="s">
        <v>557</v>
      </c>
      <c r="H2831" s="6">
        <f t="shared" si="195"/>
        <v>-662</v>
      </c>
      <c r="I2831" s="24">
        <f t="shared" si="196"/>
        <v>1.3373737373737373</v>
      </c>
      <c r="K2831" t="s">
        <v>1120</v>
      </c>
      <c r="M2831" s="2">
        <v>495</v>
      </c>
    </row>
    <row r="2832" spans="2:13" ht="12.75">
      <c r="B2832" s="372">
        <v>3341</v>
      </c>
      <c r="C2832" s="1" t="s">
        <v>131</v>
      </c>
      <c r="D2832" s="14" t="s">
        <v>1122</v>
      </c>
      <c r="E2832" s="1" t="s">
        <v>142</v>
      </c>
      <c r="F2832" s="29" t="s">
        <v>1175</v>
      </c>
      <c r="G2832" s="32" t="s">
        <v>557</v>
      </c>
      <c r="H2832" s="6">
        <f t="shared" si="195"/>
        <v>-4003</v>
      </c>
      <c r="I2832" s="24">
        <f t="shared" si="196"/>
        <v>6.74949494949495</v>
      </c>
      <c r="K2832" t="s">
        <v>1120</v>
      </c>
      <c r="M2832" s="2">
        <v>495</v>
      </c>
    </row>
    <row r="2833" spans="1:13" ht="12.75">
      <c r="A2833" s="14"/>
      <c r="B2833" s="372">
        <v>2005</v>
      </c>
      <c r="C2833" s="1" t="s">
        <v>131</v>
      </c>
      <c r="D2833" s="14" t="s">
        <v>1122</v>
      </c>
      <c r="E2833" s="1" t="s">
        <v>142</v>
      </c>
      <c r="F2833" s="29" t="s">
        <v>1176</v>
      </c>
      <c r="G2833" s="32" t="s">
        <v>603</v>
      </c>
      <c r="H2833" s="6">
        <f t="shared" si="195"/>
        <v>-6008</v>
      </c>
      <c r="I2833" s="24">
        <f t="shared" si="196"/>
        <v>4.05050505050505</v>
      </c>
      <c r="J2833" s="17"/>
      <c r="K2833" t="s">
        <v>1120</v>
      </c>
      <c r="L2833" s="17"/>
      <c r="M2833" s="2">
        <v>495</v>
      </c>
    </row>
    <row r="2834" spans="2:13" ht="12.75">
      <c r="B2834" s="373">
        <v>4009.3</v>
      </c>
      <c r="C2834" s="1" t="s">
        <v>131</v>
      </c>
      <c r="D2834" s="14" t="s">
        <v>1122</v>
      </c>
      <c r="E2834" s="1" t="s">
        <v>142</v>
      </c>
      <c r="F2834" s="29" t="s">
        <v>1177</v>
      </c>
      <c r="G2834" s="29" t="s">
        <v>1178</v>
      </c>
      <c r="H2834" s="6">
        <f t="shared" si="195"/>
        <v>-10017.3</v>
      </c>
      <c r="I2834" s="24">
        <f t="shared" si="196"/>
        <v>8.09959595959596</v>
      </c>
      <c r="K2834" t="s">
        <v>1120</v>
      </c>
      <c r="M2834" s="2">
        <v>495</v>
      </c>
    </row>
    <row r="2835" spans="1:13" s="60" customFormat="1" ht="12.75">
      <c r="A2835" s="1"/>
      <c r="B2835" s="373">
        <v>2673</v>
      </c>
      <c r="C2835" s="1" t="s">
        <v>131</v>
      </c>
      <c r="D2835" s="14" t="s">
        <v>1122</v>
      </c>
      <c r="E2835" s="1" t="s">
        <v>142</v>
      </c>
      <c r="F2835" s="29" t="s">
        <v>1179</v>
      </c>
      <c r="G2835" s="29" t="s">
        <v>606</v>
      </c>
      <c r="H2835" s="6">
        <f t="shared" si="195"/>
        <v>-12690.3</v>
      </c>
      <c r="I2835" s="24">
        <f t="shared" si="196"/>
        <v>5.4</v>
      </c>
      <c r="J2835"/>
      <c r="K2835" t="s">
        <v>1120</v>
      </c>
      <c r="L2835"/>
      <c r="M2835" s="2">
        <v>495</v>
      </c>
    </row>
    <row r="2836" spans="2:13" ht="12.75">
      <c r="B2836" s="373">
        <v>3341</v>
      </c>
      <c r="C2836" s="1" t="s">
        <v>131</v>
      </c>
      <c r="D2836" s="14" t="s">
        <v>1122</v>
      </c>
      <c r="E2836" s="1" t="s">
        <v>142</v>
      </c>
      <c r="F2836" s="29" t="s">
        <v>1180</v>
      </c>
      <c r="G2836" s="29" t="s">
        <v>623</v>
      </c>
      <c r="H2836" s="6">
        <f t="shared" si="195"/>
        <v>-16031.3</v>
      </c>
      <c r="I2836" s="24">
        <f t="shared" si="196"/>
        <v>6.74949494949495</v>
      </c>
      <c r="K2836" t="s">
        <v>1120</v>
      </c>
      <c r="M2836" s="2">
        <v>495</v>
      </c>
    </row>
    <row r="2837" spans="1:13" ht="12.75">
      <c r="A2837" s="13"/>
      <c r="B2837" s="374">
        <f>SUM(B2831:B2836)</f>
        <v>16031.3</v>
      </c>
      <c r="C2837" s="13" t="s">
        <v>131</v>
      </c>
      <c r="D2837" s="13"/>
      <c r="E2837" s="13" t="s">
        <v>142</v>
      </c>
      <c r="F2837" s="20"/>
      <c r="G2837" s="20"/>
      <c r="H2837" s="57">
        <v>0</v>
      </c>
      <c r="I2837" s="59">
        <f t="shared" si="196"/>
        <v>32.386464646464646</v>
      </c>
      <c r="J2837" s="60"/>
      <c r="K2837" s="60"/>
      <c r="L2837" s="60"/>
      <c r="M2837" s="2">
        <v>495</v>
      </c>
    </row>
    <row r="2838" spans="2:13" ht="12.75">
      <c r="B2838" s="373"/>
      <c r="D2838" s="14"/>
      <c r="H2838" s="6">
        <f>H2837-B2838</f>
        <v>0</v>
      </c>
      <c r="I2838" s="24">
        <f t="shared" si="196"/>
        <v>0</v>
      </c>
      <c r="M2838" s="2">
        <v>495</v>
      </c>
    </row>
    <row r="2839" spans="1:13" s="60" customFormat="1" ht="12.75">
      <c r="A2839" s="1"/>
      <c r="B2839" s="482"/>
      <c r="C2839" s="1"/>
      <c r="D2839" s="14"/>
      <c r="E2839" s="1"/>
      <c r="F2839" s="29"/>
      <c r="G2839" s="29"/>
      <c r="H2839" s="6">
        <f>H2838-B2839</f>
        <v>0</v>
      </c>
      <c r="I2839" s="24">
        <f t="shared" si="196"/>
        <v>0</v>
      </c>
      <c r="J2839"/>
      <c r="K2839"/>
      <c r="L2839"/>
      <c r="M2839" s="2">
        <v>495</v>
      </c>
    </row>
    <row r="2840" spans="1:13" s="17" customFormat="1" ht="12.75">
      <c r="A2840" s="1"/>
      <c r="B2840" s="373">
        <v>673000</v>
      </c>
      <c r="C2840" s="14" t="s">
        <v>1181</v>
      </c>
      <c r="D2840" s="14" t="s">
        <v>1122</v>
      </c>
      <c r="E2840" s="1" t="s">
        <v>142</v>
      </c>
      <c r="F2840" s="29" t="s">
        <v>1182</v>
      </c>
      <c r="G2840" s="29" t="s">
        <v>409</v>
      </c>
      <c r="H2840" s="6">
        <f>H2838-B2840</f>
        <v>-673000</v>
      </c>
      <c r="I2840" s="24">
        <f t="shared" si="196"/>
        <v>1359.5959595959596</v>
      </c>
      <c r="J2840"/>
      <c r="K2840" t="s">
        <v>1132</v>
      </c>
      <c r="L2840"/>
      <c r="M2840" s="2">
        <v>495</v>
      </c>
    </row>
    <row r="2841" spans="2:13" ht="12.75">
      <c r="B2841" s="373">
        <v>33410</v>
      </c>
      <c r="C2841" s="14" t="s">
        <v>1183</v>
      </c>
      <c r="D2841" s="14" t="s">
        <v>1122</v>
      </c>
      <c r="E2841" s="1" t="s">
        <v>142</v>
      </c>
      <c r="F2841" s="29" t="s">
        <v>1184</v>
      </c>
      <c r="G2841" s="29" t="s">
        <v>557</v>
      </c>
      <c r="H2841" s="6">
        <f>H2839-B2841</f>
        <v>-33410</v>
      </c>
      <c r="I2841" s="24">
        <f t="shared" si="196"/>
        <v>67.4949494949495</v>
      </c>
      <c r="K2841" t="s">
        <v>1120</v>
      </c>
      <c r="M2841" s="2">
        <v>495</v>
      </c>
    </row>
    <row r="2842" spans="1:13" s="60" customFormat="1" ht="12.75">
      <c r="A2842" s="1"/>
      <c r="B2842" s="373">
        <v>20521</v>
      </c>
      <c r="C2842" s="1" t="s">
        <v>131</v>
      </c>
      <c r="D2842" s="14" t="s">
        <v>1122</v>
      </c>
      <c r="E2842" s="1" t="s">
        <v>142</v>
      </c>
      <c r="F2842" s="29" t="s">
        <v>1185</v>
      </c>
      <c r="G2842" s="29" t="s">
        <v>557</v>
      </c>
      <c r="H2842" s="6">
        <f>H2841-B2842</f>
        <v>-53931</v>
      </c>
      <c r="I2842" s="24">
        <f t="shared" si="196"/>
        <v>41.45656565656566</v>
      </c>
      <c r="J2842"/>
      <c r="K2842" t="s">
        <v>1120</v>
      </c>
      <c r="L2842"/>
      <c r="M2842" s="2">
        <v>495</v>
      </c>
    </row>
    <row r="2843" spans="1:13" s="17" customFormat="1" ht="12.75">
      <c r="A2843" s="1"/>
      <c r="B2843" s="373">
        <v>15616</v>
      </c>
      <c r="C2843" s="1" t="s">
        <v>1186</v>
      </c>
      <c r="D2843" s="14" t="s">
        <v>1122</v>
      </c>
      <c r="E2843" s="1" t="s">
        <v>142</v>
      </c>
      <c r="F2843" s="29" t="s">
        <v>1187</v>
      </c>
      <c r="G2843" s="29" t="s">
        <v>557</v>
      </c>
      <c r="H2843" s="6">
        <f>H2842-B2843</f>
        <v>-69547</v>
      </c>
      <c r="I2843" s="24">
        <f t="shared" si="196"/>
        <v>31.547474747474748</v>
      </c>
      <c r="J2843"/>
      <c r="K2843" t="s">
        <v>1120</v>
      </c>
      <c r="L2843"/>
      <c r="M2843" s="2">
        <v>495</v>
      </c>
    </row>
    <row r="2844" spans="1:13" ht="12.75">
      <c r="A2844" s="13"/>
      <c r="B2844" s="374">
        <f>SUM(B2840:B2843)</f>
        <v>742547</v>
      </c>
      <c r="C2844" s="13" t="s">
        <v>140</v>
      </c>
      <c r="D2844" s="13"/>
      <c r="E2844" s="13"/>
      <c r="F2844" s="71"/>
      <c r="G2844" s="20"/>
      <c r="H2844" s="57">
        <v>0</v>
      </c>
      <c r="I2844" s="59">
        <f t="shared" si="196"/>
        <v>1500.0949494949496</v>
      </c>
      <c r="J2844" s="60"/>
      <c r="K2844" s="60"/>
      <c r="L2844" s="60"/>
      <c r="M2844" s="2">
        <v>495</v>
      </c>
    </row>
    <row r="2845" spans="2:13" ht="12.75">
      <c r="B2845" s="373"/>
      <c r="D2845" s="14"/>
      <c r="H2845" s="6">
        <f aca="true" t="shared" si="197" ref="H2845:H2850">H2844-B2845</f>
        <v>0</v>
      </c>
      <c r="I2845" s="24">
        <f t="shared" si="196"/>
        <v>0</v>
      </c>
      <c r="M2845" s="2">
        <v>495</v>
      </c>
    </row>
    <row r="2846" spans="2:13" ht="12.75">
      <c r="B2846" s="373"/>
      <c r="D2846" s="14"/>
      <c r="H2846" s="6">
        <f t="shared" si="197"/>
        <v>0</v>
      </c>
      <c r="I2846" s="24">
        <f t="shared" si="196"/>
        <v>0</v>
      </c>
      <c r="M2846" s="2">
        <v>495</v>
      </c>
    </row>
    <row r="2847" spans="1:13" s="17" customFormat="1" ht="12.75">
      <c r="A2847" s="14"/>
      <c r="B2847" s="372">
        <v>25817</v>
      </c>
      <c r="C2847" s="14" t="s">
        <v>20</v>
      </c>
      <c r="D2847" s="14" t="s">
        <v>1122</v>
      </c>
      <c r="E2847" s="1" t="s">
        <v>142</v>
      </c>
      <c r="F2847" s="32" t="s">
        <v>1188</v>
      </c>
      <c r="G2847" s="32" t="s">
        <v>411</v>
      </c>
      <c r="H2847" s="6">
        <f t="shared" si="197"/>
        <v>-25817</v>
      </c>
      <c r="I2847" s="24">
        <f t="shared" si="196"/>
        <v>52.15555555555556</v>
      </c>
      <c r="K2847" t="s">
        <v>1120</v>
      </c>
      <c r="M2847" s="2">
        <v>495</v>
      </c>
    </row>
    <row r="2848" spans="2:13" ht="12.75">
      <c r="B2848" s="373">
        <v>40093</v>
      </c>
      <c r="C2848" s="1" t="s">
        <v>20</v>
      </c>
      <c r="D2848" s="14" t="s">
        <v>1122</v>
      </c>
      <c r="E2848" s="1" t="s">
        <v>142</v>
      </c>
      <c r="F2848" s="29" t="s">
        <v>1189</v>
      </c>
      <c r="G2848" s="29" t="s">
        <v>557</v>
      </c>
      <c r="H2848" s="6">
        <f t="shared" si="197"/>
        <v>-65910</v>
      </c>
      <c r="I2848" s="24">
        <f t="shared" si="196"/>
        <v>80.99595959595959</v>
      </c>
      <c r="K2848" t="s">
        <v>1120</v>
      </c>
      <c r="M2848" s="2">
        <v>495</v>
      </c>
    </row>
    <row r="2849" spans="1:13" s="60" customFormat="1" ht="12.75">
      <c r="A2849" s="1"/>
      <c r="B2849" s="373">
        <v>40093</v>
      </c>
      <c r="C2849" s="1" t="s">
        <v>20</v>
      </c>
      <c r="D2849" s="14" t="s">
        <v>1122</v>
      </c>
      <c r="E2849" s="1" t="s">
        <v>142</v>
      </c>
      <c r="F2849" s="29" t="s">
        <v>1190</v>
      </c>
      <c r="G2849" s="29" t="s">
        <v>603</v>
      </c>
      <c r="H2849" s="6">
        <f t="shared" si="197"/>
        <v>-106003</v>
      </c>
      <c r="I2849" s="24">
        <f t="shared" si="196"/>
        <v>80.99595959595959</v>
      </c>
      <c r="J2849"/>
      <c r="K2849" t="s">
        <v>1120</v>
      </c>
      <c r="L2849"/>
      <c r="M2849" s="2">
        <v>495</v>
      </c>
    </row>
    <row r="2850" spans="2:13" ht="12.75">
      <c r="B2850" s="373">
        <v>40093</v>
      </c>
      <c r="C2850" s="1" t="s">
        <v>20</v>
      </c>
      <c r="D2850" s="14" t="s">
        <v>1122</v>
      </c>
      <c r="E2850" s="1" t="s">
        <v>142</v>
      </c>
      <c r="F2850" s="29" t="s">
        <v>1190</v>
      </c>
      <c r="G2850" s="29" t="s">
        <v>593</v>
      </c>
      <c r="H2850" s="6">
        <f t="shared" si="197"/>
        <v>-146096</v>
      </c>
      <c r="I2850" s="24">
        <f t="shared" si="196"/>
        <v>80.99595959595959</v>
      </c>
      <c r="K2850" t="s">
        <v>1120</v>
      </c>
      <c r="M2850" s="2">
        <v>495</v>
      </c>
    </row>
    <row r="2851" spans="1:13" ht="12.75">
      <c r="A2851" s="13"/>
      <c r="B2851" s="374">
        <f>SUM(B2847:B2850)</f>
        <v>146096</v>
      </c>
      <c r="C2851" s="13" t="s">
        <v>20</v>
      </c>
      <c r="D2851" s="13"/>
      <c r="E2851" s="13" t="s">
        <v>142</v>
      </c>
      <c r="F2851" s="20"/>
      <c r="G2851" s="20"/>
      <c r="H2851" s="57">
        <v>0</v>
      </c>
      <c r="I2851" s="59">
        <f t="shared" si="196"/>
        <v>295.14343434343436</v>
      </c>
      <c r="J2851" s="60"/>
      <c r="K2851" s="60"/>
      <c r="L2851" s="60"/>
      <c r="M2851" s="2">
        <v>495</v>
      </c>
    </row>
    <row r="2852" spans="2:13" ht="12.75">
      <c r="B2852" s="373"/>
      <c r="D2852" s="14"/>
      <c r="H2852" s="6">
        <f aca="true" t="shared" si="198" ref="H2852:H2858">H2851-B2852</f>
        <v>0</v>
      </c>
      <c r="I2852" s="24">
        <f t="shared" si="196"/>
        <v>0</v>
      </c>
      <c r="M2852" s="2">
        <v>495</v>
      </c>
    </row>
    <row r="2853" spans="2:13" ht="12.75">
      <c r="B2853" s="373"/>
      <c r="D2853" s="14"/>
      <c r="H2853" s="6">
        <f t="shared" si="198"/>
        <v>0</v>
      </c>
      <c r="I2853" s="24">
        <f t="shared" si="196"/>
        <v>0</v>
      </c>
      <c r="M2853" s="2">
        <v>495</v>
      </c>
    </row>
    <row r="2854" spans="1:13" s="17" customFormat="1" ht="12.75">
      <c r="A2854" s="1"/>
      <c r="B2854" s="372">
        <v>5000</v>
      </c>
      <c r="C2854" s="35" t="s">
        <v>21</v>
      </c>
      <c r="D2854" s="14" t="s">
        <v>1122</v>
      </c>
      <c r="E2854" s="1" t="s">
        <v>142</v>
      </c>
      <c r="F2854" s="29" t="s">
        <v>1119</v>
      </c>
      <c r="G2854" s="33" t="s">
        <v>557</v>
      </c>
      <c r="H2854" s="6">
        <f t="shared" si="198"/>
        <v>-5000</v>
      </c>
      <c r="I2854" s="24">
        <f t="shared" si="196"/>
        <v>10.1010101010101</v>
      </c>
      <c r="J2854"/>
      <c r="K2854" t="s">
        <v>1120</v>
      </c>
      <c r="L2854"/>
      <c r="M2854" s="2">
        <v>495</v>
      </c>
    </row>
    <row r="2855" spans="2:13" ht="12.75">
      <c r="B2855" s="372">
        <v>5000</v>
      </c>
      <c r="C2855" s="35" t="s">
        <v>21</v>
      </c>
      <c r="D2855" s="14" t="s">
        <v>1122</v>
      </c>
      <c r="E2855" s="1" t="s">
        <v>142</v>
      </c>
      <c r="F2855" s="29" t="s">
        <v>1119</v>
      </c>
      <c r="G2855" s="33" t="s">
        <v>603</v>
      </c>
      <c r="H2855" s="6">
        <f t="shared" si="198"/>
        <v>-10000</v>
      </c>
      <c r="I2855" s="24">
        <f t="shared" si="196"/>
        <v>10.1010101010101</v>
      </c>
      <c r="K2855" t="s">
        <v>1120</v>
      </c>
      <c r="M2855" s="2">
        <v>495</v>
      </c>
    </row>
    <row r="2856" spans="2:13" ht="12.75">
      <c r="B2856" s="372">
        <v>5000</v>
      </c>
      <c r="C2856" s="35" t="s">
        <v>21</v>
      </c>
      <c r="D2856" s="14" t="s">
        <v>1122</v>
      </c>
      <c r="E2856" s="1" t="s">
        <v>142</v>
      </c>
      <c r="F2856" s="29" t="s">
        <v>1119</v>
      </c>
      <c r="G2856" s="33" t="s">
        <v>593</v>
      </c>
      <c r="H2856" s="6">
        <f t="shared" si="198"/>
        <v>-15000</v>
      </c>
      <c r="I2856" s="24">
        <f t="shared" si="196"/>
        <v>10.1010101010101</v>
      </c>
      <c r="K2856" t="s">
        <v>1120</v>
      </c>
      <c r="M2856" s="2">
        <v>495</v>
      </c>
    </row>
    <row r="2857" spans="1:13" s="60" customFormat="1" ht="12.75">
      <c r="A2857" s="1"/>
      <c r="B2857" s="372">
        <v>5000</v>
      </c>
      <c r="C2857" s="35" t="s">
        <v>21</v>
      </c>
      <c r="D2857" s="14" t="s">
        <v>1122</v>
      </c>
      <c r="E2857" s="1" t="s">
        <v>142</v>
      </c>
      <c r="F2857" s="29" t="s">
        <v>1119</v>
      </c>
      <c r="G2857" s="33" t="s">
        <v>606</v>
      </c>
      <c r="H2857" s="6">
        <f t="shared" si="198"/>
        <v>-20000</v>
      </c>
      <c r="I2857" s="24">
        <f t="shared" si="196"/>
        <v>10.1010101010101</v>
      </c>
      <c r="J2857"/>
      <c r="K2857" t="s">
        <v>1120</v>
      </c>
      <c r="L2857"/>
      <c r="M2857" s="2">
        <v>495</v>
      </c>
    </row>
    <row r="2858" spans="2:13" ht="12.75">
      <c r="B2858" s="372">
        <v>5000</v>
      </c>
      <c r="C2858" s="35" t="s">
        <v>21</v>
      </c>
      <c r="D2858" s="14" t="s">
        <v>1122</v>
      </c>
      <c r="E2858" s="1" t="s">
        <v>142</v>
      </c>
      <c r="F2858" s="29" t="s">
        <v>1119</v>
      </c>
      <c r="G2858" s="33" t="s">
        <v>623</v>
      </c>
      <c r="H2858" s="6">
        <f t="shared" si="198"/>
        <v>-25000</v>
      </c>
      <c r="I2858" s="24">
        <f t="shared" si="196"/>
        <v>10.1010101010101</v>
      </c>
      <c r="K2858" t="s">
        <v>1120</v>
      </c>
      <c r="M2858" s="2">
        <v>495</v>
      </c>
    </row>
    <row r="2859" spans="1:13" s="56" customFormat="1" ht="12.75">
      <c r="A2859" s="13"/>
      <c r="B2859" s="374">
        <f>SUM(B2854:B2858)</f>
        <v>25000</v>
      </c>
      <c r="C2859" s="13" t="s">
        <v>21</v>
      </c>
      <c r="D2859" s="13"/>
      <c r="E2859" s="13" t="s">
        <v>142</v>
      </c>
      <c r="F2859" s="20"/>
      <c r="G2859" s="20"/>
      <c r="H2859" s="57">
        <v>0</v>
      </c>
      <c r="I2859" s="59">
        <f t="shared" si="196"/>
        <v>50.505050505050505</v>
      </c>
      <c r="J2859" s="60"/>
      <c r="K2859" s="60"/>
      <c r="L2859" s="60"/>
      <c r="M2859" s="2">
        <v>495</v>
      </c>
    </row>
    <row r="2860" spans="1:13" s="17" customFormat="1" ht="12.75">
      <c r="A2860" s="1"/>
      <c r="B2860" s="373"/>
      <c r="C2860" s="1"/>
      <c r="D2860" s="14"/>
      <c r="E2860" s="1"/>
      <c r="F2860" s="29"/>
      <c r="G2860" s="29"/>
      <c r="H2860" s="6">
        <f>H2859-B2860</f>
        <v>0</v>
      </c>
      <c r="I2860" s="24">
        <f t="shared" si="196"/>
        <v>0</v>
      </c>
      <c r="J2860"/>
      <c r="K2860"/>
      <c r="L2860"/>
      <c r="M2860" s="2">
        <v>495</v>
      </c>
    </row>
    <row r="2861" spans="2:13" ht="12.75">
      <c r="B2861" s="373"/>
      <c r="D2861" s="14"/>
      <c r="H2861" s="6">
        <f>H2860-B2861</f>
        <v>0</v>
      </c>
      <c r="I2861" s="24">
        <f aca="true" t="shared" si="199" ref="I2861:I2884">+B2861/M2861</f>
        <v>0</v>
      </c>
      <c r="M2861" s="2">
        <v>495</v>
      </c>
    </row>
    <row r="2862" spans="1:13" s="56" customFormat="1" ht="12.75">
      <c r="A2862" s="94"/>
      <c r="B2862" s="375"/>
      <c r="C2862" s="94"/>
      <c r="D2862" s="94"/>
      <c r="E2862" s="94"/>
      <c r="F2862" s="98"/>
      <c r="G2862" s="98"/>
      <c r="H2862" s="31">
        <f>H2861-B2862</f>
        <v>0</v>
      </c>
      <c r="I2862" s="64">
        <f t="shared" si="199"/>
        <v>0</v>
      </c>
      <c r="J2862" s="98"/>
      <c r="K2862" s="98"/>
      <c r="L2862" s="98"/>
      <c r="M2862" s="2">
        <v>495</v>
      </c>
    </row>
    <row r="2863" spans="2:13" ht="12.75">
      <c r="B2863" s="373"/>
      <c r="D2863" s="14"/>
      <c r="H2863" s="6">
        <f>H2862-B2863</f>
        <v>0</v>
      </c>
      <c r="I2863" s="24">
        <f t="shared" si="199"/>
        <v>0</v>
      </c>
      <c r="M2863" s="2">
        <v>495</v>
      </c>
    </row>
    <row r="2864" spans="1:13" s="40" customFormat="1" ht="12.75">
      <c r="A2864" s="52"/>
      <c r="B2864" s="371">
        <f>+B2880+B2870</f>
        <v>451491</v>
      </c>
      <c r="C2864" s="52" t="s">
        <v>128</v>
      </c>
      <c r="D2864" s="52"/>
      <c r="E2864" s="52" t="s">
        <v>144</v>
      </c>
      <c r="F2864" s="56"/>
      <c r="G2864" s="56" t="s">
        <v>130</v>
      </c>
      <c r="H2864" s="53"/>
      <c r="I2864" s="59">
        <f t="shared" si="199"/>
        <v>912.1030303030303</v>
      </c>
      <c r="J2864" s="56"/>
      <c r="K2864" s="56"/>
      <c r="L2864" s="56"/>
      <c r="M2864" s="2">
        <v>495</v>
      </c>
    </row>
    <row r="2865" spans="2:13" ht="12.75">
      <c r="B2865" s="373"/>
      <c r="D2865" s="14"/>
      <c r="H2865" s="6">
        <f>H2864-B2865</f>
        <v>0</v>
      </c>
      <c r="I2865" s="24">
        <f t="shared" si="199"/>
        <v>0</v>
      </c>
      <c r="M2865" s="2">
        <v>495</v>
      </c>
    </row>
    <row r="2866" spans="1:13" s="17" customFormat="1" ht="12.75">
      <c r="A2866" s="1"/>
      <c r="B2866" s="373"/>
      <c r="C2866" s="1"/>
      <c r="D2866" s="14"/>
      <c r="E2866" s="1"/>
      <c r="F2866" s="29"/>
      <c r="G2866" s="29"/>
      <c r="H2866" s="6">
        <f>H2865-B2866</f>
        <v>0</v>
      </c>
      <c r="I2866" s="24">
        <f t="shared" si="199"/>
        <v>0</v>
      </c>
      <c r="J2866"/>
      <c r="K2866"/>
      <c r="L2866"/>
      <c r="M2866" s="2">
        <v>495</v>
      </c>
    </row>
    <row r="2867" spans="1:13" s="17" customFormat="1" ht="12.75">
      <c r="A2867" s="1"/>
      <c r="B2867" s="373">
        <v>2500</v>
      </c>
      <c r="C2867" s="1" t="s">
        <v>1121</v>
      </c>
      <c r="D2867" s="14" t="s">
        <v>1122</v>
      </c>
      <c r="E2867" s="1" t="s">
        <v>144</v>
      </c>
      <c r="F2867" s="29" t="s">
        <v>1191</v>
      </c>
      <c r="G2867" s="33" t="s">
        <v>246</v>
      </c>
      <c r="H2867" s="6">
        <f>H2866-B2867</f>
        <v>-2500</v>
      </c>
      <c r="I2867" s="24">
        <f t="shared" si="199"/>
        <v>5.05050505050505</v>
      </c>
      <c r="J2867"/>
      <c r="K2867" t="s">
        <v>14</v>
      </c>
      <c r="L2867"/>
      <c r="M2867" s="2">
        <v>495</v>
      </c>
    </row>
    <row r="2868" spans="1:13" s="17" customFormat="1" ht="12.75">
      <c r="A2868" s="1"/>
      <c r="B2868" s="373">
        <v>10000</v>
      </c>
      <c r="C2868" s="1" t="s">
        <v>1121</v>
      </c>
      <c r="D2868" s="1" t="s">
        <v>1122</v>
      </c>
      <c r="E2868" s="1" t="s">
        <v>144</v>
      </c>
      <c r="F2868" s="29" t="s">
        <v>1192</v>
      </c>
      <c r="G2868" s="29" t="s">
        <v>502</v>
      </c>
      <c r="H2868" s="6">
        <f>H2867-B2868</f>
        <v>-12500</v>
      </c>
      <c r="I2868" s="24">
        <f t="shared" si="199"/>
        <v>20.2020202020202</v>
      </c>
      <c r="J2868"/>
      <c r="K2868" t="s">
        <v>14</v>
      </c>
      <c r="L2868"/>
      <c r="M2868" s="2">
        <v>495</v>
      </c>
    </row>
    <row r="2869" spans="1:13" s="60" customFormat="1" ht="12.75">
      <c r="A2869" s="1"/>
      <c r="B2869" s="373">
        <v>2000</v>
      </c>
      <c r="C2869" s="1" t="s">
        <v>1121</v>
      </c>
      <c r="D2869" s="1" t="s">
        <v>1122</v>
      </c>
      <c r="E2869" s="1" t="s">
        <v>144</v>
      </c>
      <c r="F2869" s="29" t="s">
        <v>1193</v>
      </c>
      <c r="G2869" s="29" t="s">
        <v>557</v>
      </c>
      <c r="H2869" s="6">
        <f>H2868-B2869</f>
        <v>-14500</v>
      </c>
      <c r="I2869" s="24">
        <f t="shared" si="199"/>
        <v>4.040404040404041</v>
      </c>
      <c r="J2869"/>
      <c r="K2869" t="s">
        <v>14</v>
      </c>
      <c r="L2869"/>
      <c r="M2869" s="2">
        <v>495</v>
      </c>
    </row>
    <row r="2870" spans="1:13" s="17" customFormat="1" ht="12.75">
      <c r="A2870" s="13"/>
      <c r="B2870" s="374">
        <f>SUM(B2867:B2869)</f>
        <v>14500</v>
      </c>
      <c r="C2870" s="13" t="s">
        <v>131</v>
      </c>
      <c r="D2870" s="13"/>
      <c r="E2870" s="13" t="s">
        <v>144</v>
      </c>
      <c r="F2870" s="20"/>
      <c r="G2870" s="20"/>
      <c r="H2870" s="57">
        <v>0</v>
      </c>
      <c r="I2870" s="59">
        <f t="shared" si="199"/>
        <v>29.292929292929294</v>
      </c>
      <c r="J2870" s="60"/>
      <c r="K2870" s="60"/>
      <c r="L2870" s="60"/>
      <c r="M2870" s="2">
        <v>495</v>
      </c>
    </row>
    <row r="2871" spans="1:13" s="17" customFormat="1" ht="12.75">
      <c r="A2871" s="14"/>
      <c r="B2871" s="372"/>
      <c r="C2871" s="14"/>
      <c r="D2871" s="14"/>
      <c r="E2871" s="14"/>
      <c r="F2871" s="32"/>
      <c r="G2871" s="32"/>
      <c r="H2871" s="6">
        <f aca="true" t="shared" si="200" ref="H2871:H2879">H2870-B2871</f>
        <v>0</v>
      </c>
      <c r="I2871" s="24">
        <f t="shared" si="199"/>
        <v>0</v>
      </c>
      <c r="M2871" s="2">
        <v>495</v>
      </c>
    </row>
    <row r="2872" spans="1:13" ht="12.75">
      <c r="A2872" s="14"/>
      <c r="B2872" s="372"/>
      <c r="C2872" s="14"/>
      <c r="D2872" s="14"/>
      <c r="E2872" s="14"/>
      <c r="F2872" s="32"/>
      <c r="G2872" s="32"/>
      <c r="H2872" s="6">
        <f t="shared" si="200"/>
        <v>0</v>
      </c>
      <c r="I2872" s="24">
        <f t="shared" si="199"/>
        <v>0</v>
      </c>
      <c r="J2872" s="17"/>
      <c r="K2872" s="17"/>
      <c r="L2872" s="17"/>
      <c r="M2872" s="2">
        <v>495</v>
      </c>
    </row>
    <row r="2873" spans="2:13" ht="12.75">
      <c r="B2873" s="373">
        <v>61122</v>
      </c>
      <c r="C2873" s="14" t="s">
        <v>1194</v>
      </c>
      <c r="D2873" s="1" t="s">
        <v>1122</v>
      </c>
      <c r="E2873" s="1" t="s">
        <v>144</v>
      </c>
      <c r="F2873" s="29" t="s">
        <v>1195</v>
      </c>
      <c r="G2873" s="29" t="s">
        <v>246</v>
      </c>
      <c r="H2873" s="6">
        <f t="shared" si="200"/>
        <v>-61122</v>
      </c>
      <c r="I2873" s="24">
        <f t="shared" si="199"/>
        <v>123.47878787878788</v>
      </c>
      <c r="K2873" t="s">
        <v>1132</v>
      </c>
      <c r="M2873" s="2">
        <v>495</v>
      </c>
    </row>
    <row r="2874" spans="1:13" s="60" customFormat="1" ht="12.75">
      <c r="A2874" s="1"/>
      <c r="B2874" s="373">
        <v>35655</v>
      </c>
      <c r="C2874" s="14" t="s">
        <v>1196</v>
      </c>
      <c r="D2874" s="1" t="s">
        <v>1122</v>
      </c>
      <c r="E2874" s="1" t="s">
        <v>144</v>
      </c>
      <c r="F2874" s="29" t="s">
        <v>1195</v>
      </c>
      <c r="G2874" s="29" t="s">
        <v>246</v>
      </c>
      <c r="H2874" s="6">
        <f t="shared" si="200"/>
        <v>-96777</v>
      </c>
      <c r="I2874" s="24">
        <f t="shared" si="199"/>
        <v>72.03030303030303</v>
      </c>
      <c r="J2874"/>
      <c r="K2874" t="s">
        <v>1132</v>
      </c>
      <c r="L2874"/>
      <c r="M2874" s="2">
        <v>495</v>
      </c>
    </row>
    <row r="2875" spans="1:13" s="60" customFormat="1" ht="12.75">
      <c r="A2875" s="1"/>
      <c r="B2875" s="373">
        <v>101870</v>
      </c>
      <c r="C2875" s="14" t="s">
        <v>1194</v>
      </c>
      <c r="D2875" s="1" t="s">
        <v>1122</v>
      </c>
      <c r="E2875" s="1" t="s">
        <v>144</v>
      </c>
      <c r="F2875" s="29" t="s">
        <v>1195</v>
      </c>
      <c r="G2875" s="29" t="s">
        <v>246</v>
      </c>
      <c r="H2875" s="6">
        <f t="shared" si="200"/>
        <v>-198647</v>
      </c>
      <c r="I2875" s="24">
        <f t="shared" si="199"/>
        <v>205.7979797979798</v>
      </c>
      <c r="J2875"/>
      <c r="K2875" t="s">
        <v>1132</v>
      </c>
      <c r="L2875"/>
      <c r="M2875" s="2">
        <v>495</v>
      </c>
    </row>
    <row r="2876" spans="1:13" s="60" customFormat="1" ht="12.75">
      <c r="A2876" s="1"/>
      <c r="B2876" s="373">
        <v>61122</v>
      </c>
      <c r="C2876" s="14" t="s">
        <v>1196</v>
      </c>
      <c r="D2876" s="1" t="s">
        <v>1122</v>
      </c>
      <c r="E2876" s="1" t="s">
        <v>144</v>
      </c>
      <c r="F2876" s="29" t="s">
        <v>1195</v>
      </c>
      <c r="G2876" s="29" t="s">
        <v>246</v>
      </c>
      <c r="H2876" s="6">
        <f t="shared" si="200"/>
        <v>-259769</v>
      </c>
      <c r="I2876" s="24">
        <f t="shared" si="199"/>
        <v>123.47878787878788</v>
      </c>
      <c r="J2876"/>
      <c r="K2876" t="s">
        <v>1132</v>
      </c>
      <c r="L2876"/>
      <c r="M2876" s="2">
        <v>495</v>
      </c>
    </row>
    <row r="2877" spans="1:13" s="60" customFormat="1" ht="12.75">
      <c r="A2877" s="1"/>
      <c r="B2877" s="373">
        <v>50635</v>
      </c>
      <c r="C2877" s="14" t="s">
        <v>1194</v>
      </c>
      <c r="D2877" s="1" t="s">
        <v>1122</v>
      </c>
      <c r="E2877" s="1" t="s">
        <v>144</v>
      </c>
      <c r="F2877" s="29" t="s">
        <v>1197</v>
      </c>
      <c r="G2877" s="29" t="s">
        <v>502</v>
      </c>
      <c r="H2877" s="6">
        <f t="shared" si="200"/>
        <v>-310404</v>
      </c>
      <c r="I2877" s="24">
        <f t="shared" si="199"/>
        <v>102.29292929292929</v>
      </c>
      <c r="J2877"/>
      <c r="K2877" t="s">
        <v>1198</v>
      </c>
      <c r="L2877"/>
      <c r="M2877" s="2">
        <v>495</v>
      </c>
    </row>
    <row r="2878" spans="2:13" ht="12.75">
      <c r="B2878" s="373">
        <v>50635</v>
      </c>
      <c r="C2878" s="14" t="s">
        <v>1196</v>
      </c>
      <c r="D2878" s="1" t="s">
        <v>1122</v>
      </c>
      <c r="E2878" s="1" t="s">
        <v>144</v>
      </c>
      <c r="F2878" s="29" t="s">
        <v>1197</v>
      </c>
      <c r="G2878" s="29" t="s">
        <v>502</v>
      </c>
      <c r="H2878" s="6">
        <f t="shared" si="200"/>
        <v>-361039</v>
      </c>
      <c r="I2878" s="24">
        <f t="shared" si="199"/>
        <v>102.29292929292929</v>
      </c>
      <c r="K2878" t="s">
        <v>1198</v>
      </c>
      <c r="M2878" s="2">
        <v>495</v>
      </c>
    </row>
    <row r="2879" spans="1:13" s="17" customFormat="1" ht="12.75">
      <c r="A2879" s="1"/>
      <c r="B2879" s="373">
        <v>75952</v>
      </c>
      <c r="C2879" s="14" t="s">
        <v>1199</v>
      </c>
      <c r="D2879" s="1" t="s">
        <v>1122</v>
      </c>
      <c r="E2879" s="1" t="s">
        <v>144</v>
      </c>
      <c r="F2879" s="29" t="s">
        <v>1197</v>
      </c>
      <c r="G2879" s="29" t="s">
        <v>502</v>
      </c>
      <c r="H2879" s="6">
        <f t="shared" si="200"/>
        <v>-436991</v>
      </c>
      <c r="I2879" s="24">
        <f t="shared" si="199"/>
        <v>153.43838383838383</v>
      </c>
      <c r="J2879"/>
      <c r="K2879" t="s">
        <v>1198</v>
      </c>
      <c r="L2879"/>
      <c r="M2879" s="2">
        <v>495</v>
      </c>
    </row>
    <row r="2880" spans="1:13" s="17" customFormat="1" ht="12.75">
      <c r="A2880" s="13"/>
      <c r="B2880" s="374">
        <f>SUM(B2873:B2879)</f>
        <v>436991</v>
      </c>
      <c r="C2880" s="13" t="s">
        <v>138</v>
      </c>
      <c r="D2880" s="13"/>
      <c r="E2880" s="13" t="s">
        <v>144</v>
      </c>
      <c r="F2880" s="20"/>
      <c r="G2880" s="20"/>
      <c r="H2880" s="57">
        <v>0</v>
      </c>
      <c r="I2880" s="59">
        <f t="shared" si="199"/>
        <v>882.810101010101</v>
      </c>
      <c r="J2880" s="60"/>
      <c r="K2880" s="60"/>
      <c r="L2880" s="60"/>
      <c r="M2880" s="2">
        <v>495</v>
      </c>
    </row>
    <row r="2881" spans="1:13" s="17" customFormat="1" ht="12.75">
      <c r="A2881" s="14"/>
      <c r="B2881" s="372"/>
      <c r="C2881" s="14"/>
      <c r="D2881" s="14"/>
      <c r="E2881" s="14"/>
      <c r="F2881" s="32"/>
      <c r="G2881" s="32"/>
      <c r="H2881" s="31">
        <f>H2880-B2881</f>
        <v>0</v>
      </c>
      <c r="I2881" s="64">
        <f t="shared" si="199"/>
        <v>0</v>
      </c>
      <c r="M2881" s="2">
        <v>495</v>
      </c>
    </row>
    <row r="2882" spans="1:13" s="17" customFormat="1" ht="12.75">
      <c r="A2882" s="14"/>
      <c r="B2882" s="372"/>
      <c r="C2882" s="14"/>
      <c r="D2882" s="14"/>
      <c r="E2882" s="14"/>
      <c r="F2882" s="32"/>
      <c r="G2882" s="32"/>
      <c r="H2882" s="31">
        <f>H2881-B2882</f>
        <v>0</v>
      </c>
      <c r="I2882" s="64">
        <f t="shared" si="199"/>
        <v>0</v>
      </c>
      <c r="M2882" s="2">
        <v>495</v>
      </c>
    </row>
    <row r="2883" spans="1:13" s="17" customFormat="1" ht="12.75">
      <c r="A2883" s="14"/>
      <c r="B2883" s="372"/>
      <c r="C2883" s="14"/>
      <c r="D2883" s="14"/>
      <c r="E2883" s="14"/>
      <c r="F2883" s="32"/>
      <c r="G2883" s="32"/>
      <c r="H2883" s="31">
        <f>H2882-B2883</f>
        <v>0</v>
      </c>
      <c r="I2883" s="64">
        <f t="shared" si="199"/>
        <v>0</v>
      </c>
      <c r="M2883" s="2">
        <v>495</v>
      </c>
    </row>
    <row r="2884" spans="1:13" ht="12.75">
      <c r="A2884" s="14"/>
      <c r="B2884" s="372"/>
      <c r="C2884" s="14"/>
      <c r="D2884" s="14"/>
      <c r="E2884" s="14"/>
      <c r="F2884" s="32"/>
      <c r="G2884" s="32"/>
      <c r="H2884" s="31">
        <v>0</v>
      </c>
      <c r="I2884" s="64">
        <f t="shared" si="199"/>
        <v>0</v>
      </c>
      <c r="J2884" s="17"/>
      <c r="K2884" s="17"/>
      <c r="L2884" s="17"/>
      <c r="M2884" s="2">
        <v>495</v>
      </c>
    </row>
    <row r="2885" spans="1:13" s="17" customFormat="1" ht="12.75">
      <c r="A2885" s="52"/>
      <c r="B2885" s="371">
        <f>+B2896+B2917+B2905</f>
        <v>39000</v>
      </c>
      <c r="C2885" s="52" t="s">
        <v>128</v>
      </c>
      <c r="D2885" s="52"/>
      <c r="E2885" s="52" t="s">
        <v>186</v>
      </c>
      <c r="F2885" s="56"/>
      <c r="G2885" s="56" t="s">
        <v>185</v>
      </c>
      <c r="H2885" s="53"/>
      <c r="I2885" s="59"/>
      <c r="J2885" s="56"/>
      <c r="K2885" s="56"/>
      <c r="L2885" s="56"/>
      <c r="M2885" s="2">
        <v>495</v>
      </c>
    </row>
    <row r="2886" spans="1:13" ht="12.75">
      <c r="A2886" s="14"/>
      <c r="B2886" s="372"/>
      <c r="C2886" s="14"/>
      <c r="D2886" s="14"/>
      <c r="E2886" s="14"/>
      <c r="F2886" s="32"/>
      <c r="G2886" s="32"/>
      <c r="H2886" s="31">
        <f aca="true" t="shared" si="201" ref="H2886:H2895">H2885-B2886</f>
        <v>0</v>
      </c>
      <c r="I2886" s="64">
        <f aca="true" t="shared" si="202" ref="I2886:I2926">+B2886/M2886</f>
        <v>0</v>
      </c>
      <c r="J2886" s="17"/>
      <c r="K2886" s="17"/>
      <c r="L2886" s="17"/>
      <c r="M2886" s="2">
        <v>495</v>
      </c>
    </row>
    <row r="2887" spans="2:13" ht="12.75">
      <c r="B2887" s="373">
        <v>2500</v>
      </c>
      <c r="C2887" s="1" t="s">
        <v>1121</v>
      </c>
      <c r="D2887" s="1" t="s">
        <v>1122</v>
      </c>
      <c r="E2887" s="14" t="s">
        <v>186</v>
      </c>
      <c r="F2887" s="29" t="s">
        <v>1200</v>
      </c>
      <c r="G2887" s="29" t="s">
        <v>409</v>
      </c>
      <c r="H2887" s="31">
        <f t="shared" si="201"/>
        <v>-2500</v>
      </c>
      <c r="I2887" s="64">
        <f t="shared" si="202"/>
        <v>5.05050505050505</v>
      </c>
      <c r="K2887" t="s">
        <v>14</v>
      </c>
      <c r="M2887" s="2">
        <v>495</v>
      </c>
    </row>
    <row r="2888" spans="2:13" ht="12.75">
      <c r="B2888" s="373">
        <v>2500</v>
      </c>
      <c r="C2888" s="1" t="s">
        <v>1121</v>
      </c>
      <c r="D2888" s="1" t="s">
        <v>1122</v>
      </c>
      <c r="E2888" s="14" t="s">
        <v>186</v>
      </c>
      <c r="F2888" s="29" t="s">
        <v>1201</v>
      </c>
      <c r="G2888" s="29" t="s">
        <v>500</v>
      </c>
      <c r="H2888" s="31">
        <f t="shared" si="201"/>
        <v>-5000</v>
      </c>
      <c r="I2888" s="64">
        <f t="shared" si="202"/>
        <v>5.05050505050505</v>
      </c>
      <c r="K2888" t="s">
        <v>14</v>
      </c>
      <c r="M2888" s="2">
        <v>495</v>
      </c>
    </row>
    <row r="2889" spans="2:13" ht="12.75">
      <c r="B2889" s="373">
        <v>2500</v>
      </c>
      <c r="C2889" s="1" t="s">
        <v>1121</v>
      </c>
      <c r="D2889" s="1" t="s">
        <v>1122</v>
      </c>
      <c r="E2889" s="14" t="s">
        <v>186</v>
      </c>
      <c r="F2889" s="29" t="s">
        <v>1202</v>
      </c>
      <c r="G2889" s="29" t="s">
        <v>502</v>
      </c>
      <c r="H2889" s="31">
        <f t="shared" si="201"/>
        <v>-7500</v>
      </c>
      <c r="I2889" s="64">
        <f t="shared" si="202"/>
        <v>5.05050505050505</v>
      </c>
      <c r="K2889" t="s">
        <v>14</v>
      </c>
      <c r="M2889" s="2">
        <v>495</v>
      </c>
    </row>
    <row r="2890" spans="2:13" ht="12.75">
      <c r="B2890" s="373">
        <v>2500</v>
      </c>
      <c r="C2890" s="1" t="s">
        <v>1121</v>
      </c>
      <c r="D2890" s="1" t="s">
        <v>1122</v>
      </c>
      <c r="E2890" s="1" t="s">
        <v>186</v>
      </c>
      <c r="F2890" s="29" t="s">
        <v>1203</v>
      </c>
      <c r="G2890" s="29" t="s">
        <v>411</v>
      </c>
      <c r="H2890" s="31">
        <f t="shared" si="201"/>
        <v>-10000</v>
      </c>
      <c r="I2890" s="64">
        <f t="shared" si="202"/>
        <v>5.05050505050505</v>
      </c>
      <c r="K2890" t="s">
        <v>14</v>
      </c>
      <c r="M2890" s="2">
        <v>495</v>
      </c>
    </row>
    <row r="2891" spans="2:13" ht="12.75">
      <c r="B2891" s="373">
        <v>2500</v>
      </c>
      <c r="C2891" s="1" t="s">
        <v>1121</v>
      </c>
      <c r="D2891" s="1" t="s">
        <v>1122</v>
      </c>
      <c r="E2891" s="1" t="s">
        <v>186</v>
      </c>
      <c r="F2891" s="29" t="s">
        <v>1204</v>
      </c>
      <c r="G2891" s="29" t="s">
        <v>557</v>
      </c>
      <c r="H2891" s="31">
        <f t="shared" si="201"/>
        <v>-12500</v>
      </c>
      <c r="I2891" s="64">
        <f t="shared" si="202"/>
        <v>5.05050505050505</v>
      </c>
      <c r="K2891" t="s">
        <v>14</v>
      </c>
      <c r="M2891" s="2">
        <v>495</v>
      </c>
    </row>
    <row r="2892" spans="2:13" ht="12.75">
      <c r="B2892" s="373">
        <v>2500</v>
      </c>
      <c r="C2892" s="1" t="s">
        <v>1121</v>
      </c>
      <c r="D2892" s="1" t="s">
        <v>1122</v>
      </c>
      <c r="E2892" s="1" t="s">
        <v>186</v>
      </c>
      <c r="F2892" s="29" t="s">
        <v>1205</v>
      </c>
      <c r="G2892" s="29" t="s">
        <v>603</v>
      </c>
      <c r="H2892" s="31">
        <f t="shared" si="201"/>
        <v>-15000</v>
      </c>
      <c r="I2892" s="64">
        <f t="shared" si="202"/>
        <v>5.05050505050505</v>
      </c>
      <c r="K2892" t="s">
        <v>14</v>
      </c>
      <c r="M2892" s="2">
        <v>495</v>
      </c>
    </row>
    <row r="2893" spans="2:13" ht="12.75">
      <c r="B2893" s="373">
        <v>2500</v>
      </c>
      <c r="C2893" s="1" t="s">
        <v>1121</v>
      </c>
      <c r="D2893" s="1" t="s">
        <v>1122</v>
      </c>
      <c r="E2893" s="1" t="s">
        <v>186</v>
      </c>
      <c r="F2893" s="29" t="s">
        <v>1206</v>
      </c>
      <c r="G2893" s="29" t="s">
        <v>593</v>
      </c>
      <c r="H2893" s="31">
        <f t="shared" si="201"/>
        <v>-17500</v>
      </c>
      <c r="I2893" s="64">
        <f t="shared" si="202"/>
        <v>5.05050505050505</v>
      </c>
      <c r="K2893" t="s">
        <v>14</v>
      </c>
      <c r="M2893" s="2">
        <v>495</v>
      </c>
    </row>
    <row r="2894" spans="2:13" ht="12.75">
      <c r="B2894" s="373">
        <v>2500</v>
      </c>
      <c r="C2894" s="1" t="s">
        <v>1121</v>
      </c>
      <c r="D2894" s="1" t="s">
        <v>1122</v>
      </c>
      <c r="E2894" s="1" t="s">
        <v>186</v>
      </c>
      <c r="F2894" s="29" t="s">
        <v>1207</v>
      </c>
      <c r="G2894" s="29" t="s">
        <v>606</v>
      </c>
      <c r="H2894" s="31">
        <f t="shared" si="201"/>
        <v>-20000</v>
      </c>
      <c r="I2894" s="64">
        <f t="shared" si="202"/>
        <v>5.05050505050505</v>
      </c>
      <c r="K2894" t="s">
        <v>14</v>
      </c>
      <c r="M2894" s="2">
        <v>495</v>
      </c>
    </row>
    <row r="2895" spans="1:13" s="60" customFormat="1" ht="12.75">
      <c r="A2895" s="1"/>
      <c r="B2895" s="373">
        <v>2500</v>
      </c>
      <c r="C2895" s="1" t="s">
        <v>1121</v>
      </c>
      <c r="D2895" s="1" t="s">
        <v>1122</v>
      </c>
      <c r="E2895" s="1" t="s">
        <v>186</v>
      </c>
      <c r="F2895" s="29" t="s">
        <v>1208</v>
      </c>
      <c r="G2895" s="29" t="s">
        <v>623</v>
      </c>
      <c r="H2895" s="31">
        <f t="shared" si="201"/>
        <v>-22500</v>
      </c>
      <c r="I2895" s="64">
        <f t="shared" si="202"/>
        <v>5.05050505050505</v>
      </c>
      <c r="J2895"/>
      <c r="K2895" t="s">
        <v>14</v>
      </c>
      <c r="L2895"/>
      <c r="M2895" s="2">
        <v>495</v>
      </c>
    </row>
    <row r="2896" spans="1:13" ht="12.75">
      <c r="A2896" s="13"/>
      <c r="B2896" s="374">
        <f>SUM(B2887:B2895)</f>
        <v>22500</v>
      </c>
      <c r="C2896" s="13" t="s">
        <v>131</v>
      </c>
      <c r="D2896" s="13"/>
      <c r="E2896" s="13" t="s">
        <v>186</v>
      </c>
      <c r="F2896" s="20"/>
      <c r="G2896" s="20"/>
      <c r="H2896" s="57">
        <v>0</v>
      </c>
      <c r="I2896" s="59">
        <f t="shared" si="202"/>
        <v>45.45454545454545</v>
      </c>
      <c r="J2896" s="60"/>
      <c r="K2896" s="60"/>
      <c r="L2896" s="60"/>
      <c r="M2896" s="2">
        <v>495</v>
      </c>
    </row>
    <row r="2897" spans="2:13" ht="12.75">
      <c r="B2897" s="373"/>
      <c r="H2897" s="6">
        <f aca="true" t="shared" si="203" ref="H2897:H2904">H2896-B2897</f>
        <v>0</v>
      </c>
      <c r="I2897" s="24">
        <f t="shared" si="202"/>
        <v>0</v>
      </c>
      <c r="M2897" s="2">
        <v>495</v>
      </c>
    </row>
    <row r="2898" spans="2:13" ht="12.75">
      <c r="B2898" s="373"/>
      <c r="H2898" s="6">
        <f t="shared" si="203"/>
        <v>0</v>
      </c>
      <c r="I2898" s="24">
        <f t="shared" si="202"/>
        <v>0</v>
      </c>
      <c r="M2898" s="2">
        <v>495</v>
      </c>
    </row>
    <row r="2899" spans="1:13" s="68" customFormat="1" ht="12.75">
      <c r="A2899" s="35"/>
      <c r="B2899" s="372">
        <v>500</v>
      </c>
      <c r="C2899" s="35" t="s">
        <v>1209</v>
      </c>
      <c r="D2899" s="1" t="s">
        <v>1122</v>
      </c>
      <c r="E2899" s="1" t="s">
        <v>186</v>
      </c>
      <c r="F2899" s="33" t="s">
        <v>1210</v>
      </c>
      <c r="G2899" s="33" t="s">
        <v>500</v>
      </c>
      <c r="H2899" s="6">
        <f t="shared" si="203"/>
        <v>-500</v>
      </c>
      <c r="I2899" s="24">
        <f t="shared" si="202"/>
        <v>1.0101010101010102</v>
      </c>
      <c r="K2899" s="66" t="s">
        <v>1211</v>
      </c>
      <c r="M2899" s="2">
        <v>495</v>
      </c>
    </row>
    <row r="2900" spans="1:13" s="68" customFormat="1" ht="12.75">
      <c r="A2900" s="35"/>
      <c r="B2900" s="372">
        <v>500</v>
      </c>
      <c r="C2900" s="35" t="s">
        <v>1212</v>
      </c>
      <c r="D2900" s="1" t="s">
        <v>1122</v>
      </c>
      <c r="E2900" s="1" t="s">
        <v>186</v>
      </c>
      <c r="F2900" s="33" t="s">
        <v>1210</v>
      </c>
      <c r="G2900" s="33" t="s">
        <v>500</v>
      </c>
      <c r="H2900" s="6">
        <f t="shared" si="203"/>
        <v>-1000</v>
      </c>
      <c r="I2900" s="24">
        <f t="shared" si="202"/>
        <v>1.0101010101010102</v>
      </c>
      <c r="K2900" s="66" t="s">
        <v>1211</v>
      </c>
      <c r="M2900" s="2">
        <v>495</v>
      </c>
    </row>
    <row r="2901" spans="1:13" s="68" customFormat="1" ht="12.75">
      <c r="A2901" s="35"/>
      <c r="B2901" s="372">
        <v>500</v>
      </c>
      <c r="C2901" s="35" t="s">
        <v>1209</v>
      </c>
      <c r="D2901" s="1" t="s">
        <v>1122</v>
      </c>
      <c r="E2901" s="1" t="s">
        <v>186</v>
      </c>
      <c r="F2901" s="33" t="s">
        <v>1210</v>
      </c>
      <c r="G2901" s="33" t="s">
        <v>557</v>
      </c>
      <c r="H2901" s="6">
        <f t="shared" si="203"/>
        <v>-1500</v>
      </c>
      <c r="I2901" s="24">
        <f t="shared" si="202"/>
        <v>1.0101010101010102</v>
      </c>
      <c r="K2901" s="66" t="s">
        <v>1211</v>
      </c>
      <c r="M2901" s="2">
        <v>495</v>
      </c>
    </row>
    <row r="2902" spans="1:13" s="68" customFormat="1" ht="12.75">
      <c r="A2902" s="35"/>
      <c r="B2902" s="372">
        <v>500</v>
      </c>
      <c r="C2902" s="35" t="s">
        <v>1212</v>
      </c>
      <c r="D2902" s="1" t="s">
        <v>1122</v>
      </c>
      <c r="E2902" s="1" t="s">
        <v>186</v>
      </c>
      <c r="F2902" s="33" t="s">
        <v>1210</v>
      </c>
      <c r="G2902" s="33" t="s">
        <v>557</v>
      </c>
      <c r="H2902" s="6">
        <f t="shared" si="203"/>
        <v>-2000</v>
      </c>
      <c r="I2902" s="24">
        <f t="shared" si="202"/>
        <v>1.0101010101010102</v>
      </c>
      <c r="K2902" s="66" t="s">
        <v>1211</v>
      </c>
      <c r="M2902" s="2">
        <v>495</v>
      </c>
    </row>
    <row r="2903" spans="1:13" s="68" customFormat="1" ht="12.75">
      <c r="A2903" s="35"/>
      <c r="B2903" s="372">
        <v>500</v>
      </c>
      <c r="C2903" s="35" t="s">
        <v>1209</v>
      </c>
      <c r="D2903" s="1" t="s">
        <v>1122</v>
      </c>
      <c r="E2903" s="1" t="s">
        <v>186</v>
      </c>
      <c r="F2903" s="33" t="s">
        <v>1210</v>
      </c>
      <c r="G2903" s="33" t="s">
        <v>606</v>
      </c>
      <c r="H2903" s="6">
        <f t="shared" si="203"/>
        <v>-2500</v>
      </c>
      <c r="I2903" s="24">
        <f t="shared" si="202"/>
        <v>1.0101010101010102</v>
      </c>
      <c r="K2903" s="66" t="s">
        <v>1211</v>
      </c>
      <c r="M2903" s="2">
        <v>495</v>
      </c>
    </row>
    <row r="2904" spans="1:13" s="68" customFormat="1" ht="12.75">
      <c r="A2904" s="35"/>
      <c r="B2904" s="372">
        <v>500</v>
      </c>
      <c r="C2904" s="35" t="s">
        <v>1212</v>
      </c>
      <c r="D2904" s="1" t="s">
        <v>1122</v>
      </c>
      <c r="E2904" s="1" t="s">
        <v>186</v>
      </c>
      <c r="F2904" s="33" t="s">
        <v>1210</v>
      </c>
      <c r="G2904" s="33" t="s">
        <v>606</v>
      </c>
      <c r="H2904" s="6">
        <f t="shared" si="203"/>
        <v>-3000</v>
      </c>
      <c r="I2904" s="24">
        <f t="shared" si="202"/>
        <v>1.0101010101010102</v>
      </c>
      <c r="K2904" s="66" t="s">
        <v>1211</v>
      </c>
      <c r="M2904" s="2">
        <v>495</v>
      </c>
    </row>
    <row r="2905" spans="1:13" s="60" customFormat="1" ht="12.75">
      <c r="A2905" s="13"/>
      <c r="B2905" s="374">
        <f>SUM(B2899:B2904)</f>
        <v>3000</v>
      </c>
      <c r="C2905" s="13" t="s">
        <v>151</v>
      </c>
      <c r="D2905" s="13"/>
      <c r="E2905" s="13"/>
      <c r="F2905" s="20"/>
      <c r="G2905" s="20"/>
      <c r="H2905" s="57">
        <v>0</v>
      </c>
      <c r="I2905" s="59">
        <f t="shared" si="202"/>
        <v>6.0606060606060606</v>
      </c>
      <c r="M2905" s="2">
        <v>495</v>
      </c>
    </row>
    <row r="2906" spans="1:13" s="17" customFormat="1" ht="12.75">
      <c r="A2906" s="14"/>
      <c r="B2906" s="372"/>
      <c r="C2906" s="14"/>
      <c r="D2906" s="14"/>
      <c r="E2906" s="14"/>
      <c r="F2906" s="32"/>
      <c r="G2906" s="32"/>
      <c r="H2906" s="6">
        <f aca="true" t="shared" si="204" ref="H2906:H2916">H2905-B2906</f>
        <v>0</v>
      </c>
      <c r="I2906" s="24">
        <f t="shared" si="202"/>
        <v>0</v>
      </c>
      <c r="M2906" s="2">
        <v>495</v>
      </c>
    </row>
    <row r="2907" spans="2:13" ht="12.75">
      <c r="B2907" s="373"/>
      <c r="H2907" s="6">
        <f t="shared" si="204"/>
        <v>0</v>
      </c>
      <c r="I2907" s="24">
        <f t="shared" si="202"/>
        <v>0</v>
      </c>
      <c r="M2907" s="2">
        <v>495</v>
      </c>
    </row>
    <row r="2908" spans="2:13" ht="12.75">
      <c r="B2908" s="373">
        <v>1500</v>
      </c>
      <c r="C2908" s="1" t="s">
        <v>19</v>
      </c>
      <c r="D2908" s="1" t="s">
        <v>1122</v>
      </c>
      <c r="E2908" s="1" t="s">
        <v>186</v>
      </c>
      <c r="F2908" s="29" t="s">
        <v>1213</v>
      </c>
      <c r="G2908" s="29" t="s">
        <v>409</v>
      </c>
      <c r="H2908" s="6">
        <f t="shared" si="204"/>
        <v>-1500</v>
      </c>
      <c r="I2908" s="24">
        <f t="shared" si="202"/>
        <v>3.0303030303030303</v>
      </c>
      <c r="K2908" t="s">
        <v>1214</v>
      </c>
      <c r="M2908" s="2">
        <v>495</v>
      </c>
    </row>
    <row r="2909" spans="2:13" ht="12.75">
      <c r="B2909" s="373">
        <v>1500</v>
      </c>
      <c r="C2909" s="1" t="s">
        <v>19</v>
      </c>
      <c r="D2909" s="1" t="s">
        <v>1122</v>
      </c>
      <c r="E2909" s="1" t="s">
        <v>186</v>
      </c>
      <c r="F2909" s="29" t="s">
        <v>1213</v>
      </c>
      <c r="G2909" s="29" t="s">
        <v>500</v>
      </c>
      <c r="H2909" s="6">
        <f t="shared" si="204"/>
        <v>-3000</v>
      </c>
      <c r="I2909" s="24">
        <f t="shared" si="202"/>
        <v>3.0303030303030303</v>
      </c>
      <c r="K2909" t="s">
        <v>1214</v>
      </c>
      <c r="M2909" s="2">
        <v>495</v>
      </c>
    </row>
    <row r="2910" spans="2:13" ht="12.75">
      <c r="B2910" s="373">
        <v>1500</v>
      </c>
      <c r="C2910" s="1" t="s">
        <v>19</v>
      </c>
      <c r="D2910" s="1" t="s">
        <v>1122</v>
      </c>
      <c r="E2910" s="1" t="s">
        <v>186</v>
      </c>
      <c r="F2910" s="29" t="s">
        <v>1213</v>
      </c>
      <c r="G2910" s="29" t="s">
        <v>502</v>
      </c>
      <c r="H2910" s="6">
        <f t="shared" si="204"/>
        <v>-4500</v>
      </c>
      <c r="I2910" s="24">
        <f t="shared" si="202"/>
        <v>3.0303030303030303</v>
      </c>
      <c r="K2910" t="s">
        <v>1214</v>
      </c>
      <c r="M2910" s="2">
        <v>495</v>
      </c>
    </row>
    <row r="2911" spans="2:13" ht="12.75">
      <c r="B2911" s="373">
        <v>1500</v>
      </c>
      <c r="C2911" s="1" t="s">
        <v>19</v>
      </c>
      <c r="D2911" s="1" t="s">
        <v>1122</v>
      </c>
      <c r="E2911" s="1" t="s">
        <v>186</v>
      </c>
      <c r="F2911" s="29" t="s">
        <v>1213</v>
      </c>
      <c r="G2911" s="29" t="s">
        <v>411</v>
      </c>
      <c r="H2911" s="6">
        <f t="shared" si="204"/>
        <v>-6000</v>
      </c>
      <c r="I2911" s="24">
        <f t="shared" si="202"/>
        <v>3.0303030303030303</v>
      </c>
      <c r="K2911" t="s">
        <v>1214</v>
      </c>
      <c r="M2911" s="2">
        <v>495</v>
      </c>
    </row>
    <row r="2912" spans="2:13" ht="12.75">
      <c r="B2912" s="373">
        <v>1500</v>
      </c>
      <c r="C2912" s="1" t="s">
        <v>19</v>
      </c>
      <c r="D2912" s="1" t="s">
        <v>1122</v>
      </c>
      <c r="E2912" s="1" t="s">
        <v>186</v>
      </c>
      <c r="F2912" s="29" t="s">
        <v>1213</v>
      </c>
      <c r="G2912" s="29" t="s">
        <v>557</v>
      </c>
      <c r="H2912" s="6">
        <f t="shared" si="204"/>
        <v>-7500</v>
      </c>
      <c r="I2912" s="24">
        <f t="shared" si="202"/>
        <v>3.0303030303030303</v>
      </c>
      <c r="K2912" t="s">
        <v>1214</v>
      </c>
      <c r="M2912" s="2">
        <v>495</v>
      </c>
    </row>
    <row r="2913" spans="2:13" ht="12.75">
      <c r="B2913" s="373">
        <v>1500</v>
      </c>
      <c r="C2913" s="1" t="s">
        <v>19</v>
      </c>
      <c r="D2913" s="1" t="s">
        <v>1122</v>
      </c>
      <c r="E2913" s="1" t="s">
        <v>186</v>
      </c>
      <c r="F2913" s="29" t="s">
        <v>1213</v>
      </c>
      <c r="G2913" s="29" t="s">
        <v>603</v>
      </c>
      <c r="H2913" s="6">
        <f t="shared" si="204"/>
        <v>-9000</v>
      </c>
      <c r="I2913" s="24">
        <f t="shared" si="202"/>
        <v>3.0303030303030303</v>
      </c>
      <c r="K2913" t="s">
        <v>1214</v>
      </c>
      <c r="M2913" s="2">
        <v>495</v>
      </c>
    </row>
    <row r="2914" spans="2:13" ht="12.75">
      <c r="B2914" s="373">
        <v>1500</v>
      </c>
      <c r="C2914" s="1" t="s">
        <v>19</v>
      </c>
      <c r="D2914" s="1" t="s">
        <v>1122</v>
      </c>
      <c r="E2914" s="1" t="s">
        <v>186</v>
      </c>
      <c r="F2914" s="29" t="s">
        <v>1213</v>
      </c>
      <c r="G2914" s="29" t="s">
        <v>593</v>
      </c>
      <c r="H2914" s="6">
        <f t="shared" si="204"/>
        <v>-10500</v>
      </c>
      <c r="I2914" s="24">
        <f t="shared" si="202"/>
        <v>3.0303030303030303</v>
      </c>
      <c r="K2914" t="s">
        <v>1214</v>
      </c>
      <c r="M2914" s="2">
        <v>495</v>
      </c>
    </row>
    <row r="2915" spans="2:13" ht="12.75">
      <c r="B2915" s="373">
        <v>1500</v>
      </c>
      <c r="C2915" s="1" t="s">
        <v>19</v>
      </c>
      <c r="D2915" s="1" t="s">
        <v>1122</v>
      </c>
      <c r="E2915" s="1" t="s">
        <v>186</v>
      </c>
      <c r="F2915" s="29" t="s">
        <v>1213</v>
      </c>
      <c r="G2915" s="29" t="s">
        <v>606</v>
      </c>
      <c r="H2915" s="6">
        <f t="shared" si="204"/>
        <v>-12000</v>
      </c>
      <c r="I2915" s="24">
        <f t="shared" si="202"/>
        <v>3.0303030303030303</v>
      </c>
      <c r="K2915" t="s">
        <v>1214</v>
      </c>
      <c r="M2915" s="2">
        <v>495</v>
      </c>
    </row>
    <row r="2916" spans="1:13" s="60" customFormat="1" ht="12.75">
      <c r="A2916" s="1"/>
      <c r="B2916" s="373">
        <v>1500</v>
      </c>
      <c r="C2916" s="1" t="s">
        <v>19</v>
      </c>
      <c r="D2916" s="1" t="s">
        <v>1122</v>
      </c>
      <c r="E2916" s="1" t="s">
        <v>186</v>
      </c>
      <c r="F2916" s="29" t="s">
        <v>1213</v>
      </c>
      <c r="G2916" s="29" t="s">
        <v>623</v>
      </c>
      <c r="H2916" s="6">
        <f t="shared" si="204"/>
        <v>-13500</v>
      </c>
      <c r="I2916" s="24">
        <f t="shared" si="202"/>
        <v>3.0303030303030303</v>
      </c>
      <c r="J2916"/>
      <c r="K2916" t="s">
        <v>1214</v>
      </c>
      <c r="L2916"/>
      <c r="M2916" s="2">
        <v>495</v>
      </c>
    </row>
    <row r="2917" spans="1:13" ht="12.75">
      <c r="A2917" s="13"/>
      <c r="B2917" s="374">
        <f>SUM(B2908:B2916)</f>
        <v>13500</v>
      </c>
      <c r="C2917" s="13" t="s">
        <v>19</v>
      </c>
      <c r="D2917" s="13"/>
      <c r="E2917" s="13" t="s">
        <v>186</v>
      </c>
      <c r="F2917" s="20"/>
      <c r="G2917" s="20"/>
      <c r="H2917" s="57">
        <v>0</v>
      </c>
      <c r="I2917" s="59">
        <f t="shared" si="202"/>
        <v>27.272727272727273</v>
      </c>
      <c r="J2917" s="60"/>
      <c r="K2917" s="60"/>
      <c r="L2917" s="60"/>
      <c r="M2917" s="2">
        <v>495</v>
      </c>
    </row>
    <row r="2918" spans="2:13" ht="12.75">
      <c r="B2918" s="373"/>
      <c r="H2918" s="6">
        <f>H2917-B2918</f>
        <v>0</v>
      </c>
      <c r="I2918" s="24">
        <f t="shared" si="202"/>
        <v>0</v>
      </c>
      <c r="M2918" s="2">
        <v>495</v>
      </c>
    </row>
    <row r="2919" spans="2:13" ht="12.75">
      <c r="B2919" s="373"/>
      <c r="H2919" s="6">
        <f>H2918-B2919</f>
        <v>0</v>
      </c>
      <c r="I2919" s="24">
        <f t="shared" si="202"/>
        <v>0</v>
      </c>
      <c r="M2919" s="2">
        <v>495</v>
      </c>
    </row>
    <row r="2920" spans="2:13" ht="12.75">
      <c r="B2920" s="373"/>
      <c r="H2920" s="6">
        <f>H2919-B2920</f>
        <v>0</v>
      </c>
      <c r="I2920" s="24">
        <f t="shared" si="202"/>
        <v>0</v>
      </c>
      <c r="M2920" s="2">
        <v>495</v>
      </c>
    </row>
    <row r="2921" spans="2:13" ht="12.75">
      <c r="B2921" s="373">
        <v>69300</v>
      </c>
      <c r="C2921" s="1" t="s">
        <v>191</v>
      </c>
      <c r="D2921" s="1" t="s">
        <v>1122</v>
      </c>
      <c r="E2921" s="1" t="s">
        <v>1215</v>
      </c>
      <c r="F2921" s="29" t="s">
        <v>1216</v>
      </c>
      <c r="G2921" s="29" t="s">
        <v>393</v>
      </c>
      <c r="H2921" s="6">
        <f>H2920-B2921</f>
        <v>-69300</v>
      </c>
      <c r="I2921" s="24">
        <f t="shared" si="202"/>
        <v>140</v>
      </c>
      <c r="K2921" t="s">
        <v>1217</v>
      </c>
      <c r="M2921" s="2">
        <v>495</v>
      </c>
    </row>
    <row r="2922" spans="1:13" s="60" customFormat="1" ht="12.75">
      <c r="A2922" s="13"/>
      <c r="B2922" s="374">
        <f>SUM(B2921)</f>
        <v>69300</v>
      </c>
      <c r="C2922" s="13" t="s">
        <v>191</v>
      </c>
      <c r="D2922" s="13"/>
      <c r="E2922" s="13"/>
      <c r="F2922" s="20"/>
      <c r="G2922" s="20"/>
      <c r="H2922" s="57">
        <v>0</v>
      </c>
      <c r="I2922" s="59">
        <f t="shared" si="202"/>
        <v>140</v>
      </c>
      <c r="M2922" s="2">
        <v>495</v>
      </c>
    </row>
    <row r="2923" spans="8:13" ht="12.75">
      <c r="H2923" s="6">
        <f>H2922-B2923</f>
        <v>0</v>
      </c>
      <c r="I2923" s="24">
        <f t="shared" si="202"/>
        <v>0</v>
      </c>
      <c r="M2923" s="2">
        <v>495</v>
      </c>
    </row>
    <row r="2924" spans="8:13" ht="12.75">
      <c r="H2924" s="6">
        <f>H2923-B2924</f>
        <v>0</v>
      </c>
      <c r="I2924" s="24">
        <f t="shared" si="202"/>
        <v>0</v>
      </c>
      <c r="M2924" s="2">
        <v>495</v>
      </c>
    </row>
    <row r="2925" spans="8:13" ht="12.75">
      <c r="H2925" s="6">
        <f>H2924-B2925</f>
        <v>0</v>
      </c>
      <c r="I2925" s="24">
        <f t="shared" si="202"/>
        <v>0</v>
      </c>
      <c r="M2925" s="2">
        <v>495</v>
      </c>
    </row>
    <row r="2926" spans="1:13" ht="13.5" thickBot="1">
      <c r="A2926" s="45"/>
      <c r="B2926" s="133">
        <f>+B2947+B2965+B2970</f>
        <v>908900</v>
      </c>
      <c r="C2926" s="45"/>
      <c r="D2926" s="79" t="s">
        <v>146</v>
      </c>
      <c r="E2926" s="80"/>
      <c r="F2926" s="80"/>
      <c r="G2926" s="92"/>
      <c r="H2926" s="81"/>
      <c r="I2926" s="82">
        <f t="shared" si="202"/>
        <v>1836.1616161616162</v>
      </c>
      <c r="J2926" s="83"/>
      <c r="K2926" s="83"/>
      <c r="L2926" s="83"/>
      <c r="M2926" s="2">
        <v>495</v>
      </c>
    </row>
    <row r="2927" spans="1:13" ht="12.75">
      <c r="A2927" s="90"/>
      <c r="B2927" s="134"/>
      <c r="C2927" s="90"/>
      <c r="D2927" s="99"/>
      <c r="E2927" s="100"/>
      <c r="F2927" s="100"/>
      <c r="G2927" s="101"/>
      <c r="H2927" s="102">
        <v>0</v>
      </c>
      <c r="I2927" s="103">
        <v>0</v>
      </c>
      <c r="J2927" s="85"/>
      <c r="K2927" s="85"/>
      <c r="L2927" s="85"/>
      <c r="M2927" s="2">
        <v>495</v>
      </c>
    </row>
    <row r="2928" spans="2:13" ht="12.75">
      <c r="B2928" s="135"/>
      <c r="H2928" s="6">
        <f aca="true" t="shared" si="205" ref="H2928:H2946">H2926-B2928</f>
        <v>0</v>
      </c>
      <c r="I2928" s="24">
        <f aca="true" t="shared" si="206" ref="I2928:I2991">+B2928/M2928</f>
        <v>0</v>
      </c>
      <c r="M2928" s="2">
        <v>495</v>
      </c>
    </row>
    <row r="2929" spans="2:13" ht="12.75">
      <c r="B2929" s="135">
        <v>5000</v>
      </c>
      <c r="C2929" s="1" t="s">
        <v>14</v>
      </c>
      <c r="D2929" s="14" t="s">
        <v>146</v>
      </c>
      <c r="E2929" s="1" t="s">
        <v>1120</v>
      </c>
      <c r="F2929" s="29" t="s">
        <v>1218</v>
      </c>
      <c r="G2929" s="33" t="s">
        <v>246</v>
      </c>
      <c r="H2929" s="6">
        <f t="shared" si="205"/>
        <v>-5000</v>
      </c>
      <c r="I2929" s="24">
        <f t="shared" si="206"/>
        <v>10.1010101010101</v>
      </c>
      <c r="K2929" t="s">
        <v>14</v>
      </c>
      <c r="M2929" s="2">
        <v>495</v>
      </c>
    </row>
    <row r="2930" spans="2:13" ht="12.75">
      <c r="B2930" s="135">
        <v>5000</v>
      </c>
      <c r="C2930" s="1" t="s">
        <v>14</v>
      </c>
      <c r="D2930" s="14" t="s">
        <v>146</v>
      </c>
      <c r="E2930" s="1" t="s">
        <v>1120</v>
      </c>
      <c r="F2930" s="29" t="s">
        <v>1219</v>
      </c>
      <c r="G2930" s="29" t="s">
        <v>259</v>
      </c>
      <c r="H2930" s="6">
        <f t="shared" si="205"/>
        <v>-5000</v>
      </c>
      <c r="I2930" s="24">
        <f t="shared" si="206"/>
        <v>10.1010101010101</v>
      </c>
      <c r="K2930" t="s">
        <v>14</v>
      </c>
      <c r="M2930" s="2">
        <v>495</v>
      </c>
    </row>
    <row r="2931" spans="2:13" ht="12.75">
      <c r="B2931" s="135">
        <v>5000</v>
      </c>
      <c r="C2931" s="1" t="s">
        <v>14</v>
      </c>
      <c r="D2931" s="14" t="s">
        <v>146</v>
      </c>
      <c r="E2931" s="1" t="s">
        <v>1120</v>
      </c>
      <c r="F2931" s="29" t="s">
        <v>1220</v>
      </c>
      <c r="G2931" s="29" t="s">
        <v>272</v>
      </c>
      <c r="H2931" s="6">
        <f t="shared" si="205"/>
        <v>-10000</v>
      </c>
      <c r="I2931" s="24">
        <f t="shared" si="206"/>
        <v>10.1010101010101</v>
      </c>
      <c r="K2931" t="s">
        <v>14</v>
      </c>
      <c r="M2931" s="2">
        <v>495</v>
      </c>
    </row>
    <row r="2932" spans="2:13" ht="12.75">
      <c r="B2932" s="135">
        <v>5000</v>
      </c>
      <c r="C2932" s="1" t="s">
        <v>14</v>
      </c>
      <c r="D2932" s="14" t="s">
        <v>146</v>
      </c>
      <c r="E2932" s="1" t="s">
        <v>1120</v>
      </c>
      <c r="F2932" s="29" t="s">
        <v>1221</v>
      </c>
      <c r="G2932" s="29" t="s">
        <v>282</v>
      </c>
      <c r="H2932" s="6">
        <f t="shared" si="205"/>
        <v>-10000</v>
      </c>
      <c r="I2932" s="24">
        <f t="shared" si="206"/>
        <v>10.1010101010101</v>
      </c>
      <c r="K2932" t="s">
        <v>14</v>
      </c>
      <c r="M2932" s="2">
        <v>495</v>
      </c>
    </row>
    <row r="2933" spans="2:13" ht="12.75">
      <c r="B2933" s="135">
        <v>5000</v>
      </c>
      <c r="C2933" s="1" t="s">
        <v>14</v>
      </c>
      <c r="D2933" s="1" t="s">
        <v>146</v>
      </c>
      <c r="E2933" s="1" t="s">
        <v>1120</v>
      </c>
      <c r="F2933" s="29" t="s">
        <v>1222</v>
      </c>
      <c r="G2933" s="29" t="s">
        <v>274</v>
      </c>
      <c r="H2933" s="6">
        <f t="shared" si="205"/>
        <v>-15000</v>
      </c>
      <c r="I2933" s="24">
        <f t="shared" si="206"/>
        <v>10.1010101010101</v>
      </c>
      <c r="K2933" t="s">
        <v>14</v>
      </c>
      <c r="M2933" s="2">
        <v>495</v>
      </c>
    </row>
    <row r="2934" spans="2:13" ht="12.75">
      <c r="B2934" s="135">
        <v>5000</v>
      </c>
      <c r="C2934" s="1" t="s">
        <v>14</v>
      </c>
      <c r="D2934" s="1" t="s">
        <v>146</v>
      </c>
      <c r="E2934" s="1" t="s">
        <v>1120</v>
      </c>
      <c r="F2934" s="426" t="s">
        <v>1223</v>
      </c>
      <c r="G2934" s="29" t="s">
        <v>335</v>
      </c>
      <c r="H2934" s="6">
        <f t="shared" si="205"/>
        <v>-15000</v>
      </c>
      <c r="I2934" s="24">
        <f t="shared" si="206"/>
        <v>10.1010101010101</v>
      </c>
      <c r="K2934" t="s">
        <v>14</v>
      </c>
      <c r="M2934" s="2">
        <v>495</v>
      </c>
    </row>
    <row r="2935" spans="2:13" ht="12.75">
      <c r="B2935" s="135">
        <v>5000</v>
      </c>
      <c r="C2935" s="1" t="s">
        <v>14</v>
      </c>
      <c r="D2935" s="1" t="s">
        <v>146</v>
      </c>
      <c r="E2935" s="1" t="s">
        <v>1120</v>
      </c>
      <c r="F2935" s="426" t="s">
        <v>1224</v>
      </c>
      <c r="G2935" s="29" t="s">
        <v>346</v>
      </c>
      <c r="H2935" s="6">
        <f t="shared" si="205"/>
        <v>-20000</v>
      </c>
      <c r="I2935" s="24">
        <f t="shared" si="206"/>
        <v>10.1010101010101</v>
      </c>
      <c r="K2935" t="s">
        <v>14</v>
      </c>
      <c r="M2935" s="2">
        <v>495</v>
      </c>
    </row>
    <row r="2936" spans="2:13" ht="12.75">
      <c r="B2936" s="135">
        <v>5000</v>
      </c>
      <c r="C2936" s="1" t="s">
        <v>14</v>
      </c>
      <c r="D2936" s="1" t="s">
        <v>146</v>
      </c>
      <c r="E2936" s="1" t="s">
        <v>1120</v>
      </c>
      <c r="F2936" s="426" t="s">
        <v>1225</v>
      </c>
      <c r="G2936" s="29" t="s">
        <v>749</v>
      </c>
      <c r="H2936" s="6">
        <f t="shared" si="205"/>
        <v>-20000</v>
      </c>
      <c r="I2936" s="24">
        <f t="shared" si="206"/>
        <v>10.1010101010101</v>
      </c>
      <c r="K2936" t="s">
        <v>14</v>
      </c>
      <c r="M2936" s="2">
        <v>495</v>
      </c>
    </row>
    <row r="2937" spans="2:13" ht="12.75">
      <c r="B2937" s="135">
        <v>5000</v>
      </c>
      <c r="C2937" s="1" t="s">
        <v>14</v>
      </c>
      <c r="D2937" s="1" t="s">
        <v>146</v>
      </c>
      <c r="E2937" s="1" t="s">
        <v>1120</v>
      </c>
      <c r="F2937" s="426" t="s">
        <v>1226</v>
      </c>
      <c r="G2937" s="29" t="s">
        <v>49</v>
      </c>
      <c r="H2937" s="6">
        <f t="shared" si="205"/>
        <v>-25000</v>
      </c>
      <c r="I2937" s="24">
        <f t="shared" si="206"/>
        <v>10.1010101010101</v>
      </c>
      <c r="K2937" t="s">
        <v>14</v>
      </c>
      <c r="M2937" s="2">
        <v>495</v>
      </c>
    </row>
    <row r="2938" spans="2:13" ht="12.75">
      <c r="B2938" s="135">
        <v>5000</v>
      </c>
      <c r="C2938" s="1" t="s">
        <v>14</v>
      </c>
      <c r="D2938" s="1" t="s">
        <v>146</v>
      </c>
      <c r="E2938" s="1" t="s">
        <v>1120</v>
      </c>
      <c r="F2938" s="426" t="s">
        <v>1139</v>
      </c>
      <c r="G2938" s="29" t="s">
        <v>399</v>
      </c>
      <c r="H2938" s="6">
        <f t="shared" si="205"/>
        <v>-25000</v>
      </c>
      <c r="I2938" s="24">
        <f t="shared" si="206"/>
        <v>10.1010101010101</v>
      </c>
      <c r="K2938" t="s">
        <v>14</v>
      </c>
      <c r="M2938" s="2">
        <v>495</v>
      </c>
    </row>
    <row r="2939" spans="2:13" ht="12.75">
      <c r="B2939" s="135">
        <v>5000</v>
      </c>
      <c r="C2939" s="1" t="s">
        <v>14</v>
      </c>
      <c r="D2939" s="1" t="s">
        <v>146</v>
      </c>
      <c r="E2939" s="1" t="s">
        <v>1120</v>
      </c>
      <c r="F2939" s="426" t="s">
        <v>1227</v>
      </c>
      <c r="G2939" s="29" t="s">
        <v>493</v>
      </c>
      <c r="H2939" s="6">
        <f t="shared" si="205"/>
        <v>-30000</v>
      </c>
      <c r="I2939" s="24">
        <f t="shared" si="206"/>
        <v>10.1010101010101</v>
      </c>
      <c r="K2939" t="s">
        <v>14</v>
      </c>
      <c r="M2939" s="2">
        <v>495</v>
      </c>
    </row>
    <row r="2940" spans="2:13" ht="12.75">
      <c r="B2940" s="135">
        <v>5000</v>
      </c>
      <c r="C2940" s="1" t="s">
        <v>14</v>
      </c>
      <c r="D2940" s="1" t="s">
        <v>146</v>
      </c>
      <c r="E2940" s="1" t="s">
        <v>1120</v>
      </c>
      <c r="F2940" s="426" t="s">
        <v>1228</v>
      </c>
      <c r="G2940" s="29" t="s">
        <v>407</v>
      </c>
      <c r="H2940" s="6">
        <f t="shared" si="205"/>
        <v>-30000</v>
      </c>
      <c r="I2940" s="24">
        <f t="shared" si="206"/>
        <v>10.1010101010101</v>
      </c>
      <c r="K2940" t="s">
        <v>14</v>
      </c>
      <c r="M2940" s="2">
        <v>495</v>
      </c>
    </row>
    <row r="2941" spans="2:13" ht="12.75">
      <c r="B2941" s="135">
        <v>5000</v>
      </c>
      <c r="C2941" s="1" t="s">
        <v>14</v>
      </c>
      <c r="D2941" s="1" t="s">
        <v>146</v>
      </c>
      <c r="E2941" s="1" t="s">
        <v>1120</v>
      </c>
      <c r="F2941" s="426" t="s">
        <v>1229</v>
      </c>
      <c r="G2941" s="29" t="s">
        <v>495</v>
      </c>
      <c r="H2941" s="6">
        <f t="shared" si="205"/>
        <v>-35000</v>
      </c>
      <c r="I2941" s="24">
        <f t="shared" si="206"/>
        <v>10.1010101010101</v>
      </c>
      <c r="K2941" t="s">
        <v>14</v>
      </c>
      <c r="M2941" s="2">
        <v>495</v>
      </c>
    </row>
    <row r="2942" spans="2:13" ht="12.75">
      <c r="B2942" s="135">
        <v>5000</v>
      </c>
      <c r="C2942" s="1" t="s">
        <v>14</v>
      </c>
      <c r="D2942" s="1" t="s">
        <v>146</v>
      </c>
      <c r="E2942" s="1" t="s">
        <v>1120</v>
      </c>
      <c r="F2942" s="426" t="s">
        <v>1230</v>
      </c>
      <c r="G2942" s="29" t="s">
        <v>497</v>
      </c>
      <c r="H2942" s="6">
        <f t="shared" si="205"/>
        <v>-35000</v>
      </c>
      <c r="I2942" s="24">
        <f t="shared" si="206"/>
        <v>10.1010101010101</v>
      </c>
      <c r="K2942" t="s">
        <v>14</v>
      </c>
      <c r="M2942" s="2">
        <v>495</v>
      </c>
    </row>
    <row r="2943" spans="2:13" ht="12.75">
      <c r="B2943" s="135">
        <v>5000</v>
      </c>
      <c r="C2943" s="1" t="s">
        <v>14</v>
      </c>
      <c r="D2943" s="1" t="s">
        <v>146</v>
      </c>
      <c r="E2943" s="1" t="s">
        <v>1120</v>
      </c>
      <c r="F2943" s="29" t="s">
        <v>1231</v>
      </c>
      <c r="G2943" s="29" t="s">
        <v>409</v>
      </c>
      <c r="H2943" s="6">
        <f t="shared" si="205"/>
        <v>-40000</v>
      </c>
      <c r="I2943" s="24">
        <f t="shared" si="206"/>
        <v>10.1010101010101</v>
      </c>
      <c r="K2943" t="s">
        <v>14</v>
      </c>
      <c r="M2943" s="2">
        <v>495</v>
      </c>
    </row>
    <row r="2944" spans="2:13" ht="12.75">
      <c r="B2944" s="135">
        <v>5000</v>
      </c>
      <c r="C2944" s="1" t="s">
        <v>14</v>
      </c>
      <c r="D2944" s="1" t="s">
        <v>146</v>
      </c>
      <c r="E2944" s="1" t="s">
        <v>1120</v>
      </c>
      <c r="F2944" s="29" t="s">
        <v>1232</v>
      </c>
      <c r="G2944" s="29" t="s">
        <v>500</v>
      </c>
      <c r="H2944" s="6">
        <f t="shared" si="205"/>
        <v>-40000</v>
      </c>
      <c r="I2944" s="24">
        <f t="shared" si="206"/>
        <v>10.1010101010101</v>
      </c>
      <c r="K2944" t="s">
        <v>14</v>
      </c>
      <c r="M2944" s="2">
        <v>495</v>
      </c>
    </row>
    <row r="2945" spans="2:13" ht="12.75">
      <c r="B2945" s="135">
        <v>5000</v>
      </c>
      <c r="C2945" s="1" t="s">
        <v>14</v>
      </c>
      <c r="D2945" s="1" t="s">
        <v>146</v>
      </c>
      <c r="E2945" s="1" t="s">
        <v>1120</v>
      </c>
      <c r="F2945" s="29" t="s">
        <v>1233</v>
      </c>
      <c r="G2945" s="29" t="s">
        <v>502</v>
      </c>
      <c r="H2945" s="6">
        <f t="shared" si="205"/>
        <v>-45000</v>
      </c>
      <c r="I2945" s="24">
        <f t="shared" si="206"/>
        <v>10.1010101010101</v>
      </c>
      <c r="K2945" t="s">
        <v>14</v>
      </c>
      <c r="M2945" s="2">
        <v>495</v>
      </c>
    </row>
    <row r="2946" spans="2:13" ht="12.75">
      <c r="B2946" s="135">
        <v>2500</v>
      </c>
      <c r="C2946" s="1" t="s">
        <v>14</v>
      </c>
      <c r="D2946" s="1" t="s">
        <v>146</v>
      </c>
      <c r="E2946" s="1" t="s">
        <v>1120</v>
      </c>
      <c r="F2946" s="29" t="s">
        <v>1234</v>
      </c>
      <c r="G2946" s="29" t="s">
        <v>504</v>
      </c>
      <c r="H2946" s="6">
        <f t="shared" si="205"/>
        <v>-42500</v>
      </c>
      <c r="I2946" s="24">
        <f t="shared" si="206"/>
        <v>5.05050505050505</v>
      </c>
      <c r="K2946" t="s">
        <v>14</v>
      </c>
      <c r="M2946" s="2">
        <v>495</v>
      </c>
    </row>
    <row r="2947" spans="1:13" s="60" customFormat="1" ht="12.75">
      <c r="A2947" s="13"/>
      <c r="B2947" s="136">
        <f>SUM(B2929:B2946)</f>
        <v>87500</v>
      </c>
      <c r="C2947" s="13" t="s">
        <v>14</v>
      </c>
      <c r="D2947" s="13"/>
      <c r="E2947" s="13"/>
      <c r="F2947" s="20"/>
      <c r="G2947" s="20"/>
      <c r="H2947" s="57">
        <v>0</v>
      </c>
      <c r="I2947" s="59">
        <f t="shared" si="206"/>
        <v>176.76767676767676</v>
      </c>
      <c r="M2947" s="2">
        <v>495</v>
      </c>
    </row>
    <row r="2948" spans="2:13" ht="12.75">
      <c r="B2948" s="135"/>
      <c r="H2948" s="6">
        <f aca="true" t="shared" si="207" ref="H2948:H2964">H2947-B2948</f>
        <v>0</v>
      </c>
      <c r="I2948" s="24">
        <f t="shared" si="206"/>
        <v>0</v>
      </c>
      <c r="M2948" s="2">
        <v>495</v>
      </c>
    </row>
    <row r="2949" spans="2:13" ht="12.75">
      <c r="B2949" s="135"/>
      <c r="H2949" s="6">
        <f t="shared" si="207"/>
        <v>0</v>
      </c>
      <c r="I2949" s="24">
        <f t="shared" si="206"/>
        <v>0</v>
      </c>
      <c r="M2949" s="2">
        <v>495</v>
      </c>
    </row>
    <row r="2950" spans="2:13" ht="12.75">
      <c r="B2950" s="135">
        <v>1500</v>
      </c>
      <c r="C2950" s="1" t="s">
        <v>19</v>
      </c>
      <c r="D2950" s="1" t="s">
        <v>146</v>
      </c>
      <c r="E2950" s="1" t="s">
        <v>15</v>
      </c>
      <c r="F2950" s="29" t="s">
        <v>1119</v>
      </c>
      <c r="G2950" s="33" t="s">
        <v>246</v>
      </c>
      <c r="H2950" s="6">
        <f t="shared" si="207"/>
        <v>-1500</v>
      </c>
      <c r="I2950" s="24">
        <f t="shared" si="206"/>
        <v>3.0303030303030303</v>
      </c>
      <c r="K2950" t="s">
        <v>1120</v>
      </c>
      <c r="M2950" s="2">
        <v>495</v>
      </c>
    </row>
    <row r="2951" spans="2:13" ht="12.75">
      <c r="B2951" s="135">
        <v>1400</v>
      </c>
      <c r="C2951" s="1" t="s">
        <v>19</v>
      </c>
      <c r="D2951" s="1" t="s">
        <v>146</v>
      </c>
      <c r="E2951" s="1" t="s">
        <v>15</v>
      </c>
      <c r="F2951" s="29" t="s">
        <v>1119</v>
      </c>
      <c r="G2951" s="29" t="s">
        <v>259</v>
      </c>
      <c r="H2951" s="6">
        <f t="shared" si="207"/>
        <v>-2900</v>
      </c>
      <c r="I2951" s="24">
        <f t="shared" si="206"/>
        <v>2.8282828282828283</v>
      </c>
      <c r="K2951" t="s">
        <v>1120</v>
      </c>
      <c r="M2951" s="2">
        <v>495</v>
      </c>
    </row>
    <row r="2952" spans="2:13" ht="12.75">
      <c r="B2952" s="135">
        <v>1200</v>
      </c>
      <c r="C2952" s="1" t="s">
        <v>19</v>
      </c>
      <c r="D2952" s="1" t="s">
        <v>146</v>
      </c>
      <c r="E2952" s="1" t="s">
        <v>15</v>
      </c>
      <c r="F2952" s="29" t="s">
        <v>1119</v>
      </c>
      <c r="G2952" s="29" t="s">
        <v>272</v>
      </c>
      <c r="H2952" s="6">
        <f t="shared" si="207"/>
        <v>-4100</v>
      </c>
      <c r="I2952" s="24">
        <f t="shared" si="206"/>
        <v>2.4242424242424243</v>
      </c>
      <c r="K2952" t="s">
        <v>1120</v>
      </c>
      <c r="M2952" s="2">
        <v>495</v>
      </c>
    </row>
    <row r="2953" spans="2:13" ht="12.75">
      <c r="B2953" s="135">
        <v>1600</v>
      </c>
      <c r="C2953" s="1" t="s">
        <v>19</v>
      </c>
      <c r="D2953" s="1" t="s">
        <v>146</v>
      </c>
      <c r="E2953" s="1" t="s">
        <v>15</v>
      </c>
      <c r="F2953" s="29" t="s">
        <v>1119</v>
      </c>
      <c r="G2953" s="29" t="s">
        <v>274</v>
      </c>
      <c r="H2953" s="6">
        <f t="shared" si="207"/>
        <v>-5700</v>
      </c>
      <c r="I2953" s="24">
        <f t="shared" si="206"/>
        <v>3.2323232323232323</v>
      </c>
      <c r="K2953" t="s">
        <v>1120</v>
      </c>
      <c r="M2953" s="2">
        <v>495</v>
      </c>
    </row>
    <row r="2954" spans="2:13" ht="12.75">
      <c r="B2954" s="135">
        <v>1000</v>
      </c>
      <c r="C2954" s="1" t="s">
        <v>19</v>
      </c>
      <c r="D2954" s="1" t="s">
        <v>146</v>
      </c>
      <c r="E2954" s="1" t="s">
        <v>15</v>
      </c>
      <c r="F2954" s="29" t="s">
        <v>1119</v>
      </c>
      <c r="G2954" s="29" t="s">
        <v>335</v>
      </c>
      <c r="H2954" s="6">
        <f t="shared" si="207"/>
        <v>-6700</v>
      </c>
      <c r="I2954" s="24">
        <f t="shared" si="206"/>
        <v>2.0202020202020203</v>
      </c>
      <c r="K2954" t="s">
        <v>1120</v>
      </c>
      <c r="M2954" s="2">
        <v>495</v>
      </c>
    </row>
    <row r="2955" spans="2:13" ht="12.75">
      <c r="B2955" s="135">
        <v>1500</v>
      </c>
      <c r="C2955" s="1" t="s">
        <v>19</v>
      </c>
      <c r="D2955" s="1" t="s">
        <v>146</v>
      </c>
      <c r="E2955" s="1" t="s">
        <v>15</v>
      </c>
      <c r="F2955" s="29" t="s">
        <v>1119</v>
      </c>
      <c r="G2955" s="29" t="s">
        <v>346</v>
      </c>
      <c r="H2955" s="6">
        <f t="shared" si="207"/>
        <v>-8200</v>
      </c>
      <c r="I2955" s="24">
        <f t="shared" si="206"/>
        <v>3.0303030303030303</v>
      </c>
      <c r="K2955" t="s">
        <v>1120</v>
      </c>
      <c r="M2955" s="2">
        <v>495</v>
      </c>
    </row>
    <row r="2956" spans="2:13" ht="12.75">
      <c r="B2956" s="135">
        <v>1400</v>
      </c>
      <c r="C2956" s="1" t="s">
        <v>19</v>
      </c>
      <c r="D2956" s="1" t="s">
        <v>146</v>
      </c>
      <c r="E2956" s="1" t="s">
        <v>15</v>
      </c>
      <c r="F2956" s="29" t="s">
        <v>1119</v>
      </c>
      <c r="G2956" s="29" t="s">
        <v>49</v>
      </c>
      <c r="H2956" s="6">
        <f t="shared" si="207"/>
        <v>-9600</v>
      </c>
      <c r="I2956" s="24">
        <f t="shared" si="206"/>
        <v>2.8282828282828283</v>
      </c>
      <c r="K2956" t="s">
        <v>1120</v>
      </c>
      <c r="M2956" s="2">
        <v>495</v>
      </c>
    </row>
    <row r="2957" spans="2:13" ht="12.75">
      <c r="B2957" s="135">
        <v>1500</v>
      </c>
      <c r="C2957" s="1" t="s">
        <v>19</v>
      </c>
      <c r="D2957" s="1" t="s">
        <v>146</v>
      </c>
      <c r="E2957" s="1" t="s">
        <v>15</v>
      </c>
      <c r="F2957" s="29" t="s">
        <v>1119</v>
      </c>
      <c r="G2957" s="29" t="s">
        <v>399</v>
      </c>
      <c r="H2957" s="6">
        <f t="shared" si="207"/>
        <v>-11100</v>
      </c>
      <c r="I2957" s="24">
        <f t="shared" si="206"/>
        <v>3.0303030303030303</v>
      </c>
      <c r="K2957" t="s">
        <v>1120</v>
      </c>
      <c r="M2957" s="2">
        <v>495</v>
      </c>
    </row>
    <row r="2958" spans="2:13" ht="12.75">
      <c r="B2958" s="135">
        <v>2500</v>
      </c>
      <c r="C2958" s="1" t="s">
        <v>1235</v>
      </c>
      <c r="D2958" s="1" t="s">
        <v>146</v>
      </c>
      <c r="E2958" s="1" t="s">
        <v>15</v>
      </c>
      <c r="F2958" s="29" t="s">
        <v>1119</v>
      </c>
      <c r="G2958" s="29" t="s">
        <v>399</v>
      </c>
      <c r="H2958" s="6">
        <f t="shared" si="207"/>
        <v>-13600</v>
      </c>
      <c r="I2958" s="24">
        <f t="shared" si="206"/>
        <v>5.05050505050505</v>
      </c>
      <c r="K2958" t="s">
        <v>1120</v>
      </c>
      <c r="M2958" s="2">
        <v>495</v>
      </c>
    </row>
    <row r="2959" spans="2:13" ht="12.75">
      <c r="B2959" s="135">
        <v>800</v>
      </c>
      <c r="C2959" s="1" t="s">
        <v>19</v>
      </c>
      <c r="D2959" s="1" t="s">
        <v>146</v>
      </c>
      <c r="E2959" s="1" t="s">
        <v>15</v>
      </c>
      <c r="F2959" s="29" t="s">
        <v>1119</v>
      </c>
      <c r="G2959" s="29" t="s">
        <v>407</v>
      </c>
      <c r="H2959" s="6">
        <f t="shared" si="207"/>
        <v>-14400</v>
      </c>
      <c r="I2959" s="24">
        <f t="shared" si="206"/>
        <v>1.6161616161616161</v>
      </c>
      <c r="K2959" t="s">
        <v>1120</v>
      </c>
      <c r="M2959" s="2">
        <v>495</v>
      </c>
    </row>
    <row r="2960" spans="2:13" ht="12.75">
      <c r="B2960" s="135">
        <v>1500</v>
      </c>
      <c r="C2960" s="1" t="s">
        <v>19</v>
      </c>
      <c r="D2960" s="1" t="s">
        <v>146</v>
      </c>
      <c r="E2960" s="1" t="s">
        <v>15</v>
      </c>
      <c r="F2960" s="29" t="s">
        <v>1119</v>
      </c>
      <c r="G2960" s="29" t="s">
        <v>495</v>
      </c>
      <c r="H2960" s="6">
        <f t="shared" si="207"/>
        <v>-15900</v>
      </c>
      <c r="I2960" s="24">
        <f t="shared" si="206"/>
        <v>3.0303030303030303</v>
      </c>
      <c r="K2960" t="s">
        <v>1120</v>
      </c>
      <c r="M2960" s="2">
        <v>495</v>
      </c>
    </row>
    <row r="2961" spans="2:13" ht="12.75">
      <c r="B2961" s="135">
        <v>1400</v>
      </c>
      <c r="C2961" s="1" t="s">
        <v>19</v>
      </c>
      <c r="D2961" s="1" t="s">
        <v>146</v>
      </c>
      <c r="E2961" s="1" t="s">
        <v>15</v>
      </c>
      <c r="F2961" s="29" t="s">
        <v>1119</v>
      </c>
      <c r="G2961" s="29" t="s">
        <v>497</v>
      </c>
      <c r="H2961" s="6">
        <f t="shared" si="207"/>
        <v>-17300</v>
      </c>
      <c r="I2961" s="24">
        <f t="shared" si="206"/>
        <v>2.8282828282828283</v>
      </c>
      <c r="K2961" t="s">
        <v>1120</v>
      </c>
      <c r="M2961" s="2">
        <v>495</v>
      </c>
    </row>
    <row r="2962" spans="2:13" ht="12.75">
      <c r="B2962" s="135">
        <v>1300</v>
      </c>
      <c r="C2962" s="1" t="s">
        <v>19</v>
      </c>
      <c r="D2962" s="1" t="s">
        <v>146</v>
      </c>
      <c r="E2962" s="1" t="s">
        <v>15</v>
      </c>
      <c r="F2962" s="29" t="s">
        <v>1119</v>
      </c>
      <c r="G2962" s="29" t="s">
        <v>409</v>
      </c>
      <c r="H2962" s="6">
        <f t="shared" si="207"/>
        <v>-18600</v>
      </c>
      <c r="I2962" s="24">
        <f t="shared" si="206"/>
        <v>2.6262626262626263</v>
      </c>
      <c r="K2962" t="s">
        <v>1120</v>
      </c>
      <c r="M2962" s="2">
        <v>495</v>
      </c>
    </row>
    <row r="2963" spans="2:13" ht="12.75">
      <c r="B2963" s="135">
        <v>1200</v>
      </c>
      <c r="C2963" s="1" t="s">
        <v>19</v>
      </c>
      <c r="D2963" s="1" t="s">
        <v>146</v>
      </c>
      <c r="E2963" s="1" t="s">
        <v>15</v>
      </c>
      <c r="F2963" s="29" t="s">
        <v>1119</v>
      </c>
      <c r="G2963" s="29" t="s">
        <v>500</v>
      </c>
      <c r="H2963" s="6">
        <f t="shared" si="207"/>
        <v>-19800</v>
      </c>
      <c r="I2963" s="24">
        <f t="shared" si="206"/>
        <v>2.4242424242424243</v>
      </c>
      <c r="K2963" t="s">
        <v>1120</v>
      </c>
      <c r="M2963" s="2">
        <v>495</v>
      </c>
    </row>
    <row r="2964" spans="2:13" ht="12.75">
      <c r="B2964" s="135">
        <v>1600</v>
      </c>
      <c r="C2964" s="1" t="s">
        <v>19</v>
      </c>
      <c r="D2964" s="1" t="s">
        <v>146</v>
      </c>
      <c r="E2964" s="1" t="s">
        <v>15</v>
      </c>
      <c r="F2964" s="29" t="s">
        <v>1119</v>
      </c>
      <c r="G2964" s="29" t="s">
        <v>502</v>
      </c>
      <c r="H2964" s="6">
        <f t="shared" si="207"/>
        <v>-21400</v>
      </c>
      <c r="I2964" s="24">
        <f t="shared" si="206"/>
        <v>3.2323232323232323</v>
      </c>
      <c r="K2964" t="s">
        <v>1120</v>
      </c>
      <c r="M2964" s="2">
        <v>495</v>
      </c>
    </row>
    <row r="2965" spans="1:13" s="60" customFormat="1" ht="12.75">
      <c r="A2965" s="13"/>
      <c r="B2965" s="136">
        <f>SUM(B2950:B2964)</f>
        <v>21400</v>
      </c>
      <c r="C2965" s="13"/>
      <c r="D2965" s="13"/>
      <c r="E2965" s="13" t="s">
        <v>15</v>
      </c>
      <c r="F2965" s="20"/>
      <c r="G2965" s="20"/>
      <c r="H2965" s="57">
        <v>0</v>
      </c>
      <c r="I2965" s="59">
        <f t="shared" si="206"/>
        <v>43.23232323232323</v>
      </c>
      <c r="M2965" s="2">
        <v>495</v>
      </c>
    </row>
    <row r="2966" spans="2:13" ht="12.75">
      <c r="B2966" s="135"/>
      <c r="H2966" s="6">
        <f>H2965-B2966</f>
        <v>0</v>
      </c>
      <c r="I2966" s="24">
        <f t="shared" si="206"/>
        <v>0</v>
      </c>
      <c r="M2966" s="2">
        <v>495</v>
      </c>
    </row>
    <row r="2967" spans="2:13" ht="12.75">
      <c r="B2967" s="135"/>
      <c r="H2967" s="6">
        <f>H2966-B2967</f>
        <v>0</v>
      </c>
      <c r="I2967" s="24">
        <f t="shared" si="206"/>
        <v>0</v>
      </c>
      <c r="M2967" s="2">
        <v>495</v>
      </c>
    </row>
    <row r="2968" spans="2:13" ht="12.75">
      <c r="B2968" s="135"/>
      <c r="H2968" s="6">
        <f>H2967-B2968</f>
        <v>0</v>
      </c>
      <c r="I2968" s="24">
        <f t="shared" si="206"/>
        <v>0</v>
      </c>
      <c r="M2968" s="2">
        <v>495</v>
      </c>
    </row>
    <row r="2969" spans="1:13" s="60" customFormat="1" ht="12.75">
      <c r="A2969" s="35"/>
      <c r="B2969" s="137">
        <v>800000</v>
      </c>
      <c r="C2969" s="35" t="s">
        <v>1120</v>
      </c>
      <c r="D2969" s="424" t="s">
        <v>146</v>
      </c>
      <c r="E2969" s="74" t="s">
        <v>1236</v>
      </c>
      <c r="F2969" s="74"/>
      <c r="G2969" s="74" t="s">
        <v>298</v>
      </c>
      <c r="H2969" s="6">
        <f>H2968-B2969</f>
        <v>-800000</v>
      </c>
      <c r="I2969" s="24">
        <f t="shared" si="206"/>
        <v>1616.1616161616162</v>
      </c>
      <c r="J2969" s="68"/>
      <c r="K2969" s="66"/>
      <c r="L2969" s="66"/>
      <c r="M2969" s="2">
        <v>495</v>
      </c>
    </row>
    <row r="2970" spans="1:13" ht="12.75">
      <c r="A2970" s="58"/>
      <c r="B2970" s="136">
        <f>SUM(B2969)</f>
        <v>800000</v>
      </c>
      <c r="C2970" s="58" t="s">
        <v>126</v>
      </c>
      <c r="D2970" s="73"/>
      <c r="E2970" s="75"/>
      <c r="F2970" s="75"/>
      <c r="G2970" s="75"/>
      <c r="H2970" s="57">
        <v>0</v>
      </c>
      <c r="I2970" s="59">
        <f t="shared" si="206"/>
        <v>1616.1616161616162</v>
      </c>
      <c r="J2970" s="72"/>
      <c r="K2970" s="72"/>
      <c r="L2970" s="72"/>
      <c r="M2970" s="2">
        <v>495</v>
      </c>
    </row>
    <row r="2971" spans="8:13" ht="12.75">
      <c r="H2971" s="6">
        <f>H2970-B2971</f>
        <v>0</v>
      </c>
      <c r="I2971" s="24">
        <f t="shared" si="206"/>
        <v>0</v>
      </c>
      <c r="M2971" s="2">
        <v>495</v>
      </c>
    </row>
    <row r="2972" spans="8:13" ht="12.75">
      <c r="H2972" s="6">
        <f>H2971-B2972</f>
        <v>0</v>
      </c>
      <c r="I2972" s="24">
        <f t="shared" si="206"/>
        <v>0</v>
      </c>
      <c r="M2972" s="2">
        <v>495</v>
      </c>
    </row>
    <row r="2973" spans="8:13" ht="12.75">
      <c r="H2973" s="6">
        <f>H2972-B2973</f>
        <v>0</v>
      </c>
      <c r="I2973" s="24">
        <f t="shared" si="206"/>
        <v>0</v>
      </c>
      <c r="M2973" s="2">
        <v>495</v>
      </c>
    </row>
    <row r="2974" spans="8:13" ht="12.75">
      <c r="H2974" s="6">
        <f>H2973-B2974</f>
        <v>0</v>
      </c>
      <c r="I2974" s="24">
        <f t="shared" si="206"/>
        <v>0</v>
      </c>
      <c r="M2974" s="2">
        <v>495</v>
      </c>
    </row>
    <row r="2975" spans="1:13" ht="13.5" thickBot="1">
      <c r="A2975" s="45"/>
      <c r="B2975" s="42">
        <f>+B3059+B3146+B3184+B3230+B3235+B3242+B3255</f>
        <v>1881134</v>
      </c>
      <c r="C2975" s="45"/>
      <c r="D2975" s="44" t="s">
        <v>53</v>
      </c>
      <c r="E2975" s="80"/>
      <c r="F2975" s="80"/>
      <c r="G2975" s="47"/>
      <c r="H2975" s="81"/>
      <c r="I2975" s="82">
        <f t="shared" si="206"/>
        <v>3800.270707070707</v>
      </c>
      <c r="J2975" s="83"/>
      <c r="K2975" s="83"/>
      <c r="L2975" s="83"/>
      <c r="M2975" s="2">
        <v>495</v>
      </c>
    </row>
    <row r="2976" spans="2:13" ht="12.75">
      <c r="B2976" s="31"/>
      <c r="D2976" s="14"/>
      <c r="G2976" s="33"/>
      <c r="H2976" s="6">
        <f aca="true" t="shared" si="208" ref="H2976:H3007">H2975-B2976</f>
        <v>0</v>
      </c>
      <c r="I2976" s="24">
        <f t="shared" si="206"/>
        <v>0</v>
      </c>
      <c r="M2976" s="2">
        <v>495</v>
      </c>
    </row>
    <row r="2977" spans="2:13" ht="12.75">
      <c r="B2977" s="34"/>
      <c r="C2977" s="35"/>
      <c r="D2977" s="14"/>
      <c r="E2977" s="35"/>
      <c r="G2977" s="33"/>
      <c r="H2977" s="6">
        <f t="shared" si="208"/>
        <v>0</v>
      </c>
      <c r="I2977" s="24">
        <f t="shared" si="206"/>
        <v>0</v>
      </c>
      <c r="M2977" s="2">
        <v>495</v>
      </c>
    </row>
    <row r="2978" spans="1:13" ht="12.75">
      <c r="A2978" s="14"/>
      <c r="B2978" s="137">
        <v>2500</v>
      </c>
      <c r="C2978" s="1" t="s">
        <v>14</v>
      </c>
      <c r="D2978" s="14" t="s">
        <v>53</v>
      </c>
      <c r="E2978" s="14" t="s">
        <v>1237</v>
      </c>
      <c r="F2978" s="29" t="s">
        <v>1238</v>
      </c>
      <c r="G2978" s="33" t="s">
        <v>246</v>
      </c>
      <c r="H2978" s="6">
        <f t="shared" si="208"/>
        <v>-2500</v>
      </c>
      <c r="I2978" s="24">
        <f t="shared" si="206"/>
        <v>5.05050505050505</v>
      </c>
      <c r="J2978" s="17"/>
      <c r="K2978" t="s">
        <v>14</v>
      </c>
      <c r="L2978" s="17"/>
      <c r="M2978" s="2">
        <v>495</v>
      </c>
    </row>
    <row r="2979" spans="2:13" ht="12.75">
      <c r="B2979" s="135">
        <v>2500</v>
      </c>
      <c r="C2979" s="1" t="s">
        <v>14</v>
      </c>
      <c r="D2979" s="14" t="s">
        <v>53</v>
      </c>
      <c r="E2979" s="1" t="s">
        <v>1237</v>
      </c>
      <c r="F2979" s="29" t="s">
        <v>1239</v>
      </c>
      <c r="G2979" s="29" t="s">
        <v>259</v>
      </c>
      <c r="H2979" s="6">
        <f t="shared" si="208"/>
        <v>-5000</v>
      </c>
      <c r="I2979" s="24">
        <f t="shared" si="206"/>
        <v>5.05050505050505</v>
      </c>
      <c r="K2979" t="s">
        <v>14</v>
      </c>
      <c r="M2979" s="2">
        <v>495</v>
      </c>
    </row>
    <row r="2980" spans="1:13" s="17" customFormat="1" ht="12.75">
      <c r="A2980" s="1"/>
      <c r="B2980" s="135">
        <v>2500</v>
      </c>
      <c r="C2980" s="1" t="s">
        <v>14</v>
      </c>
      <c r="D2980" s="14" t="s">
        <v>53</v>
      </c>
      <c r="E2980" s="1" t="s">
        <v>1237</v>
      </c>
      <c r="F2980" s="29" t="s">
        <v>1240</v>
      </c>
      <c r="G2980" s="29" t="s">
        <v>272</v>
      </c>
      <c r="H2980" s="6">
        <f t="shared" si="208"/>
        <v>-7500</v>
      </c>
      <c r="I2980" s="24">
        <f t="shared" si="206"/>
        <v>5.05050505050505</v>
      </c>
      <c r="J2980"/>
      <c r="K2980" t="s">
        <v>14</v>
      </c>
      <c r="L2980"/>
      <c r="M2980" s="2">
        <v>495</v>
      </c>
    </row>
    <row r="2981" spans="2:13" ht="12.75">
      <c r="B2981" s="135">
        <v>2500</v>
      </c>
      <c r="C2981" s="1" t="s">
        <v>14</v>
      </c>
      <c r="D2981" s="14" t="s">
        <v>53</v>
      </c>
      <c r="E2981" s="1" t="s">
        <v>1237</v>
      </c>
      <c r="F2981" s="29" t="s">
        <v>1241</v>
      </c>
      <c r="G2981" s="29" t="s">
        <v>274</v>
      </c>
      <c r="H2981" s="6">
        <f t="shared" si="208"/>
        <v>-10000</v>
      </c>
      <c r="I2981" s="24">
        <f t="shared" si="206"/>
        <v>5.05050505050505</v>
      </c>
      <c r="K2981" t="s">
        <v>14</v>
      </c>
      <c r="M2981" s="2">
        <v>495</v>
      </c>
    </row>
    <row r="2982" spans="2:13" ht="12.75">
      <c r="B2982" s="135">
        <v>2500</v>
      </c>
      <c r="C2982" s="1" t="s">
        <v>14</v>
      </c>
      <c r="D2982" s="1" t="s">
        <v>53</v>
      </c>
      <c r="E2982" s="1" t="s">
        <v>1237</v>
      </c>
      <c r="F2982" s="29" t="s">
        <v>1242</v>
      </c>
      <c r="G2982" s="29" t="s">
        <v>298</v>
      </c>
      <c r="H2982" s="6">
        <f t="shared" si="208"/>
        <v>-12500</v>
      </c>
      <c r="I2982" s="24">
        <f t="shared" si="206"/>
        <v>5.05050505050505</v>
      </c>
      <c r="K2982" t="s">
        <v>14</v>
      </c>
      <c r="M2982" s="2">
        <v>495</v>
      </c>
    </row>
    <row r="2983" spans="2:13" ht="12.75">
      <c r="B2983" s="135">
        <v>2500</v>
      </c>
      <c r="C2983" s="1" t="s">
        <v>14</v>
      </c>
      <c r="D2983" s="1" t="s">
        <v>53</v>
      </c>
      <c r="E2983" s="1" t="s">
        <v>1237</v>
      </c>
      <c r="F2983" s="29" t="s">
        <v>1243</v>
      </c>
      <c r="G2983" s="29" t="s">
        <v>328</v>
      </c>
      <c r="H2983" s="6">
        <f t="shared" si="208"/>
        <v>-15000</v>
      </c>
      <c r="I2983" s="24">
        <f t="shared" si="206"/>
        <v>5.05050505050505</v>
      </c>
      <c r="K2983" t="s">
        <v>14</v>
      </c>
      <c r="M2983" s="2">
        <v>495</v>
      </c>
    </row>
    <row r="2984" spans="2:14" ht="12.75">
      <c r="B2984" s="135">
        <v>2500</v>
      </c>
      <c r="C2984" s="1" t="s">
        <v>14</v>
      </c>
      <c r="D2984" s="1" t="s">
        <v>53</v>
      </c>
      <c r="E2984" s="1" t="s">
        <v>1237</v>
      </c>
      <c r="F2984" s="426" t="s">
        <v>1244</v>
      </c>
      <c r="G2984" s="29" t="s">
        <v>330</v>
      </c>
      <c r="H2984" s="6">
        <f t="shared" si="208"/>
        <v>-17500</v>
      </c>
      <c r="I2984" s="24">
        <f t="shared" si="206"/>
        <v>5.05050505050505</v>
      </c>
      <c r="K2984" t="s">
        <v>14</v>
      </c>
      <c r="M2984" s="2">
        <v>495</v>
      </c>
      <c r="N2984" s="423"/>
    </row>
    <row r="2985" spans="2:13" ht="12.75">
      <c r="B2985" s="135">
        <v>2500</v>
      </c>
      <c r="C2985" s="1" t="s">
        <v>14</v>
      </c>
      <c r="D2985" s="1" t="s">
        <v>53</v>
      </c>
      <c r="E2985" s="1" t="s">
        <v>1237</v>
      </c>
      <c r="F2985" s="426" t="s">
        <v>1245</v>
      </c>
      <c r="G2985" s="29" t="s">
        <v>335</v>
      </c>
      <c r="H2985" s="6">
        <f t="shared" si="208"/>
        <v>-20000</v>
      </c>
      <c r="I2985" s="24">
        <f t="shared" si="206"/>
        <v>5.05050505050505</v>
      </c>
      <c r="K2985" t="s">
        <v>14</v>
      </c>
      <c r="M2985" s="2">
        <v>495</v>
      </c>
    </row>
    <row r="2986" spans="2:13" ht="12.75">
      <c r="B2986" s="135">
        <v>2500</v>
      </c>
      <c r="C2986" s="1" t="s">
        <v>14</v>
      </c>
      <c r="D2986" s="1" t="s">
        <v>53</v>
      </c>
      <c r="E2986" s="1" t="s">
        <v>1237</v>
      </c>
      <c r="F2986" s="426" t="s">
        <v>1246</v>
      </c>
      <c r="G2986" s="29" t="s">
        <v>346</v>
      </c>
      <c r="H2986" s="6">
        <f t="shared" si="208"/>
        <v>-22500</v>
      </c>
      <c r="I2986" s="24">
        <f t="shared" si="206"/>
        <v>5.05050505050505</v>
      </c>
      <c r="K2986" t="s">
        <v>14</v>
      </c>
      <c r="M2986" s="2">
        <v>495</v>
      </c>
    </row>
    <row r="2987" spans="2:13" ht="12.75">
      <c r="B2987" s="135">
        <v>2500</v>
      </c>
      <c r="C2987" s="1" t="s">
        <v>14</v>
      </c>
      <c r="D2987" s="1" t="s">
        <v>53</v>
      </c>
      <c r="E2987" s="1" t="s">
        <v>1237</v>
      </c>
      <c r="F2987" s="426" t="s">
        <v>1247</v>
      </c>
      <c r="G2987" s="29" t="s">
        <v>348</v>
      </c>
      <c r="H2987" s="6">
        <f t="shared" si="208"/>
        <v>-25000</v>
      </c>
      <c r="I2987" s="24">
        <f t="shared" si="206"/>
        <v>5.05050505050505</v>
      </c>
      <c r="K2987" t="s">
        <v>14</v>
      </c>
      <c r="M2987" s="2">
        <v>495</v>
      </c>
    </row>
    <row r="2988" spans="2:13" ht="12.75">
      <c r="B2988" s="135">
        <v>2500</v>
      </c>
      <c r="C2988" s="1" t="s">
        <v>14</v>
      </c>
      <c r="D2988" s="1" t="s">
        <v>53</v>
      </c>
      <c r="E2988" s="1" t="s">
        <v>1237</v>
      </c>
      <c r="F2988" s="426" t="s">
        <v>1248</v>
      </c>
      <c r="G2988" s="29" t="s">
        <v>389</v>
      </c>
      <c r="H2988" s="6">
        <f t="shared" si="208"/>
        <v>-27500</v>
      </c>
      <c r="I2988" s="24">
        <f t="shared" si="206"/>
        <v>5.05050505050505</v>
      </c>
      <c r="K2988" t="s">
        <v>14</v>
      </c>
      <c r="M2988" s="2">
        <v>495</v>
      </c>
    </row>
    <row r="2989" spans="2:13" ht="12.75">
      <c r="B2989" s="135">
        <v>2500</v>
      </c>
      <c r="C2989" s="1" t="s">
        <v>14</v>
      </c>
      <c r="D2989" s="1" t="s">
        <v>53</v>
      </c>
      <c r="E2989" s="1" t="s">
        <v>1237</v>
      </c>
      <c r="F2989" s="426" t="s">
        <v>1249</v>
      </c>
      <c r="G2989" s="29" t="s">
        <v>391</v>
      </c>
      <c r="H2989" s="6">
        <f t="shared" si="208"/>
        <v>-30000</v>
      </c>
      <c r="I2989" s="24">
        <f t="shared" si="206"/>
        <v>5.05050505050505</v>
      </c>
      <c r="K2989" t="s">
        <v>14</v>
      </c>
      <c r="M2989" s="2">
        <v>495</v>
      </c>
    </row>
    <row r="2990" spans="2:13" ht="12.75">
      <c r="B2990" s="135">
        <v>2500</v>
      </c>
      <c r="C2990" s="1" t="s">
        <v>14</v>
      </c>
      <c r="D2990" s="1" t="s">
        <v>53</v>
      </c>
      <c r="E2990" s="1" t="s">
        <v>1237</v>
      </c>
      <c r="F2990" s="426" t="s">
        <v>1250</v>
      </c>
      <c r="G2990" s="29" t="s">
        <v>393</v>
      </c>
      <c r="H2990" s="6">
        <f t="shared" si="208"/>
        <v>-32500</v>
      </c>
      <c r="I2990" s="24">
        <f t="shared" si="206"/>
        <v>5.05050505050505</v>
      </c>
      <c r="K2990" t="s">
        <v>14</v>
      </c>
      <c r="M2990" s="2">
        <v>495</v>
      </c>
    </row>
    <row r="2991" spans="2:13" ht="12.75">
      <c r="B2991" s="135">
        <v>2500</v>
      </c>
      <c r="C2991" s="1" t="s">
        <v>14</v>
      </c>
      <c r="D2991" s="1" t="s">
        <v>53</v>
      </c>
      <c r="E2991" s="1" t="s">
        <v>1237</v>
      </c>
      <c r="F2991" s="426" t="s">
        <v>1251</v>
      </c>
      <c r="G2991" s="29" t="s">
        <v>49</v>
      </c>
      <c r="H2991" s="6">
        <f t="shared" si="208"/>
        <v>-35000</v>
      </c>
      <c r="I2991" s="24">
        <f t="shared" si="206"/>
        <v>5.05050505050505</v>
      </c>
      <c r="K2991" t="s">
        <v>14</v>
      </c>
      <c r="M2991" s="2">
        <v>495</v>
      </c>
    </row>
    <row r="2992" spans="2:13" ht="12.75">
      <c r="B2992" s="135">
        <v>2500</v>
      </c>
      <c r="C2992" s="1" t="s">
        <v>14</v>
      </c>
      <c r="D2992" s="1" t="s">
        <v>53</v>
      </c>
      <c r="E2992" s="1" t="s">
        <v>1237</v>
      </c>
      <c r="F2992" s="426" t="s">
        <v>1252</v>
      </c>
      <c r="G2992" s="29" t="s">
        <v>407</v>
      </c>
      <c r="H2992" s="6">
        <f t="shared" si="208"/>
        <v>-37500</v>
      </c>
      <c r="I2992" s="24">
        <f aca="true" t="shared" si="209" ref="I2992:I3055">+B2992/M2992</f>
        <v>5.05050505050505</v>
      </c>
      <c r="K2992" t="s">
        <v>14</v>
      </c>
      <c r="M2992" s="2">
        <v>495</v>
      </c>
    </row>
    <row r="2993" spans="2:13" ht="12.75">
      <c r="B2993" s="135">
        <v>2500</v>
      </c>
      <c r="C2993" s="1" t="s">
        <v>14</v>
      </c>
      <c r="D2993" s="1" t="s">
        <v>53</v>
      </c>
      <c r="E2993" s="1" t="s">
        <v>1237</v>
      </c>
      <c r="F2993" s="426" t="s">
        <v>1253</v>
      </c>
      <c r="G2993" s="29" t="s">
        <v>495</v>
      </c>
      <c r="H2993" s="6">
        <f t="shared" si="208"/>
        <v>-40000</v>
      </c>
      <c r="I2993" s="24">
        <f t="shared" si="209"/>
        <v>5.05050505050505</v>
      </c>
      <c r="K2993" t="s">
        <v>14</v>
      </c>
      <c r="M2993" s="2">
        <v>495</v>
      </c>
    </row>
    <row r="2994" spans="2:13" ht="12.75">
      <c r="B2994" s="135">
        <v>2500</v>
      </c>
      <c r="C2994" s="1" t="s">
        <v>14</v>
      </c>
      <c r="D2994" s="1" t="s">
        <v>53</v>
      </c>
      <c r="E2994" s="1" t="s">
        <v>1237</v>
      </c>
      <c r="F2994" s="426" t="s">
        <v>1254</v>
      </c>
      <c r="G2994" s="29" t="s">
        <v>497</v>
      </c>
      <c r="H2994" s="6">
        <f t="shared" si="208"/>
        <v>-42500</v>
      </c>
      <c r="I2994" s="24">
        <f t="shared" si="209"/>
        <v>5.05050505050505</v>
      </c>
      <c r="K2994" t="s">
        <v>14</v>
      </c>
      <c r="M2994" s="2">
        <v>495</v>
      </c>
    </row>
    <row r="2995" spans="2:13" ht="12.75">
      <c r="B2995" s="135">
        <v>2500</v>
      </c>
      <c r="C2995" s="1" t="s">
        <v>14</v>
      </c>
      <c r="D2995" s="1" t="s">
        <v>53</v>
      </c>
      <c r="E2995" s="1" t="s">
        <v>1237</v>
      </c>
      <c r="F2995" s="29" t="s">
        <v>1255</v>
      </c>
      <c r="G2995" s="29" t="s">
        <v>409</v>
      </c>
      <c r="H2995" s="6">
        <f t="shared" si="208"/>
        <v>-45000</v>
      </c>
      <c r="I2995" s="24">
        <f t="shared" si="209"/>
        <v>5.05050505050505</v>
      </c>
      <c r="K2995" t="s">
        <v>14</v>
      </c>
      <c r="M2995" s="2">
        <v>495</v>
      </c>
    </row>
    <row r="2996" spans="2:13" ht="12.75">
      <c r="B2996" s="135">
        <v>2500</v>
      </c>
      <c r="C2996" s="1" t="s">
        <v>14</v>
      </c>
      <c r="D2996" s="1" t="s">
        <v>53</v>
      </c>
      <c r="E2996" s="1" t="s">
        <v>1237</v>
      </c>
      <c r="F2996" s="29" t="s">
        <v>1256</v>
      </c>
      <c r="G2996" s="29" t="s">
        <v>500</v>
      </c>
      <c r="H2996" s="6">
        <f t="shared" si="208"/>
        <v>-47500</v>
      </c>
      <c r="I2996" s="24">
        <f t="shared" si="209"/>
        <v>5.05050505050505</v>
      </c>
      <c r="K2996" t="s">
        <v>14</v>
      </c>
      <c r="M2996" s="2">
        <v>495</v>
      </c>
    </row>
    <row r="2997" spans="2:13" ht="12.75">
      <c r="B2997" s="135">
        <v>2500</v>
      </c>
      <c r="C2997" s="1" t="s">
        <v>14</v>
      </c>
      <c r="D2997" s="1" t="s">
        <v>53</v>
      </c>
      <c r="E2997" s="1" t="s">
        <v>1237</v>
      </c>
      <c r="F2997" s="29" t="s">
        <v>1257</v>
      </c>
      <c r="G2997" s="29" t="s">
        <v>502</v>
      </c>
      <c r="H2997" s="6">
        <f t="shared" si="208"/>
        <v>-50000</v>
      </c>
      <c r="I2997" s="24">
        <f t="shared" si="209"/>
        <v>5.05050505050505</v>
      </c>
      <c r="K2997" t="s">
        <v>14</v>
      </c>
      <c r="M2997" s="2">
        <v>495</v>
      </c>
    </row>
    <row r="2998" spans="2:13" ht="12.75">
      <c r="B2998" s="135">
        <v>2500</v>
      </c>
      <c r="C2998" s="1" t="s">
        <v>14</v>
      </c>
      <c r="D2998" s="1" t="s">
        <v>53</v>
      </c>
      <c r="E2998" s="1" t="s">
        <v>1237</v>
      </c>
      <c r="F2998" s="29" t="s">
        <v>1258</v>
      </c>
      <c r="G2998" s="29" t="s">
        <v>411</v>
      </c>
      <c r="H2998" s="6">
        <f t="shared" si="208"/>
        <v>-52500</v>
      </c>
      <c r="I2998" s="24">
        <f t="shared" si="209"/>
        <v>5.05050505050505</v>
      </c>
      <c r="K2998" t="s">
        <v>14</v>
      </c>
      <c r="M2998" s="2">
        <v>495</v>
      </c>
    </row>
    <row r="2999" spans="2:13" ht="12.75">
      <c r="B2999" s="135">
        <v>2500</v>
      </c>
      <c r="C2999" s="1" t="s">
        <v>14</v>
      </c>
      <c r="D2999" s="1" t="s">
        <v>53</v>
      </c>
      <c r="E2999" s="1" t="s">
        <v>1237</v>
      </c>
      <c r="F2999" s="29" t="s">
        <v>1259</v>
      </c>
      <c r="G2999" s="29" t="s">
        <v>557</v>
      </c>
      <c r="H2999" s="6">
        <f t="shared" si="208"/>
        <v>-55000</v>
      </c>
      <c r="I2999" s="24">
        <f t="shared" si="209"/>
        <v>5.05050505050505</v>
      </c>
      <c r="K2999" t="s">
        <v>14</v>
      </c>
      <c r="M2999" s="2">
        <v>495</v>
      </c>
    </row>
    <row r="3000" spans="2:13" ht="12.75">
      <c r="B3000" s="135">
        <v>2500</v>
      </c>
      <c r="C3000" s="1" t="s">
        <v>14</v>
      </c>
      <c r="D3000" s="1" t="s">
        <v>53</v>
      </c>
      <c r="E3000" s="1" t="s">
        <v>1237</v>
      </c>
      <c r="F3000" s="29" t="s">
        <v>1260</v>
      </c>
      <c r="G3000" s="29" t="s">
        <v>603</v>
      </c>
      <c r="H3000" s="6">
        <f t="shared" si="208"/>
        <v>-57500</v>
      </c>
      <c r="I3000" s="24">
        <f t="shared" si="209"/>
        <v>5.05050505050505</v>
      </c>
      <c r="K3000" t="s">
        <v>14</v>
      </c>
      <c r="M3000" s="2">
        <v>495</v>
      </c>
    </row>
    <row r="3001" spans="2:13" ht="12.75">
      <c r="B3001" s="135">
        <v>2500</v>
      </c>
      <c r="C3001" s="1" t="s">
        <v>14</v>
      </c>
      <c r="D3001" s="1" t="s">
        <v>53</v>
      </c>
      <c r="E3001" s="1" t="s">
        <v>1237</v>
      </c>
      <c r="F3001" s="29" t="s">
        <v>1261</v>
      </c>
      <c r="G3001" s="29" t="s">
        <v>593</v>
      </c>
      <c r="H3001" s="6">
        <f t="shared" si="208"/>
        <v>-60000</v>
      </c>
      <c r="I3001" s="24">
        <f t="shared" si="209"/>
        <v>5.05050505050505</v>
      </c>
      <c r="K3001" t="s">
        <v>14</v>
      </c>
      <c r="M3001" s="2">
        <v>495</v>
      </c>
    </row>
    <row r="3002" spans="2:13" ht="12.75">
      <c r="B3002" s="135">
        <v>10000</v>
      </c>
      <c r="C3002" s="1" t="s">
        <v>14</v>
      </c>
      <c r="D3002" s="1" t="s">
        <v>53</v>
      </c>
      <c r="E3002" s="1" t="s">
        <v>1237</v>
      </c>
      <c r="F3002" s="426" t="s">
        <v>1262</v>
      </c>
      <c r="G3002" s="29" t="s">
        <v>593</v>
      </c>
      <c r="H3002" s="6">
        <f t="shared" si="208"/>
        <v>-70000</v>
      </c>
      <c r="I3002" s="24">
        <f t="shared" si="209"/>
        <v>20.2020202020202</v>
      </c>
      <c r="K3002" t="s">
        <v>14</v>
      </c>
      <c r="M3002" s="2">
        <v>495</v>
      </c>
    </row>
    <row r="3003" spans="2:13" ht="12.75">
      <c r="B3003" s="135">
        <v>2500</v>
      </c>
      <c r="C3003" s="1" t="s">
        <v>14</v>
      </c>
      <c r="D3003" s="1" t="s">
        <v>53</v>
      </c>
      <c r="E3003" s="1" t="s">
        <v>1237</v>
      </c>
      <c r="F3003" s="29" t="s">
        <v>1263</v>
      </c>
      <c r="G3003" s="29" t="s">
        <v>606</v>
      </c>
      <c r="H3003" s="6">
        <f t="shared" si="208"/>
        <v>-72500</v>
      </c>
      <c r="I3003" s="24">
        <f t="shared" si="209"/>
        <v>5.05050505050505</v>
      </c>
      <c r="K3003" t="s">
        <v>14</v>
      </c>
      <c r="M3003" s="2">
        <v>495</v>
      </c>
    </row>
    <row r="3004" spans="2:13" ht="12.75">
      <c r="B3004" s="135">
        <v>2500</v>
      </c>
      <c r="C3004" s="1" t="s">
        <v>14</v>
      </c>
      <c r="D3004" s="1" t="s">
        <v>53</v>
      </c>
      <c r="E3004" s="1" t="s">
        <v>1237</v>
      </c>
      <c r="F3004" s="29" t="s">
        <v>1264</v>
      </c>
      <c r="G3004" s="29" t="s">
        <v>623</v>
      </c>
      <c r="H3004" s="6">
        <f t="shared" si="208"/>
        <v>-75000</v>
      </c>
      <c r="I3004" s="24">
        <f t="shared" si="209"/>
        <v>5.05050505050505</v>
      </c>
      <c r="K3004" t="s">
        <v>14</v>
      </c>
      <c r="M3004" s="2">
        <v>495</v>
      </c>
    </row>
    <row r="3005" spans="2:13" ht="12.75">
      <c r="B3005" s="135">
        <v>5000</v>
      </c>
      <c r="C3005" s="1" t="s">
        <v>14</v>
      </c>
      <c r="D3005" s="14" t="s">
        <v>53</v>
      </c>
      <c r="E3005" s="1" t="s">
        <v>1132</v>
      </c>
      <c r="F3005" s="29" t="s">
        <v>1265</v>
      </c>
      <c r="G3005" s="33" t="s">
        <v>246</v>
      </c>
      <c r="H3005" s="6">
        <f t="shared" si="208"/>
        <v>-80000</v>
      </c>
      <c r="I3005" s="24">
        <f t="shared" si="209"/>
        <v>10.1010101010101</v>
      </c>
      <c r="K3005" t="s">
        <v>14</v>
      </c>
      <c r="M3005" s="2">
        <v>495</v>
      </c>
    </row>
    <row r="3006" spans="2:13" ht="12.75">
      <c r="B3006" s="135">
        <v>5000</v>
      </c>
      <c r="C3006" s="1" t="s">
        <v>14</v>
      </c>
      <c r="D3006" s="14" t="s">
        <v>53</v>
      </c>
      <c r="E3006" s="1" t="s">
        <v>1132</v>
      </c>
      <c r="F3006" s="29" t="s">
        <v>1266</v>
      </c>
      <c r="G3006" s="29" t="s">
        <v>259</v>
      </c>
      <c r="H3006" s="6">
        <f t="shared" si="208"/>
        <v>-85000</v>
      </c>
      <c r="I3006" s="24">
        <f t="shared" si="209"/>
        <v>10.1010101010101</v>
      </c>
      <c r="K3006" t="s">
        <v>14</v>
      </c>
      <c r="M3006" s="2">
        <v>495</v>
      </c>
    </row>
    <row r="3007" spans="2:13" ht="12.75">
      <c r="B3007" s="135">
        <v>5000</v>
      </c>
      <c r="C3007" s="1" t="s">
        <v>14</v>
      </c>
      <c r="D3007" s="14" t="s">
        <v>53</v>
      </c>
      <c r="E3007" s="1" t="s">
        <v>1132</v>
      </c>
      <c r="F3007" s="29" t="s">
        <v>1220</v>
      </c>
      <c r="G3007" s="29" t="s">
        <v>272</v>
      </c>
      <c r="H3007" s="6">
        <f t="shared" si="208"/>
        <v>-90000</v>
      </c>
      <c r="I3007" s="24">
        <f t="shared" si="209"/>
        <v>10.1010101010101</v>
      </c>
      <c r="K3007" t="s">
        <v>14</v>
      </c>
      <c r="M3007" s="2">
        <v>495</v>
      </c>
    </row>
    <row r="3008" spans="2:13" ht="12.75">
      <c r="B3008" s="135">
        <v>3000</v>
      </c>
      <c r="C3008" s="1" t="s">
        <v>14</v>
      </c>
      <c r="D3008" s="14" t="s">
        <v>53</v>
      </c>
      <c r="E3008" s="1" t="s">
        <v>1132</v>
      </c>
      <c r="F3008" s="29" t="s">
        <v>1267</v>
      </c>
      <c r="G3008" s="29" t="s">
        <v>282</v>
      </c>
      <c r="H3008" s="6">
        <f aca="true" t="shared" si="210" ref="H3008:H3039">H3007-B3008</f>
        <v>-93000</v>
      </c>
      <c r="I3008" s="24">
        <f t="shared" si="209"/>
        <v>6.0606060606060606</v>
      </c>
      <c r="K3008" t="s">
        <v>14</v>
      </c>
      <c r="M3008" s="2">
        <v>495</v>
      </c>
    </row>
    <row r="3009" spans="2:13" ht="12.75">
      <c r="B3009" s="135">
        <v>5000</v>
      </c>
      <c r="C3009" s="1" t="s">
        <v>14</v>
      </c>
      <c r="D3009" s="1" t="s">
        <v>53</v>
      </c>
      <c r="E3009" s="1" t="s">
        <v>1132</v>
      </c>
      <c r="F3009" s="29" t="s">
        <v>1268</v>
      </c>
      <c r="G3009" s="29" t="s">
        <v>274</v>
      </c>
      <c r="H3009" s="6">
        <f t="shared" si="210"/>
        <v>-98000</v>
      </c>
      <c r="I3009" s="24">
        <f t="shared" si="209"/>
        <v>10.1010101010101</v>
      </c>
      <c r="K3009" t="s">
        <v>14</v>
      </c>
      <c r="M3009" s="2">
        <v>495</v>
      </c>
    </row>
    <row r="3010" spans="2:13" ht="12.75">
      <c r="B3010" s="135">
        <v>5000</v>
      </c>
      <c r="C3010" s="1" t="s">
        <v>14</v>
      </c>
      <c r="D3010" s="1" t="s">
        <v>53</v>
      </c>
      <c r="E3010" s="1" t="s">
        <v>1132</v>
      </c>
      <c r="F3010" s="29" t="s">
        <v>1269</v>
      </c>
      <c r="G3010" s="29" t="s">
        <v>298</v>
      </c>
      <c r="H3010" s="6">
        <f t="shared" si="210"/>
        <v>-103000</v>
      </c>
      <c r="I3010" s="24">
        <f t="shared" si="209"/>
        <v>10.1010101010101</v>
      </c>
      <c r="K3010" t="s">
        <v>14</v>
      </c>
      <c r="M3010" s="2">
        <v>495</v>
      </c>
    </row>
    <row r="3011" spans="2:13" ht="12.75">
      <c r="B3011" s="135">
        <v>5000</v>
      </c>
      <c r="C3011" s="1" t="s">
        <v>14</v>
      </c>
      <c r="D3011" s="1" t="s">
        <v>53</v>
      </c>
      <c r="E3011" s="1" t="s">
        <v>1132</v>
      </c>
      <c r="F3011" s="29" t="s">
        <v>1270</v>
      </c>
      <c r="G3011" s="29" t="s">
        <v>328</v>
      </c>
      <c r="H3011" s="6">
        <f t="shared" si="210"/>
        <v>-108000</v>
      </c>
      <c r="I3011" s="24">
        <f t="shared" si="209"/>
        <v>10.1010101010101</v>
      </c>
      <c r="K3011" t="s">
        <v>14</v>
      </c>
      <c r="M3011" s="2">
        <v>495</v>
      </c>
    </row>
    <row r="3012" spans="2:13" ht="12.75">
      <c r="B3012" s="135">
        <v>5000</v>
      </c>
      <c r="C3012" s="1" t="s">
        <v>14</v>
      </c>
      <c r="D3012" s="1" t="s">
        <v>53</v>
      </c>
      <c r="E3012" s="1" t="s">
        <v>1132</v>
      </c>
      <c r="F3012" s="426" t="s">
        <v>1271</v>
      </c>
      <c r="G3012" s="29" t="s">
        <v>330</v>
      </c>
      <c r="H3012" s="6">
        <f t="shared" si="210"/>
        <v>-113000</v>
      </c>
      <c r="I3012" s="24">
        <f t="shared" si="209"/>
        <v>10.1010101010101</v>
      </c>
      <c r="K3012" t="s">
        <v>14</v>
      </c>
      <c r="M3012" s="2">
        <v>495</v>
      </c>
    </row>
    <row r="3013" spans="2:13" ht="12.75">
      <c r="B3013" s="135">
        <v>5000</v>
      </c>
      <c r="C3013" s="1" t="s">
        <v>14</v>
      </c>
      <c r="D3013" s="1" t="s">
        <v>53</v>
      </c>
      <c r="E3013" s="1" t="s">
        <v>1132</v>
      </c>
      <c r="F3013" s="426" t="s">
        <v>1272</v>
      </c>
      <c r="G3013" s="29" t="s">
        <v>335</v>
      </c>
      <c r="H3013" s="6">
        <f t="shared" si="210"/>
        <v>-118000</v>
      </c>
      <c r="I3013" s="24">
        <f t="shared" si="209"/>
        <v>10.1010101010101</v>
      </c>
      <c r="K3013" t="s">
        <v>14</v>
      </c>
      <c r="M3013" s="2">
        <v>495</v>
      </c>
    </row>
    <row r="3014" spans="2:13" ht="12.75">
      <c r="B3014" s="135">
        <v>5000</v>
      </c>
      <c r="C3014" s="1" t="s">
        <v>14</v>
      </c>
      <c r="D3014" s="1" t="s">
        <v>53</v>
      </c>
      <c r="E3014" s="1" t="s">
        <v>1132</v>
      </c>
      <c r="F3014" s="426" t="s">
        <v>1224</v>
      </c>
      <c r="G3014" s="29" t="s">
        <v>346</v>
      </c>
      <c r="H3014" s="6">
        <f t="shared" si="210"/>
        <v>-123000</v>
      </c>
      <c r="I3014" s="24">
        <f t="shared" si="209"/>
        <v>10.1010101010101</v>
      </c>
      <c r="K3014" t="s">
        <v>14</v>
      </c>
      <c r="M3014" s="2">
        <v>495</v>
      </c>
    </row>
    <row r="3015" spans="2:13" ht="12.75">
      <c r="B3015" s="135">
        <v>5000</v>
      </c>
      <c r="C3015" s="1" t="s">
        <v>14</v>
      </c>
      <c r="D3015" s="1" t="s">
        <v>53</v>
      </c>
      <c r="E3015" s="1" t="s">
        <v>1132</v>
      </c>
      <c r="F3015" s="426" t="s">
        <v>1273</v>
      </c>
      <c r="G3015" s="29" t="s">
        <v>749</v>
      </c>
      <c r="H3015" s="6">
        <f t="shared" si="210"/>
        <v>-128000</v>
      </c>
      <c r="I3015" s="24">
        <f t="shared" si="209"/>
        <v>10.1010101010101</v>
      </c>
      <c r="K3015" t="s">
        <v>14</v>
      </c>
      <c r="M3015" s="2">
        <v>495</v>
      </c>
    </row>
    <row r="3016" spans="2:13" ht="12.75">
      <c r="B3016" s="135">
        <v>5000</v>
      </c>
      <c r="C3016" s="1" t="s">
        <v>14</v>
      </c>
      <c r="D3016" s="1" t="s">
        <v>53</v>
      </c>
      <c r="E3016" s="1" t="s">
        <v>1132</v>
      </c>
      <c r="F3016" s="426" t="s">
        <v>1024</v>
      </c>
      <c r="G3016" s="29" t="s">
        <v>348</v>
      </c>
      <c r="H3016" s="6">
        <f t="shared" si="210"/>
        <v>-133000</v>
      </c>
      <c r="I3016" s="24">
        <f t="shared" si="209"/>
        <v>10.1010101010101</v>
      </c>
      <c r="K3016" t="s">
        <v>14</v>
      </c>
      <c r="M3016" s="2">
        <v>495</v>
      </c>
    </row>
    <row r="3017" spans="2:13" ht="12.75">
      <c r="B3017" s="135">
        <v>5000</v>
      </c>
      <c r="C3017" s="1" t="s">
        <v>14</v>
      </c>
      <c r="D3017" s="1" t="s">
        <v>53</v>
      </c>
      <c r="E3017" s="1" t="s">
        <v>1132</v>
      </c>
      <c r="F3017" s="426" t="s">
        <v>1025</v>
      </c>
      <c r="G3017" s="29" t="s">
        <v>389</v>
      </c>
      <c r="H3017" s="6">
        <f t="shared" si="210"/>
        <v>-138000</v>
      </c>
      <c r="I3017" s="24">
        <f t="shared" si="209"/>
        <v>10.1010101010101</v>
      </c>
      <c r="K3017" t="s">
        <v>14</v>
      </c>
      <c r="M3017" s="2">
        <v>495</v>
      </c>
    </row>
    <row r="3018" spans="2:13" ht="12.75">
      <c r="B3018" s="135">
        <v>5000</v>
      </c>
      <c r="C3018" s="1" t="s">
        <v>14</v>
      </c>
      <c r="D3018" s="1" t="s">
        <v>53</v>
      </c>
      <c r="E3018" s="1" t="s">
        <v>1132</v>
      </c>
      <c r="F3018" s="426" t="s">
        <v>1274</v>
      </c>
      <c r="G3018" s="29" t="s">
        <v>391</v>
      </c>
      <c r="H3018" s="6">
        <f t="shared" si="210"/>
        <v>-143000</v>
      </c>
      <c r="I3018" s="24">
        <f t="shared" si="209"/>
        <v>10.1010101010101</v>
      </c>
      <c r="K3018" t="s">
        <v>14</v>
      </c>
      <c r="M3018" s="2">
        <v>495</v>
      </c>
    </row>
    <row r="3019" spans="2:13" ht="12.75">
      <c r="B3019" s="135">
        <v>5000</v>
      </c>
      <c r="C3019" s="1" t="s">
        <v>14</v>
      </c>
      <c r="D3019" s="1" t="s">
        <v>53</v>
      </c>
      <c r="E3019" s="1" t="s">
        <v>1132</v>
      </c>
      <c r="F3019" s="426" t="s">
        <v>1275</v>
      </c>
      <c r="G3019" s="29" t="s">
        <v>393</v>
      </c>
      <c r="H3019" s="6">
        <f t="shared" si="210"/>
        <v>-148000</v>
      </c>
      <c r="I3019" s="24">
        <f t="shared" si="209"/>
        <v>10.1010101010101</v>
      </c>
      <c r="K3019" t="s">
        <v>14</v>
      </c>
      <c r="M3019" s="2">
        <v>495</v>
      </c>
    </row>
    <row r="3020" spans="2:13" ht="12.75">
      <c r="B3020" s="135">
        <v>5000</v>
      </c>
      <c r="C3020" s="1" t="s">
        <v>14</v>
      </c>
      <c r="D3020" s="1" t="s">
        <v>53</v>
      </c>
      <c r="E3020" s="1" t="s">
        <v>1132</v>
      </c>
      <c r="F3020" s="426" t="s">
        <v>1276</v>
      </c>
      <c r="G3020" s="29" t="s">
        <v>49</v>
      </c>
      <c r="H3020" s="6">
        <f t="shared" si="210"/>
        <v>-153000</v>
      </c>
      <c r="I3020" s="24">
        <f t="shared" si="209"/>
        <v>10.1010101010101</v>
      </c>
      <c r="K3020" t="s">
        <v>14</v>
      </c>
      <c r="M3020" s="2">
        <v>495</v>
      </c>
    </row>
    <row r="3021" spans="2:13" ht="12.75">
      <c r="B3021" s="135">
        <v>5000</v>
      </c>
      <c r="C3021" s="1" t="s">
        <v>14</v>
      </c>
      <c r="D3021" s="1" t="s">
        <v>53</v>
      </c>
      <c r="E3021" s="1" t="s">
        <v>1132</v>
      </c>
      <c r="F3021" s="426" t="s">
        <v>1277</v>
      </c>
      <c r="G3021" s="29" t="s">
        <v>399</v>
      </c>
      <c r="H3021" s="6">
        <f t="shared" si="210"/>
        <v>-158000</v>
      </c>
      <c r="I3021" s="24">
        <f t="shared" si="209"/>
        <v>10.1010101010101</v>
      </c>
      <c r="K3021" t="s">
        <v>14</v>
      </c>
      <c r="M3021" s="2">
        <v>495</v>
      </c>
    </row>
    <row r="3022" spans="2:13" ht="12.75">
      <c r="B3022" s="135">
        <v>5000</v>
      </c>
      <c r="C3022" s="1" t="s">
        <v>14</v>
      </c>
      <c r="D3022" s="1" t="s">
        <v>53</v>
      </c>
      <c r="E3022" s="1" t="s">
        <v>1132</v>
      </c>
      <c r="F3022" s="426" t="s">
        <v>1227</v>
      </c>
      <c r="G3022" s="29" t="s">
        <v>493</v>
      </c>
      <c r="H3022" s="6">
        <f t="shared" si="210"/>
        <v>-163000</v>
      </c>
      <c r="I3022" s="24">
        <f t="shared" si="209"/>
        <v>10.1010101010101</v>
      </c>
      <c r="K3022" t="s">
        <v>14</v>
      </c>
      <c r="M3022" s="2">
        <v>495</v>
      </c>
    </row>
    <row r="3023" spans="2:13" ht="12.75">
      <c r="B3023" s="135">
        <v>5000</v>
      </c>
      <c r="C3023" s="1" t="s">
        <v>14</v>
      </c>
      <c r="D3023" s="1" t="s">
        <v>53</v>
      </c>
      <c r="E3023" s="1" t="s">
        <v>1132</v>
      </c>
      <c r="F3023" s="426" t="s">
        <v>1228</v>
      </c>
      <c r="G3023" s="29" t="s">
        <v>407</v>
      </c>
      <c r="H3023" s="6">
        <f t="shared" si="210"/>
        <v>-168000</v>
      </c>
      <c r="I3023" s="24">
        <f t="shared" si="209"/>
        <v>10.1010101010101</v>
      </c>
      <c r="K3023" t="s">
        <v>14</v>
      </c>
      <c r="M3023" s="2">
        <v>495</v>
      </c>
    </row>
    <row r="3024" spans="2:13" ht="12.75">
      <c r="B3024" s="135">
        <v>5000</v>
      </c>
      <c r="C3024" s="1" t="s">
        <v>14</v>
      </c>
      <c r="D3024" s="1" t="s">
        <v>53</v>
      </c>
      <c r="E3024" s="1" t="s">
        <v>1132</v>
      </c>
      <c r="F3024" s="426" t="s">
        <v>1229</v>
      </c>
      <c r="G3024" s="29" t="s">
        <v>495</v>
      </c>
      <c r="H3024" s="6">
        <f t="shared" si="210"/>
        <v>-173000</v>
      </c>
      <c r="I3024" s="24">
        <f t="shared" si="209"/>
        <v>10.1010101010101</v>
      </c>
      <c r="K3024" t="s">
        <v>14</v>
      </c>
      <c r="M3024" s="2">
        <v>495</v>
      </c>
    </row>
    <row r="3025" spans="2:13" ht="12.75">
      <c r="B3025" s="135">
        <v>5000</v>
      </c>
      <c r="C3025" s="1" t="s">
        <v>14</v>
      </c>
      <c r="D3025" s="1" t="s">
        <v>53</v>
      </c>
      <c r="E3025" s="1" t="s">
        <v>1132</v>
      </c>
      <c r="F3025" s="426" t="s">
        <v>1230</v>
      </c>
      <c r="G3025" s="29" t="s">
        <v>497</v>
      </c>
      <c r="H3025" s="6">
        <f t="shared" si="210"/>
        <v>-178000</v>
      </c>
      <c r="I3025" s="24">
        <f t="shared" si="209"/>
        <v>10.1010101010101</v>
      </c>
      <c r="K3025" t="s">
        <v>14</v>
      </c>
      <c r="M3025" s="2">
        <v>495</v>
      </c>
    </row>
    <row r="3026" spans="2:13" ht="12.75">
      <c r="B3026" s="135">
        <v>5000</v>
      </c>
      <c r="C3026" s="1" t="s">
        <v>14</v>
      </c>
      <c r="D3026" s="1" t="s">
        <v>53</v>
      </c>
      <c r="E3026" s="1" t="s">
        <v>1132</v>
      </c>
      <c r="F3026" s="29" t="s">
        <v>1278</v>
      </c>
      <c r="G3026" s="29" t="s">
        <v>409</v>
      </c>
      <c r="H3026" s="6">
        <f t="shared" si="210"/>
        <v>-183000</v>
      </c>
      <c r="I3026" s="24">
        <f t="shared" si="209"/>
        <v>10.1010101010101</v>
      </c>
      <c r="K3026" t="s">
        <v>14</v>
      </c>
      <c r="M3026" s="2">
        <v>495</v>
      </c>
    </row>
    <row r="3027" spans="2:13" ht="12.75">
      <c r="B3027" s="135">
        <v>5000</v>
      </c>
      <c r="C3027" s="1" t="s">
        <v>14</v>
      </c>
      <c r="D3027" s="1" t="s">
        <v>53</v>
      </c>
      <c r="E3027" s="1" t="s">
        <v>1132</v>
      </c>
      <c r="F3027" s="29" t="s">
        <v>1033</v>
      </c>
      <c r="G3027" s="29" t="s">
        <v>500</v>
      </c>
      <c r="H3027" s="6">
        <f t="shared" si="210"/>
        <v>-188000</v>
      </c>
      <c r="I3027" s="24">
        <f t="shared" si="209"/>
        <v>10.1010101010101</v>
      </c>
      <c r="K3027" t="s">
        <v>14</v>
      </c>
      <c r="M3027" s="2">
        <v>495</v>
      </c>
    </row>
    <row r="3028" spans="1:13" s="40" customFormat="1" ht="12.75">
      <c r="A3028" s="1"/>
      <c r="B3028" s="135">
        <v>5000</v>
      </c>
      <c r="C3028" s="1" t="s">
        <v>14</v>
      </c>
      <c r="D3028" s="1" t="s">
        <v>53</v>
      </c>
      <c r="E3028" s="1" t="s">
        <v>1132</v>
      </c>
      <c r="F3028" s="29" t="s">
        <v>1233</v>
      </c>
      <c r="G3028" s="29" t="s">
        <v>502</v>
      </c>
      <c r="H3028" s="6">
        <f t="shared" si="210"/>
        <v>-193000</v>
      </c>
      <c r="I3028" s="24">
        <f t="shared" si="209"/>
        <v>10.1010101010101</v>
      </c>
      <c r="J3028"/>
      <c r="K3028" t="s">
        <v>14</v>
      </c>
      <c r="L3028"/>
      <c r="M3028" s="2">
        <v>495</v>
      </c>
    </row>
    <row r="3029" spans="2:13" ht="12.75">
      <c r="B3029" s="135">
        <v>5000</v>
      </c>
      <c r="C3029" s="1" t="s">
        <v>14</v>
      </c>
      <c r="D3029" s="1" t="s">
        <v>53</v>
      </c>
      <c r="E3029" s="1" t="s">
        <v>1132</v>
      </c>
      <c r="F3029" s="29" t="s">
        <v>1279</v>
      </c>
      <c r="G3029" s="29" t="s">
        <v>504</v>
      </c>
      <c r="H3029" s="6">
        <f t="shared" si="210"/>
        <v>-198000</v>
      </c>
      <c r="I3029" s="24">
        <f t="shared" si="209"/>
        <v>10.1010101010101</v>
      </c>
      <c r="K3029" t="s">
        <v>14</v>
      </c>
      <c r="M3029" s="2">
        <v>495</v>
      </c>
    </row>
    <row r="3030" spans="2:13" ht="12.75">
      <c r="B3030" s="135">
        <v>5000</v>
      </c>
      <c r="C3030" s="1" t="s">
        <v>14</v>
      </c>
      <c r="D3030" s="1" t="s">
        <v>53</v>
      </c>
      <c r="E3030" s="1" t="s">
        <v>1132</v>
      </c>
      <c r="F3030" s="29" t="s">
        <v>1280</v>
      </c>
      <c r="G3030" s="29" t="s">
        <v>411</v>
      </c>
      <c r="H3030" s="6">
        <f t="shared" si="210"/>
        <v>-203000</v>
      </c>
      <c r="I3030" s="24">
        <f t="shared" si="209"/>
        <v>10.1010101010101</v>
      </c>
      <c r="K3030" t="s">
        <v>14</v>
      </c>
      <c r="M3030" s="2">
        <v>495</v>
      </c>
    </row>
    <row r="3031" spans="2:13" ht="12.75">
      <c r="B3031" s="135">
        <v>5000</v>
      </c>
      <c r="C3031" s="1" t="s">
        <v>14</v>
      </c>
      <c r="D3031" s="1" t="s">
        <v>53</v>
      </c>
      <c r="E3031" s="1" t="s">
        <v>1132</v>
      </c>
      <c r="F3031" s="29" t="s">
        <v>1281</v>
      </c>
      <c r="G3031" s="29" t="s">
        <v>557</v>
      </c>
      <c r="H3031" s="6">
        <f t="shared" si="210"/>
        <v>-208000</v>
      </c>
      <c r="I3031" s="24">
        <f t="shared" si="209"/>
        <v>10.1010101010101</v>
      </c>
      <c r="K3031" t="s">
        <v>14</v>
      </c>
      <c r="M3031" s="2">
        <v>495</v>
      </c>
    </row>
    <row r="3032" spans="2:13" ht="12.75">
      <c r="B3032" s="135">
        <v>5000</v>
      </c>
      <c r="C3032" s="1" t="s">
        <v>14</v>
      </c>
      <c r="D3032" s="1" t="s">
        <v>53</v>
      </c>
      <c r="E3032" s="1" t="s">
        <v>1132</v>
      </c>
      <c r="F3032" s="29" t="s">
        <v>1282</v>
      </c>
      <c r="G3032" s="29" t="s">
        <v>603</v>
      </c>
      <c r="H3032" s="6">
        <f t="shared" si="210"/>
        <v>-213000</v>
      </c>
      <c r="I3032" s="24">
        <f t="shared" si="209"/>
        <v>10.1010101010101</v>
      </c>
      <c r="K3032" t="s">
        <v>14</v>
      </c>
      <c r="M3032" s="2">
        <v>495</v>
      </c>
    </row>
    <row r="3033" spans="2:13" ht="12.75">
      <c r="B3033" s="135">
        <v>5000</v>
      </c>
      <c r="C3033" s="1" t="s">
        <v>14</v>
      </c>
      <c r="D3033" s="1" t="s">
        <v>53</v>
      </c>
      <c r="E3033" s="1" t="s">
        <v>1132</v>
      </c>
      <c r="F3033" s="29" t="s">
        <v>1283</v>
      </c>
      <c r="G3033" s="29" t="s">
        <v>593</v>
      </c>
      <c r="H3033" s="6">
        <f t="shared" si="210"/>
        <v>-218000</v>
      </c>
      <c r="I3033" s="24">
        <f t="shared" si="209"/>
        <v>10.1010101010101</v>
      </c>
      <c r="K3033" t="s">
        <v>14</v>
      </c>
      <c r="M3033" s="2">
        <v>495</v>
      </c>
    </row>
    <row r="3034" spans="2:13" ht="12.75">
      <c r="B3034" s="135">
        <v>5000</v>
      </c>
      <c r="C3034" s="1" t="s">
        <v>14</v>
      </c>
      <c r="D3034" s="1" t="s">
        <v>53</v>
      </c>
      <c r="E3034" s="1" t="s">
        <v>1132</v>
      </c>
      <c r="F3034" s="29" t="s">
        <v>1284</v>
      </c>
      <c r="G3034" s="29" t="s">
        <v>606</v>
      </c>
      <c r="H3034" s="6">
        <f t="shared" si="210"/>
        <v>-223000</v>
      </c>
      <c r="I3034" s="24">
        <f t="shared" si="209"/>
        <v>10.1010101010101</v>
      </c>
      <c r="K3034" t="s">
        <v>14</v>
      </c>
      <c r="M3034" s="2">
        <v>495</v>
      </c>
    </row>
    <row r="3035" spans="2:13" ht="12.75">
      <c r="B3035" s="135">
        <v>5000</v>
      </c>
      <c r="C3035" s="1" t="s">
        <v>14</v>
      </c>
      <c r="D3035" s="1" t="s">
        <v>53</v>
      </c>
      <c r="E3035" s="1" t="s">
        <v>1132</v>
      </c>
      <c r="F3035" s="29" t="s">
        <v>1285</v>
      </c>
      <c r="G3035" s="29" t="s">
        <v>623</v>
      </c>
      <c r="H3035" s="6">
        <f t="shared" si="210"/>
        <v>-228000</v>
      </c>
      <c r="I3035" s="24">
        <f t="shared" si="209"/>
        <v>10.1010101010101</v>
      </c>
      <c r="K3035" t="s">
        <v>14</v>
      </c>
      <c r="M3035" s="2">
        <v>495</v>
      </c>
    </row>
    <row r="3036" spans="2:13" ht="12.75">
      <c r="B3036" s="137">
        <v>2500</v>
      </c>
      <c r="C3036" s="1" t="s">
        <v>14</v>
      </c>
      <c r="D3036" s="14" t="s">
        <v>53</v>
      </c>
      <c r="E3036" s="1" t="s">
        <v>1286</v>
      </c>
      <c r="F3036" s="29" t="s">
        <v>1287</v>
      </c>
      <c r="G3036" s="33" t="s">
        <v>246</v>
      </c>
      <c r="H3036" s="6">
        <f t="shared" si="210"/>
        <v>-230500</v>
      </c>
      <c r="I3036" s="24">
        <f t="shared" si="209"/>
        <v>5.05050505050505</v>
      </c>
      <c r="K3036" t="s">
        <v>14</v>
      </c>
      <c r="M3036" s="2">
        <v>495</v>
      </c>
    </row>
    <row r="3037" spans="2:13" ht="12.75">
      <c r="B3037" s="135">
        <v>2500</v>
      </c>
      <c r="C3037" s="1" t="s">
        <v>14</v>
      </c>
      <c r="D3037" s="14" t="s">
        <v>53</v>
      </c>
      <c r="E3037" s="1" t="s">
        <v>1286</v>
      </c>
      <c r="F3037" s="29" t="s">
        <v>1288</v>
      </c>
      <c r="G3037" s="29" t="s">
        <v>259</v>
      </c>
      <c r="H3037" s="6">
        <f t="shared" si="210"/>
        <v>-233000</v>
      </c>
      <c r="I3037" s="24">
        <f t="shared" si="209"/>
        <v>5.05050505050505</v>
      </c>
      <c r="K3037" t="s">
        <v>14</v>
      </c>
      <c r="M3037" s="2">
        <v>495</v>
      </c>
    </row>
    <row r="3038" spans="2:13" ht="12.75">
      <c r="B3038" s="135">
        <v>2500</v>
      </c>
      <c r="C3038" s="1" t="s">
        <v>14</v>
      </c>
      <c r="D3038" s="14" t="s">
        <v>53</v>
      </c>
      <c r="E3038" s="1" t="s">
        <v>1286</v>
      </c>
      <c r="F3038" s="29" t="s">
        <v>1289</v>
      </c>
      <c r="G3038" s="29" t="s">
        <v>272</v>
      </c>
      <c r="H3038" s="6">
        <f t="shared" si="210"/>
        <v>-235500</v>
      </c>
      <c r="I3038" s="24">
        <f t="shared" si="209"/>
        <v>5.05050505050505</v>
      </c>
      <c r="K3038" t="s">
        <v>14</v>
      </c>
      <c r="M3038" s="2">
        <v>495</v>
      </c>
    </row>
    <row r="3039" spans="2:13" ht="12.75">
      <c r="B3039" s="135">
        <v>2500</v>
      </c>
      <c r="C3039" s="1" t="s">
        <v>14</v>
      </c>
      <c r="D3039" s="1" t="s">
        <v>53</v>
      </c>
      <c r="E3039" s="1" t="s">
        <v>1286</v>
      </c>
      <c r="F3039" s="29" t="s">
        <v>1290</v>
      </c>
      <c r="G3039" s="29" t="s">
        <v>274</v>
      </c>
      <c r="H3039" s="6">
        <f t="shared" si="210"/>
        <v>-238000</v>
      </c>
      <c r="I3039" s="24">
        <f t="shared" si="209"/>
        <v>5.05050505050505</v>
      </c>
      <c r="K3039" t="s">
        <v>14</v>
      </c>
      <c r="M3039" s="2">
        <v>495</v>
      </c>
    </row>
    <row r="3040" spans="2:13" ht="12.75">
      <c r="B3040" s="135">
        <v>2500</v>
      </c>
      <c r="C3040" s="1" t="s">
        <v>14</v>
      </c>
      <c r="D3040" s="1" t="s">
        <v>53</v>
      </c>
      <c r="E3040" s="1" t="s">
        <v>1286</v>
      </c>
      <c r="F3040" s="29" t="s">
        <v>1291</v>
      </c>
      <c r="G3040" s="29" t="s">
        <v>298</v>
      </c>
      <c r="H3040" s="6">
        <f aca="true" t="shared" si="211" ref="H3040:H3058">H3039-B3040</f>
        <v>-240500</v>
      </c>
      <c r="I3040" s="24">
        <f t="shared" si="209"/>
        <v>5.05050505050505</v>
      </c>
      <c r="K3040" t="s">
        <v>14</v>
      </c>
      <c r="M3040" s="2">
        <v>495</v>
      </c>
    </row>
    <row r="3041" spans="2:13" ht="12.75">
      <c r="B3041" s="135">
        <v>2500</v>
      </c>
      <c r="C3041" s="1" t="s">
        <v>14</v>
      </c>
      <c r="D3041" s="1" t="s">
        <v>53</v>
      </c>
      <c r="E3041" s="1" t="s">
        <v>1286</v>
      </c>
      <c r="F3041" s="29" t="s">
        <v>1292</v>
      </c>
      <c r="G3041" s="29" t="s">
        <v>328</v>
      </c>
      <c r="H3041" s="6">
        <f t="shared" si="211"/>
        <v>-243000</v>
      </c>
      <c r="I3041" s="24">
        <f t="shared" si="209"/>
        <v>5.05050505050505</v>
      </c>
      <c r="K3041" t="s">
        <v>14</v>
      </c>
      <c r="M3041" s="2">
        <v>495</v>
      </c>
    </row>
    <row r="3042" spans="2:13" ht="12.75">
      <c r="B3042" s="135">
        <v>2500</v>
      </c>
      <c r="C3042" s="1" t="s">
        <v>14</v>
      </c>
      <c r="D3042" s="1" t="s">
        <v>53</v>
      </c>
      <c r="E3042" s="1" t="s">
        <v>1286</v>
      </c>
      <c r="F3042" s="426" t="s">
        <v>1293</v>
      </c>
      <c r="G3042" s="29" t="s">
        <v>335</v>
      </c>
      <c r="H3042" s="6">
        <f t="shared" si="211"/>
        <v>-245500</v>
      </c>
      <c r="I3042" s="24">
        <f t="shared" si="209"/>
        <v>5.05050505050505</v>
      </c>
      <c r="K3042" t="s">
        <v>14</v>
      </c>
      <c r="M3042" s="2">
        <v>495</v>
      </c>
    </row>
    <row r="3043" spans="2:13" ht="12.75">
      <c r="B3043" s="135">
        <v>2500</v>
      </c>
      <c r="C3043" s="1" t="s">
        <v>14</v>
      </c>
      <c r="D3043" s="1" t="s">
        <v>53</v>
      </c>
      <c r="E3043" s="1" t="s">
        <v>1286</v>
      </c>
      <c r="F3043" s="426" t="s">
        <v>1294</v>
      </c>
      <c r="G3043" s="29" t="s">
        <v>346</v>
      </c>
      <c r="H3043" s="6">
        <f t="shared" si="211"/>
        <v>-248000</v>
      </c>
      <c r="I3043" s="24">
        <f t="shared" si="209"/>
        <v>5.05050505050505</v>
      </c>
      <c r="K3043" t="s">
        <v>14</v>
      </c>
      <c r="M3043" s="2">
        <v>495</v>
      </c>
    </row>
    <row r="3044" spans="2:13" ht="12.75">
      <c r="B3044" s="135">
        <v>2500</v>
      </c>
      <c r="C3044" s="1" t="s">
        <v>14</v>
      </c>
      <c r="D3044" s="1" t="s">
        <v>53</v>
      </c>
      <c r="E3044" s="1" t="s">
        <v>1286</v>
      </c>
      <c r="F3044" s="426" t="s">
        <v>1295</v>
      </c>
      <c r="G3044" s="29" t="s">
        <v>348</v>
      </c>
      <c r="H3044" s="6">
        <f t="shared" si="211"/>
        <v>-250500</v>
      </c>
      <c r="I3044" s="24">
        <f t="shared" si="209"/>
        <v>5.05050505050505</v>
      </c>
      <c r="K3044" t="s">
        <v>14</v>
      </c>
      <c r="M3044" s="2">
        <v>495</v>
      </c>
    </row>
    <row r="3045" spans="2:13" ht="12.75">
      <c r="B3045" s="135">
        <v>2500</v>
      </c>
      <c r="C3045" s="1" t="s">
        <v>14</v>
      </c>
      <c r="D3045" s="1" t="s">
        <v>53</v>
      </c>
      <c r="E3045" s="1" t="s">
        <v>1286</v>
      </c>
      <c r="F3045" s="426" t="s">
        <v>1296</v>
      </c>
      <c r="G3045" s="29" t="s">
        <v>389</v>
      </c>
      <c r="H3045" s="6">
        <f t="shared" si="211"/>
        <v>-253000</v>
      </c>
      <c r="I3045" s="24">
        <f t="shared" si="209"/>
        <v>5.05050505050505</v>
      </c>
      <c r="K3045" t="s">
        <v>14</v>
      </c>
      <c r="M3045" s="2">
        <v>495</v>
      </c>
    </row>
    <row r="3046" spans="2:13" ht="12.75">
      <c r="B3046" s="135">
        <v>2500</v>
      </c>
      <c r="C3046" s="1" t="s">
        <v>14</v>
      </c>
      <c r="D3046" s="1" t="s">
        <v>53</v>
      </c>
      <c r="E3046" s="1" t="s">
        <v>1286</v>
      </c>
      <c r="F3046" s="426" t="s">
        <v>1297</v>
      </c>
      <c r="G3046" s="29" t="s">
        <v>391</v>
      </c>
      <c r="H3046" s="6">
        <f t="shared" si="211"/>
        <v>-255500</v>
      </c>
      <c r="I3046" s="24">
        <f t="shared" si="209"/>
        <v>5.05050505050505</v>
      </c>
      <c r="K3046" t="s">
        <v>14</v>
      </c>
      <c r="M3046" s="2">
        <v>495</v>
      </c>
    </row>
    <row r="3047" spans="2:13" ht="12.75">
      <c r="B3047" s="135">
        <v>2500</v>
      </c>
      <c r="C3047" s="1" t="s">
        <v>14</v>
      </c>
      <c r="D3047" s="1" t="s">
        <v>53</v>
      </c>
      <c r="E3047" s="1" t="s">
        <v>1286</v>
      </c>
      <c r="F3047" s="426" t="s">
        <v>1298</v>
      </c>
      <c r="G3047" s="29" t="s">
        <v>49</v>
      </c>
      <c r="H3047" s="6">
        <f t="shared" si="211"/>
        <v>-258000</v>
      </c>
      <c r="I3047" s="24">
        <f t="shared" si="209"/>
        <v>5.05050505050505</v>
      </c>
      <c r="K3047" t="s">
        <v>14</v>
      </c>
      <c r="M3047" s="2">
        <v>495</v>
      </c>
    </row>
    <row r="3048" spans="2:13" ht="12.75">
      <c r="B3048" s="135">
        <v>2500</v>
      </c>
      <c r="C3048" s="1" t="s">
        <v>14</v>
      </c>
      <c r="D3048" s="1" t="s">
        <v>53</v>
      </c>
      <c r="E3048" s="1" t="s">
        <v>1286</v>
      </c>
      <c r="F3048" s="426" t="s">
        <v>1299</v>
      </c>
      <c r="G3048" s="29" t="s">
        <v>407</v>
      </c>
      <c r="H3048" s="6">
        <f t="shared" si="211"/>
        <v>-260500</v>
      </c>
      <c r="I3048" s="24">
        <f t="shared" si="209"/>
        <v>5.05050505050505</v>
      </c>
      <c r="K3048" t="s">
        <v>14</v>
      </c>
      <c r="M3048" s="2">
        <v>495</v>
      </c>
    </row>
    <row r="3049" spans="2:13" ht="12.75">
      <c r="B3049" s="135">
        <v>2500</v>
      </c>
      <c r="C3049" s="1" t="s">
        <v>14</v>
      </c>
      <c r="D3049" s="1" t="s">
        <v>53</v>
      </c>
      <c r="E3049" s="1" t="s">
        <v>1286</v>
      </c>
      <c r="F3049" s="426" t="s">
        <v>1300</v>
      </c>
      <c r="G3049" s="29" t="s">
        <v>495</v>
      </c>
      <c r="H3049" s="6">
        <f t="shared" si="211"/>
        <v>-263000</v>
      </c>
      <c r="I3049" s="24">
        <f t="shared" si="209"/>
        <v>5.05050505050505</v>
      </c>
      <c r="K3049" t="s">
        <v>14</v>
      </c>
      <c r="M3049" s="2">
        <v>495</v>
      </c>
    </row>
    <row r="3050" spans="2:13" ht="12.75">
      <c r="B3050" s="135">
        <v>2500</v>
      </c>
      <c r="C3050" s="1" t="s">
        <v>14</v>
      </c>
      <c r="D3050" s="1" t="s">
        <v>53</v>
      </c>
      <c r="E3050" s="1" t="s">
        <v>1286</v>
      </c>
      <c r="F3050" s="426" t="s">
        <v>1301</v>
      </c>
      <c r="G3050" s="29" t="s">
        <v>497</v>
      </c>
      <c r="H3050" s="6">
        <f t="shared" si="211"/>
        <v>-265500</v>
      </c>
      <c r="I3050" s="24">
        <f t="shared" si="209"/>
        <v>5.05050505050505</v>
      </c>
      <c r="K3050" t="s">
        <v>14</v>
      </c>
      <c r="M3050" s="2">
        <v>495</v>
      </c>
    </row>
    <row r="3051" spans="2:13" ht="12.75">
      <c r="B3051" s="135">
        <v>2500</v>
      </c>
      <c r="C3051" s="1" t="s">
        <v>14</v>
      </c>
      <c r="D3051" s="1" t="s">
        <v>53</v>
      </c>
      <c r="E3051" s="1" t="s">
        <v>1286</v>
      </c>
      <c r="F3051" s="29" t="s">
        <v>1302</v>
      </c>
      <c r="G3051" s="29" t="s">
        <v>409</v>
      </c>
      <c r="H3051" s="6">
        <f t="shared" si="211"/>
        <v>-268000</v>
      </c>
      <c r="I3051" s="24">
        <f t="shared" si="209"/>
        <v>5.05050505050505</v>
      </c>
      <c r="K3051" t="s">
        <v>14</v>
      </c>
      <c r="M3051" s="2">
        <v>495</v>
      </c>
    </row>
    <row r="3052" spans="2:13" ht="12.75">
      <c r="B3052" s="135">
        <v>2500</v>
      </c>
      <c r="C3052" s="1" t="s">
        <v>14</v>
      </c>
      <c r="D3052" s="1" t="s">
        <v>53</v>
      </c>
      <c r="E3052" s="1" t="s">
        <v>1286</v>
      </c>
      <c r="F3052" s="29" t="s">
        <v>1303</v>
      </c>
      <c r="G3052" s="29" t="s">
        <v>500</v>
      </c>
      <c r="H3052" s="6">
        <f t="shared" si="211"/>
        <v>-270500</v>
      </c>
      <c r="I3052" s="24">
        <f t="shared" si="209"/>
        <v>5.05050505050505</v>
      </c>
      <c r="K3052" t="s">
        <v>14</v>
      </c>
      <c r="M3052" s="2">
        <v>495</v>
      </c>
    </row>
    <row r="3053" spans="2:13" ht="12.75">
      <c r="B3053" s="135">
        <v>2500</v>
      </c>
      <c r="C3053" s="1" t="s">
        <v>14</v>
      </c>
      <c r="D3053" s="1" t="s">
        <v>53</v>
      </c>
      <c r="E3053" s="1" t="s">
        <v>1286</v>
      </c>
      <c r="F3053" s="29" t="s">
        <v>1304</v>
      </c>
      <c r="G3053" s="29" t="s">
        <v>411</v>
      </c>
      <c r="H3053" s="6">
        <f t="shared" si="211"/>
        <v>-273000</v>
      </c>
      <c r="I3053" s="24">
        <f t="shared" si="209"/>
        <v>5.05050505050505</v>
      </c>
      <c r="K3053" t="s">
        <v>14</v>
      </c>
      <c r="M3053" s="2">
        <v>495</v>
      </c>
    </row>
    <row r="3054" spans="2:13" ht="12.75">
      <c r="B3054" s="135">
        <v>2500</v>
      </c>
      <c r="C3054" s="1" t="s">
        <v>14</v>
      </c>
      <c r="D3054" s="1" t="s">
        <v>53</v>
      </c>
      <c r="E3054" s="1" t="s">
        <v>1286</v>
      </c>
      <c r="F3054" s="29" t="s">
        <v>1305</v>
      </c>
      <c r="G3054" s="29" t="s">
        <v>557</v>
      </c>
      <c r="H3054" s="6">
        <f t="shared" si="211"/>
        <v>-275500</v>
      </c>
      <c r="I3054" s="24">
        <f t="shared" si="209"/>
        <v>5.05050505050505</v>
      </c>
      <c r="K3054" t="s">
        <v>14</v>
      </c>
      <c r="M3054" s="2">
        <v>495</v>
      </c>
    </row>
    <row r="3055" spans="2:13" ht="12.75">
      <c r="B3055" s="135">
        <v>2500</v>
      </c>
      <c r="C3055" s="1" t="s">
        <v>14</v>
      </c>
      <c r="D3055" s="1" t="s">
        <v>53</v>
      </c>
      <c r="E3055" s="1" t="s">
        <v>1286</v>
      </c>
      <c r="F3055" s="29" t="s">
        <v>1306</v>
      </c>
      <c r="G3055" s="29" t="s">
        <v>603</v>
      </c>
      <c r="H3055" s="6">
        <f t="shared" si="211"/>
        <v>-278000</v>
      </c>
      <c r="I3055" s="24">
        <f t="shared" si="209"/>
        <v>5.05050505050505</v>
      </c>
      <c r="K3055" t="s">
        <v>14</v>
      </c>
      <c r="M3055" s="2">
        <v>495</v>
      </c>
    </row>
    <row r="3056" spans="2:13" ht="12.75">
      <c r="B3056" s="135">
        <v>2500</v>
      </c>
      <c r="C3056" s="1" t="s">
        <v>14</v>
      </c>
      <c r="D3056" s="1" t="s">
        <v>53</v>
      </c>
      <c r="E3056" s="1" t="s">
        <v>1286</v>
      </c>
      <c r="F3056" s="29" t="s">
        <v>1307</v>
      </c>
      <c r="G3056" s="29" t="s">
        <v>593</v>
      </c>
      <c r="H3056" s="6">
        <f t="shared" si="211"/>
        <v>-280500</v>
      </c>
      <c r="I3056" s="24">
        <f aca="true" t="shared" si="212" ref="I3056:I3119">+B3056/M3056</f>
        <v>5.05050505050505</v>
      </c>
      <c r="K3056" t="s">
        <v>14</v>
      </c>
      <c r="M3056" s="2">
        <v>495</v>
      </c>
    </row>
    <row r="3057" spans="2:13" ht="12.75">
      <c r="B3057" s="135">
        <v>2500</v>
      </c>
      <c r="C3057" s="1" t="s">
        <v>14</v>
      </c>
      <c r="D3057" s="1" t="s">
        <v>53</v>
      </c>
      <c r="E3057" s="1" t="s">
        <v>1286</v>
      </c>
      <c r="F3057" s="29" t="s">
        <v>1308</v>
      </c>
      <c r="G3057" s="29" t="s">
        <v>606</v>
      </c>
      <c r="H3057" s="6">
        <f t="shared" si="211"/>
        <v>-283000</v>
      </c>
      <c r="I3057" s="24">
        <f t="shared" si="212"/>
        <v>5.05050505050505</v>
      </c>
      <c r="K3057" t="s">
        <v>14</v>
      </c>
      <c r="M3057" s="2">
        <v>495</v>
      </c>
    </row>
    <row r="3058" spans="2:13" ht="12.75">
      <c r="B3058" s="135">
        <v>2500</v>
      </c>
      <c r="C3058" s="1" t="s">
        <v>14</v>
      </c>
      <c r="D3058" s="1" t="s">
        <v>53</v>
      </c>
      <c r="E3058" s="1" t="s">
        <v>1286</v>
      </c>
      <c r="F3058" s="29" t="s">
        <v>1309</v>
      </c>
      <c r="G3058" s="29" t="s">
        <v>623</v>
      </c>
      <c r="H3058" s="6">
        <f t="shared" si="211"/>
        <v>-285500</v>
      </c>
      <c r="I3058" s="24">
        <f t="shared" si="212"/>
        <v>5.05050505050505</v>
      </c>
      <c r="K3058" t="s">
        <v>14</v>
      </c>
      <c r="M3058" s="2">
        <v>495</v>
      </c>
    </row>
    <row r="3059" spans="1:13" s="60" customFormat="1" ht="12.75">
      <c r="A3059" s="13"/>
      <c r="B3059" s="136">
        <f>SUM(B2978:B3058)</f>
        <v>285500</v>
      </c>
      <c r="C3059" s="13" t="s">
        <v>14</v>
      </c>
      <c r="D3059" s="13"/>
      <c r="E3059" s="13"/>
      <c r="F3059" s="20"/>
      <c r="G3059" s="20"/>
      <c r="H3059" s="57">
        <v>0</v>
      </c>
      <c r="I3059" s="59">
        <f t="shared" si="212"/>
        <v>576.7676767676768</v>
      </c>
      <c r="M3059" s="2">
        <v>495</v>
      </c>
    </row>
    <row r="3060" spans="2:13" ht="12.75">
      <c r="B3060" s="135"/>
      <c r="H3060" s="6">
        <f aca="true" t="shared" si="213" ref="H3060:H3091">H3059-B3060</f>
        <v>0</v>
      </c>
      <c r="I3060" s="24">
        <f t="shared" si="212"/>
        <v>0</v>
      </c>
      <c r="M3060" s="2">
        <v>495</v>
      </c>
    </row>
    <row r="3061" spans="2:13" ht="12.75">
      <c r="B3061" s="135"/>
      <c r="H3061" s="6">
        <f t="shared" si="213"/>
        <v>0</v>
      </c>
      <c r="I3061" s="24">
        <f t="shared" si="212"/>
        <v>0</v>
      </c>
      <c r="M3061" s="2">
        <v>495</v>
      </c>
    </row>
    <row r="3062" spans="2:13" ht="12.75">
      <c r="B3062" s="137">
        <v>1600</v>
      </c>
      <c r="C3062" s="1" t="s">
        <v>19</v>
      </c>
      <c r="D3062" s="14" t="s">
        <v>53</v>
      </c>
      <c r="E3062" s="1" t="s">
        <v>15</v>
      </c>
      <c r="F3062" s="29" t="s">
        <v>1310</v>
      </c>
      <c r="G3062" s="33" t="s">
        <v>246</v>
      </c>
      <c r="H3062" s="6">
        <f t="shared" si="213"/>
        <v>-1600</v>
      </c>
      <c r="I3062" s="24">
        <f t="shared" si="212"/>
        <v>3.2323232323232323</v>
      </c>
      <c r="K3062" t="s">
        <v>1237</v>
      </c>
      <c r="M3062" s="2">
        <v>495</v>
      </c>
    </row>
    <row r="3063" spans="2:13" ht="12.75">
      <c r="B3063" s="137">
        <v>1000</v>
      </c>
      <c r="C3063" s="14" t="s">
        <v>19</v>
      </c>
      <c r="D3063" s="14" t="s">
        <v>53</v>
      </c>
      <c r="E3063" s="1" t="s">
        <v>15</v>
      </c>
      <c r="F3063" s="29" t="s">
        <v>1310</v>
      </c>
      <c r="G3063" s="29" t="s">
        <v>259</v>
      </c>
      <c r="H3063" s="6">
        <f t="shared" si="213"/>
        <v>-2600</v>
      </c>
      <c r="I3063" s="24">
        <f t="shared" si="212"/>
        <v>2.0202020202020203</v>
      </c>
      <c r="K3063" t="s">
        <v>1237</v>
      </c>
      <c r="M3063" s="2">
        <v>495</v>
      </c>
    </row>
    <row r="3064" spans="2:13" ht="12.75">
      <c r="B3064" s="137">
        <v>5000</v>
      </c>
      <c r="C3064" s="14" t="s">
        <v>1311</v>
      </c>
      <c r="D3064" s="14" t="s">
        <v>53</v>
      </c>
      <c r="E3064" s="1" t="s">
        <v>15</v>
      </c>
      <c r="F3064" s="29" t="s">
        <v>1310</v>
      </c>
      <c r="G3064" s="29" t="s">
        <v>259</v>
      </c>
      <c r="H3064" s="6">
        <f t="shared" si="213"/>
        <v>-7600</v>
      </c>
      <c r="I3064" s="24">
        <f t="shared" si="212"/>
        <v>10.1010101010101</v>
      </c>
      <c r="K3064" t="s">
        <v>1237</v>
      </c>
      <c r="M3064" s="2">
        <v>495</v>
      </c>
    </row>
    <row r="3065" spans="2:13" ht="12.75">
      <c r="B3065" s="137">
        <v>1200</v>
      </c>
      <c r="C3065" s="421" t="s">
        <v>19</v>
      </c>
      <c r="D3065" s="14" t="s">
        <v>53</v>
      </c>
      <c r="E3065" s="421" t="s">
        <v>15</v>
      </c>
      <c r="F3065" s="29" t="s">
        <v>1310</v>
      </c>
      <c r="G3065" s="29" t="s">
        <v>272</v>
      </c>
      <c r="H3065" s="6">
        <f t="shared" si="213"/>
        <v>-8800</v>
      </c>
      <c r="I3065" s="24">
        <f t="shared" si="212"/>
        <v>2.4242424242424243</v>
      </c>
      <c r="K3065" t="s">
        <v>1237</v>
      </c>
      <c r="M3065" s="2">
        <v>495</v>
      </c>
    </row>
    <row r="3066" spans="2:13" ht="12.75">
      <c r="B3066" s="137">
        <v>1000</v>
      </c>
      <c r="C3066" s="1" t="s">
        <v>19</v>
      </c>
      <c r="D3066" s="14" t="s">
        <v>53</v>
      </c>
      <c r="E3066" s="1" t="s">
        <v>15</v>
      </c>
      <c r="F3066" s="29" t="s">
        <v>1310</v>
      </c>
      <c r="G3066" s="29" t="s">
        <v>274</v>
      </c>
      <c r="H3066" s="6">
        <f t="shared" si="213"/>
        <v>-9800</v>
      </c>
      <c r="I3066" s="24">
        <f t="shared" si="212"/>
        <v>2.0202020202020203</v>
      </c>
      <c r="K3066" t="s">
        <v>1237</v>
      </c>
      <c r="M3066" s="2">
        <v>495</v>
      </c>
    </row>
    <row r="3067" spans="2:13" ht="12.75">
      <c r="B3067" s="137">
        <v>2500</v>
      </c>
      <c r="C3067" s="14" t="s">
        <v>1312</v>
      </c>
      <c r="D3067" s="14" t="s">
        <v>53</v>
      </c>
      <c r="E3067" s="1" t="s">
        <v>15</v>
      </c>
      <c r="F3067" s="29" t="s">
        <v>1310</v>
      </c>
      <c r="G3067" s="29" t="s">
        <v>274</v>
      </c>
      <c r="H3067" s="6">
        <f t="shared" si="213"/>
        <v>-12300</v>
      </c>
      <c r="I3067" s="24">
        <f t="shared" si="212"/>
        <v>5.05050505050505</v>
      </c>
      <c r="K3067" t="s">
        <v>1237</v>
      </c>
      <c r="M3067" s="2">
        <v>495</v>
      </c>
    </row>
    <row r="3068" spans="1:13" s="17" customFormat="1" ht="12.75">
      <c r="A3068" s="14"/>
      <c r="B3068" s="137">
        <v>1500</v>
      </c>
      <c r="C3068" s="1" t="s">
        <v>19</v>
      </c>
      <c r="D3068" s="14" t="s">
        <v>53</v>
      </c>
      <c r="E3068" s="1" t="s">
        <v>15</v>
      </c>
      <c r="F3068" s="29" t="s">
        <v>1310</v>
      </c>
      <c r="G3068" s="29" t="s">
        <v>298</v>
      </c>
      <c r="H3068" s="6">
        <f t="shared" si="213"/>
        <v>-13800</v>
      </c>
      <c r="I3068" s="24">
        <f t="shared" si="212"/>
        <v>3.0303030303030303</v>
      </c>
      <c r="K3068" t="s">
        <v>1237</v>
      </c>
      <c r="M3068" s="2">
        <v>495</v>
      </c>
    </row>
    <row r="3069" spans="2:13" ht="12.75">
      <c r="B3069" s="135">
        <v>1700</v>
      </c>
      <c r="C3069" s="1" t="s">
        <v>19</v>
      </c>
      <c r="D3069" s="14" t="s">
        <v>53</v>
      </c>
      <c r="E3069" s="1" t="s">
        <v>15</v>
      </c>
      <c r="F3069" s="29" t="s">
        <v>1310</v>
      </c>
      <c r="G3069" s="29" t="s">
        <v>328</v>
      </c>
      <c r="H3069" s="6">
        <f t="shared" si="213"/>
        <v>-15500</v>
      </c>
      <c r="I3069" s="24">
        <f t="shared" si="212"/>
        <v>3.4343434343434343</v>
      </c>
      <c r="K3069" t="s">
        <v>1237</v>
      </c>
      <c r="M3069" s="2">
        <v>495</v>
      </c>
    </row>
    <row r="3070" spans="2:13" ht="12.75">
      <c r="B3070" s="135">
        <v>1800</v>
      </c>
      <c r="C3070" s="1" t="s">
        <v>19</v>
      </c>
      <c r="D3070" s="14" t="s">
        <v>53</v>
      </c>
      <c r="E3070" s="1" t="s">
        <v>15</v>
      </c>
      <c r="F3070" s="29" t="s">
        <v>1310</v>
      </c>
      <c r="G3070" s="29" t="s">
        <v>330</v>
      </c>
      <c r="H3070" s="6">
        <f t="shared" si="213"/>
        <v>-17300</v>
      </c>
      <c r="I3070" s="24">
        <f t="shared" si="212"/>
        <v>3.6363636363636362</v>
      </c>
      <c r="K3070" t="s">
        <v>1237</v>
      </c>
      <c r="M3070" s="2">
        <v>495</v>
      </c>
    </row>
    <row r="3071" spans="2:13" ht="12.75">
      <c r="B3071" s="137">
        <v>1000</v>
      </c>
      <c r="C3071" s="1" t="s">
        <v>19</v>
      </c>
      <c r="D3071" s="14" t="s">
        <v>53</v>
      </c>
      <c r="E3071" s="1" t="s">
        <v>15</v>
      </c>
      <c r="F3071" s="29" t="s">
        <v>1310</v>
      </c>
      <c r="G3071" s="29" t="s">
        <v>335</v>
      </c>
      <c r="H3071" s="6">
        <f t="shared" si="213"/>
        <v>-18300</v>
      </c>
      <c r="I3071" s="24">
        <f t="shared" si="212"/>
        <v>2.0202020202020203</v>
      </c>
      <c r="K3071" t="s">
        <v>1237</v>
      </c>
      <c r="M3071" s="2">
        <v>495</v>
      </c>
    </row>
    <row r="3072" spans="2:13" ht="12.75">
      <c r="B3072" s="137">
        <v>2500</v>
      </c>
      <c r="C3072" s="14" t="s">
        <v>1312</v>
      </c>
      <c r="D3072" s="14" t="s">
        <v>53</v>
      </c>
      <c r="E3072" s="1" t="s">
        <v>15</v>
      </c>
      <c r="F3072" s="29" t="s">
        <v>1310</v>
      </c>
      <c r="G3072" s="29" t="s">
        <v>335</v>
      </c>
      <c r="H3072" s="6">
        <f t="shared" si="213"/>
        <v>-20800</v>
      </c>
      <c r="I3072" s="24">
        <f t="shared" si="212"/>
        <v>5.05050505050505</v>
      </c>
      <c r="K3072" t="s">
        <v>1237</v>
      </c>
      <c r="M3072" s="2">
        <v>495</v>
      </c>
    </row>
    <row r="3073" spans="2:14" ht="12.75">
      <c r="B3073" s="137">
        <v>1600</v>
      </c>
      <c r="C3073" s="1" t="s">
        <v>19</v>
      </c>
      <c r="D3073" s="14" t="s">
        <v>53</v>
      </c>
      <c r="E3073" s="1" t="s">
        <v>15</v>
      </c>
      <c r="F3073" s="29" t="s">
        <v>1310</v>
      </c>
      <c r="G3073" s="29" t="s">
        <v>346</v>
      </c>
      <c r="H3073" s="6">
        <f t="shared" si="213"/>
        <v>-22400</v>
      </c>
      <c r="I3073" s="24">
        <f t="shared" si="212"/>
        <v>3.2323232323232323</v>
      </c>
      <c r="J3073" s="422"/>
      <c r="K3073" t="s">
        <v>1237</v>
      </c>
      <c r="L3073" s="422"/>
      <c r="M3073" s="2">
        <v>495</v>
      </c>
      <c r="N3073" s="423"/>
    </row>
    <row r="3074" spans="2:13" ht="12.75">
      <c r="B3074" s="137">
        <v>1200</v>
      </c>
      <c r="C3074" s="1" t="s">
        <v>19</v>
      </c>
      <c r="D3074" s="14" t="s">
        <v>53</v>
      </c>
      <c r="E3074" s="1" t="s">
        <v>15</v>
      </c>
      <c r="F3074" s="29" t="s">
        <v>1310</v>
      </c>
      <c r="G3074" s="29" t="s">
        <v>749</v>
      </c>
      <c r="H3074" s="6">
        <f t="shared" si="213"/>
        <v>-23600</v>
      </c>
      <c r="I3074" s="24">
        <f t="shared" si="212"/>
        <v>2.4242424242424243</v>
      </c>
      <c r="K3074" t="s">
        <v>1237</v>
      </c>
      <c r="M3074" s="2">
        <v>495</v>
      </c>
    </row>
    <row r="3075" spans="2:13" ht="12.75">
      <c r="B3075" s="137">
        <v>1200</v>
      </c>
      <c r="C3075" s="1" t="s">
        <v>19</v>
      </c>
      <c r="D3075" s="14" t="s">
        <v>53</v>
      </c>
      <c r="E3075" s="1" t="s">
        <v>15</v>
      </c>
      <c r="F3075" s="29" t="s">
        <v>1310</v>
      </c>
      <c r="G3075" s="29" t="s">
        <v>348</v>
      </c>
      <c r="H3075" s="6">
        <f t="shared" si="213"/>
        <v>-24800</v>
      </c>
      <c r="I3075" s="24">
        <f t="shared" si="212"/>
        <v>2.4242424242424243</v>
      </c>
      <c r="K3075" t="s">
        <v>1237</v>
      </c>
      <c r="M3075" s="2">
        <v>495</v>
      </c>
    </row>
    <row r="3076" spans="2:13" ht="12.75">
      <c r="B3076" s="137">
        <v>2500</v>
      </c>
      <c r="C3076" s="14" t="s">
        <v>1312</v>
      </c>
      <c r="D3076" s="14" t="s">
        <v>53</v>
      </c>
      <c r="E3076" s="1" t="s">
        <v>15</v>
      </c>
      <c r="F3076" s="29" t="s">
        <v>1310</v>
      </c>
      <c r="G3076" s="29" t="s">
        <v>348</v>
      </c>
      <c r="H3076" s="6">
        <f t="shared" si="213"/>
        <v>-27300</v>
      </c>
      <c r="I3076" s="24">
        <f t="shared" si="212"/>
        <v>5.05050505050505</v>
      </c>
      <c r="K3076" t="s">
        <v>1237</v>
      </c>
      <c r="M3076" s="2">
        <v>495</v>
      </c>
    </row>
    <row r="3077" spans="2:13" ht="12.75">
      <c r="B3077" s="137">
        <v>1500</v>
      </c>
      <c r="C3077" s="1" t="s">
        <v>19</v>
      </c>
      <c r="D3077" s="14" t="s">
        <v>53</v>
      </c>
      <c r="E3077" s="1" t="s">
        <v>15</v>
      </c>
      <c r="F3077" s="29" t="s">
        <v>1310</v>
      </c>
      <c r="G3077" s="29" t="s">
        <v>389</v>
      </c>
      <c r="H3077" s="6">
        <f t="shared" si="213"/>
        <v>-28800</v>
      </c>
      <c r="I3077" s="24">
        <f t="shared" si="212"/>
        <v>3.0303030303030303</v>
      </c>
      <c r="K3077" t="s">
        <v>1237</v>
      </c>
      <c r="M3077" s="2">
        <v>495</v>
      </c>
    </row>
    <row r="3078" spans="2:13" ht="12.75">
      <c r="B3078" s="135">
        <v>1700</v>
      </c>
      <c r="C3078" s="1" t="s">
        <v>19</v>
      </c>
      <c r="D3078" s="14" t="s">
        <v>53</v>
      </c>
      <c r="E3078" s="1" t="s">
        <v>15</v>
      </c>
      <c r="F3078" s="29" t="s">
        <v>1310</v>
      </c>
      <c r="G3078" s="29" t="s">
        <v>391</v>
      </c>
      <c r="H3078" s="6">
        <f t="shared" si="213"/>
        <v>-30500</v>
      </c>
      <c r="I3078" s="24">
        <f t="shared" si="212"/>
        <v>3.4343434343434343</v>
      </c>
      <c r="K3078" t="s">
        <v>1237</v>
      </c>
      <c r="M3078" s="2">
        <v>495</v>
      </c>
    </row>
    <row r="3079" spans="2:13" ht="12.75">
      <c r="B3079" s="135">
        <v>1800</v>
      </c>
      <c r="C3079" s="1" t="s">
        <v>19</v>
      </c>
      <c r="D3079" s="14" t="s">
        <v>53</v>
      </c>
      <c r="E3079" s="1" t="s">
        <v>15</v>
      </c>
      <c r="F3079" s="29" t="s">
        <v>1310</v>
      </c>
      <c r="G3079" s="29" t="s">
        <v>393</v>
      </c>
      <c r="H3079" s="6">
        <f t="shared" si="213"/>
        <v>-32300</v>
      </c>
      <c r="I3079" s="24">
        <f t="shared" si="212"/>
        <v>3.6363636363636362</v>
      </c>
      <c r="K3079" t="s">
        <v>1237</v>
      </c>
      <c r="M3079" s="2">
        <v>495</v>
      </c>
    </row>
    <row r="3080" spans="2:13" ht="12.75">
      <c r="B3080" s="137">
        <v>1600</v>
      </c>
      <c r="C3080" s="1" t="s">
        <v>19</v>
      </c>
      <c r="D3080" s="14" t="s">
        <v>53</v>
      </c>
      <c r="E3080" s="1" t="s">
        <v>15</v>
      </c>
      <c r="F3080" s="29" t="s">
        <v>1310</v>
      </c>
      <c r="G3080" s="29" t="s">
        <v>49</v>
      </c>
      <c r="H3080" s="6">
        <f t="shared" si="213"/>
        <v>-33900</v>
      </c>
      <c r="I3080" s="24">
        <f t="shared" si="212"/>
        <v>3.2323232323232323</v>
      </c>
      <c r="K3080" t="s">
        <v>1237</v>
      </c>
      <c r="M3080" s="2">
        <v>495</v>
      </c>
    </row>
    <row r="3081" spans="2:13" ht="12.75">
      <c r="B3081" s="137">
        <v>1000</v>
      </c>
      <c r="C3081" s="1" t="s">
        <v>19</v>
      </c>
      <c r="D3081" s="14" t="s">
        <v>53</v>
      </c>
      <c r="E3081" s="1" t="s">
        <v>15</v>
      </c>
      <c r="F3081" s="29" t="s">
        <v>1310</v>
      </c>
      <c r="G3081" s="29" t="s">
        <v>399</v>
      </c>
      <c r="H3081" s="6">
        <f t="shared" si="213"/>
        <v>-34900</v>
      </c>
      <c r="I3081" s="24">
        <f t="shared" si="212"/>
        <v>2.0202020202020203</v>
      </c>
      <c r="K3081" t="s">
        <v>1237</v>
      </c>
      <c r="M3081" s="2">
        <v>495</v>
      </c>
    </row>
    <row r="3082" spans="2:13" ht="12.75">
      <c r="B3082" s="137">
        <v>1200</v>
      </c>
      <c r="C3082" s="1" t="s">
        <v>19</v>
      </c>
      <c r="D3082" s="14" t="s">
        <v>53</v>
      </c>
      <c r="E3082" s="1" t="s">
        <v>15</v>
      </c>
      <c r="F3082" s="29" t="s">
        <v>1310</v>
      </c>
      <c r="G3082" s="29" t="s">
        <v>493</v>
      </c>
      <c r="H3082" s="6">
        <f t="shared" si="213"/>
        <v>-36100</v>
      </c>
      <c r="I3082" s="24">
        <f t="shared" si="212"/>
        <v>2.4242424242424243</v>
      </c>
      <c r="K3082" t="s">
        <v>1237</v>
      </c>
      <c r="M3082" s="2">
        <v>495</v>
      </c>
    </row>
    <row r="3083" spans="2:13" ht="12.75">
      <c r="B3083" s="137">
        <v>1500</v>
      </c>
      <c r="C3083" s="1" t="s">
        <v>19</v>
      </c>
      <c r="D3083" s="14" t="s">
        <v>53</v>
      </c>
      <c r="E3083" s="1" t="s">
        <v>15</v>
      </c>
      <c r="F3083" s="29" t="s">
        <v>1310</v>
      </c>
      <c r="G3083" s="29" t="s">
        <v>407</v>
      </c>
      <c r="H3083" s="6">
        <f t="shared" si="213"/>
        <v>-37600</v>
      </c>
      <c r="I3083" s="24">
        <f t="shared" si="212"/>
        <v>3.0303030303030303</v>
      </c>
      <c r="K3083" t="s">
        <v>1237</v>
      </c>
      <c r="M3083" s="2">
        <v>495</v>
      </c>
    </row>
    <row r="3084" spans="2:13" ht="12.75">
      <c r="B3084" s="137">
        <v>2500</v>
      </c>
      <c r="C3084" s="14" t="s">
        <v>1312</v>
      </c>
      <c r="D3084" s="14" t="s">
        <v>53</v>
      </c>
      <c r="E3084" s="1" t="s">
        <v>15</v>
      </c>
      <c r="F3084" s="29" t="s">
        <v>1310</v>
      </c>
      <c r="G3084" s="29" t="s">
        <v>495</v>
      </c>
      <c r="H3084" s="6">
        <f t="shared" si="213"/>
        <v>-40100</v>
      </c>
      <c r="I3084" s="24">
        <f t="shared" si="212"/>
        <v>5.05050505050505</v>
      </c>
      <c r="K3084" t="s">
        <v>1237</v>
      </c>
      <c r="M3084" s="2">
        <v>495</v>
      </c>
    </row>
    <row r="3085" spans="2:13" ht="12.75">
      <c r="B3085" s="137">
        <v>1000</v>
      </c>
      <c r="C3085" s="1" t="s">
        <v>19</v>
      </c>
      <c r="D3085" s="14" t="s">
        <v>53</v>
      </c>
      <c r="E3085" s="1" t="s">
        <v>15</v>
      </c>
      <c r="F3085" s="29" t="s">
        <v>1310</v>
      </c>
      <c r="G3085" s="29" t="s">
        <v>495</v>
      </c>
      <c r="H3085" s="6">
        <f t="shared" si="213"/>
        <v>-41100</v>
      </c>
      <c r="I3085" s="24">
        <f t="shared" si="212"/>
        <v>2.0202020202020203</v>
      </c>
      <c r="K3085" t="s">
        <v>1237</v>
      </c>
      <c r="M3085" s="2">
        <v>495</v>
      </c>
    </row>
    <row r="3086" spans="2:13" ht="12.75">
      <c r="B3086" s="135">
        <v>1700</v>
      </c>
      <c r="C3086" s="1" t="s">
        <v>19</v>
      </c>
      <c r="D3086" s="14" t="s">
        <v>53</v>
      </c>
      <c r="E3086" s="1" t="s">
        <v>15</v>
      </c>
      <c r="F3086" s="29" t="s">
        <v>1310</v>
      </c>
      <c r="G3086" s="29" t="s">
        <v>497</v>
      </c>
      <c r="H3086" s="6">
        <f t="shared" si="213"/>
        <v>-42800</v>
      </c>
      <c r="I3086" s="24">
        <f t="shared" si="212"/>
        <v>3.4343434343434343</v>
      </c>
      <c r="K3086" t="s">
        <v>1237</v>
      </c>
      <c r="M3086" s="2">
        <v>495</v>
      </c>
    </row>
    <row r="3087" spans="2:13" ht="12.75">
      <c r="B3087" s="137">
        <v>2500</v>
      </c>
      <c r="C3087" s="14" t="s">
        <v>1312</v>
      </c>
      <c r="D3087" s="14" t="s">
        <v>53</v>
      </c>
      <c r="E3087" s="1" t="s">
        <v>15</v>
      </c>
      <c r="F3087" s="29" t="s">
        <v>1310</v>
      </c>
      <c r="G3087" s="29" t="s">
        <v>409</v>
      </c>
      <c r="H3087" s="6">
        <f t="shared" si="213"/>
        <v>-45300</v>
      </c>
      <c r="I3087" s="24">
        <f t="shared" si="212"/>
        <v>5.05050505050505</v>
      </c>
      <c r="K3087" t="s">
        <v>1237</v>
      </c>
      <c r="M3087" s="2">
        <v>495</v>
      </c>
    </row>
    <row r="3088" spans="2:13" ht="12.75">
      <c r="B3088" s="137">
        <v>1000</v>
      </c>
      <c r="C3088" s="1" t="s">
        <v>19</v>
      </c>
      <c r="D3088" s="14" t="s">
        <v>53</v>
      </c>
      <c r="E3088" s="1" t="s">
        <v>15</v>
      </c>
      <c r="F3088" s="29" t="s">
        <v>1310</v>
      </c>
      <c r="G3088" s="29" t="s">
        <v>409</v>
      </c>
      <c r="H3088" s="6">
        <f t="shared" si="213"/>
        <v>-46300</v>
      </c>
      <c r="I3088" s="24">
        <f t="shared" si="212"/>
        <v>2.0202020202020203</v>
      </c>
      <c r="K3088" t="s">
        <v>1237</v>
      </c>
      <c r="M3088" s="2">
        <v>495</v>
      </c>
    </row>
    <row r="3089" spans="2:13" ht="12.75">
      <c r="B3089" s="137">
        <v>5000</v>
      </c>
      <c r="C3089" s="14" t="s">
        <v>1311</v>
      </c>
      <c r="D3089" s="14" t="s">
        <v>53</v>
      </c>
      <c r="E3089" s="1" t="s">
        <v>15</v>
      </c>
      <c r="F3089" s="29" t="s">
        <v>1310</v>
      </c>
      <c r="G3089" s="29" t="s">
        <v>500</v>
      </c>
      <c r="H3089" s="6">
        <f t="shared" si="213"/>
        <v>-51300</v>
      </c>
      <c r="I3089" s="24">
        <f t="shared" si="212"/>
        <v>10.1010101010101</v>
      </c>
      <c r="K3089" t="s">
        <v>1237</v>
      </c>
      <c r="M3089" s="2">
        <v>495</v>
      </c>
    </row>
    <row r="3090" spans="2:13" ht="12.75">
      <c r="B3090" s="137">
        <v>1200</v>
      </c>
      <c r="C3090" s="1" t="s">
        <v>19</v>
      </c>
      <c r="D3090" s="14" t="s">
        <v>53</v>
      </c>
      <c r="E3090" s="1" t="s">
        <v>15</v>
      </c>
      <c r="F3090" s="29" t="s">
        <v>1310</v>
      </c>
      <c r="G3090" s="29" t="s">
        <v>500</v>
      </c>
      <c r="H3090" s="6">
        <f t="shared" si="213"/>
        <v>-52500</v>
      </c>
      <c r="I3090" s="24">
        <f t="shared" si="212"/>
        <v>2.4242424242424243</v>
      </c>
      <c r="K3090" t="s">
        <v>1237</v>
      </c>
      <c r="M3090" s="2">
        <v>495</v>
      </c>
    </row>
    <row r="3091" spans="2:13" ht="12.75">
      <c r="B3091" s="137">
        <v>1600</v>
      </c>
      <c r="C3091" s="1" t="s">
        <v>19</v>
      </c>
      <c r="D3091" s="14" t="s">
        <v>53</v>
      </c>
      <c r="E3091" s="1" t="s">
        <v>15</v>
      </c>
      <c r="F3091" s="29" t="s">
        <v>1310</v>
      </c>
      <c r="G3091" s="29" t="s">
        <v>502</v>
      </c>
      <c r="H3091" s="6">
        <f t="shared" si="213"/>
        <v>-54100</v>
      </c>
      <c r="I3091" s="24">
        <f t="shared" si="212"/>
        <v>3.2323232323232323</v>
      </c>
      <c r="K3091" t="s">
        <v>1237</v>
      </c>
      <c r="M3091" s="2">
        <v>495</v>
      </c>
    </row>
    <row r="3092" spans="2:13" ht="12.75">
      <c r="B3092" s="137">
        <v>1200</v>
      </c>
      <c r="C3092" s="1" t="s">
        <v>19</v>
      </c>
      <c r="D3092" s="14" t="s">
        <v>53</v>
      </c>
      <c r="E3092" s="1" t="s">
        <v>15</v>
      </c>
      <c r="F3092" s="29" t="s">
        <v>1310</v>
      </c>
      <c r="G3092" s="29" t="s">
        <v>411</v>
      </c>
      <c r="H3092" s="6">
        <f aca="true" t="shared" si="214" ref="H3092:H3123">H3091-B3092</f>
        <v>-55300</v>
      </c>
      <c r="I3092" s="24">
        <f t="shared" si="212"/>
        <v>2.4242424242424243</v>
      </c>
      <c r="K3092" t="s">
        <v>1237</v>
      </c>
      <c r="M3092" s="2">
        <v>495</v>
      </c>
    </row>
    <row r="3093" spans="2:13" ht="12.75">
      <c r="B3093" s="137">
        <v>1500</v>
      </c>
      <c r="C3093" s="1" t="s">
        <v>19</v>
      </c>
      <c r="D3093" s="14" t="s">
        <v>53</v>
      </c>
      <c r="E3093" s="1" t="s">
        <v>15</v>
      </c>
      <c r="F3093" s="29" t="s">
        <v>1310</v>
      </c>
      <c r="G3093" s="29" t="s">
        <v>557</v>
      </c>
      <c r="H3093" s="6">
        <f t="shared" si="214"/>
        <v>-56800</v>
      </c>
      <c r="I3093" s="24">
        <f t="shared" si="212"/>
        <v>3.0303030303030303</v>
      </c>
      <c r="K3093" t="s">
        <v>1237</v>
      </c>
      <c r="M3093" s="2">
        <v>495</v>
      </c>
    </row>
    <row r="3094" spans="2:13" ht="12.75">
      <c r="B3094" s="137">
        <v>2500</v>
      </c>
      <c r="C3094" s="14" t="s">
        <v>1312</v>
      </c>
      <c r="D3094" s="14" t="s">
        <v>53</v>
      </c>
      <c r="E3094" s="1" t="s">
        <v>15</v>
      </c>
      <c r="F3094" s="29" t="s">
        <v>1310</v>
      </c>
      <c r="G3094" s="29" t="s">
        <v>603</v>
      </c>
      <c r="H3094" s="6">
        <f t="shared" si="214"/>
        <v>-59300</v>
      </c>
      <c r="I3094" s="24">
        <f t="shared" si="212"/>
        <v>5.05050505050505</v>
      </c>
      <c r="K3094" t="s">
        <v>1237</v>
      </c>
      <c r="M3094" s="2">
        <v>495</v>
      </c>
    </row>
    <row r="3095" spans="2:13" ht="12.75">
      <c r="B3095" s="137">
        <v>1000</v>
      </c>
      <c r="C3095" s="1" t="s">
        <v>19</v>
      </c>
      <c r="D3095" s="14" t="s">
        <v>53</v>
      </c>
      <c r="E3095" s="1" t="s">
        <v>15</v>
      </c>
      <c r="F3095" s="29" t="s">
        <v>1310</v>
      </c>
      <c r="G3095" s="29" t="s">
        <v>603</v>
      </c>
      <c r="H3095" s="6">
        <f t="shared" si="214"/>
        <v>-60300</v>
      </c>
      <c r="I3095" s="24">
        <f t="shared" si="212"/>
        <v>2.0202020202020203</v>
      </c>
      <c r="K3095" t="s">
        <v>1237</v>
      </c>
      <c r="M3095" s="2">
        <v>495</v>
      </c>
    </row>
    <row r="3096" spans="2:13" ht="12.75">
      <c r="B3096" s="137">
        <v>1000</v>
      </c>
      <c r="C3096" s="1" t="s">
        <v>19</v>
      </c>
      <c r="D3096" s="14" t="s">
        <v>53</v>
      </c>
      <c r="E3096" s="1" t="s">
        <v>15</v>
      </c>
      <c r="F3096" s="29" t="s">
        <v>1310</v>
      </c>
      <c r="G3096" s="29" t="s">
        <v>593</v>
      </c>
      <c r="H3096" s="6">
        <f t="shared" si="214"/>
        <v>-61300</v>
      </c>
      <c r="I3096" s="24">
        <f t="shared" si="212"/>
        <v>2.0202020202020203</v>
      </c>
      <c r="K3096" t="s">
        <v>1237</v>
      </c>
      <c r="M3096" s="2">
        <v>495</v>
      </c>
    </row>
    <row r="3097" spans="2:13" ht="12.75">
      <c r="B3097" s="135">
        <v>1700</v>
      </c>
      <c r="C3097" s="1" t="s">
        <v>19</v>
      </c>
      <c r="D3097" s="14" t="s">
        <v>53</v>
      </c>
      <c r="E3097" s="1" t="s">
        <v>15</v>
      </c>
      <c r="F3097" s="29" t="s">
        <v>1310</v>
      </c>
      <c r="G3097" s="29" t="s">
        <v>606</v>
      </c>
      <c r="H3097" s="6">
        <f t="shared" si="214"/>
        <v>-63000</v>
      </c>
      <c r="I3097" s="24">
        <f t="shared" si="212"/>
        <v>3.4343434343434343</v>
      </c>
      <c r="K3097" t="s">
        <v>1237</v>
      </c>
      <c r="M3097" s="2">
        <v>495</v>
      </c>
    </row>
    <row r="3098" spans="2:13" ht="12.75">
      <c r="B3098" s="135">
        <v>1800</v>
      </c>
      <c r="C3098" s="1" t="s">
        <v>19</v>
      </c>
      <c r="D3098" s="14" t="s">
        <v>53</v>
      </c>
      <c r="E3098" s="1" t="s">
        <v>15</v>
      </c>
      <c r="F3098" s="29" t="s">
        <v>1310</v>
      </c>
      <c r="G3098" s="29" t="s">
        <v>623</v>
      </c>
      <c r="H3098" s="6">
        <f t="shared" si="214"/>
        <v>-64800</v>
      </c>
      <c r="I3098" s="24">
        <f t="shared" si="212"/>
        <v>3.6363636363636362</v>
      </c>
      <c r="K3098" t="s">
        <v>1237</v>
      </c>
      <c r="M3098" s="2">
        <v>495</v>
      </c>
    </row>
    <row r="3099" spans="2:13" ht="12.75">
      <c r="B3099" s="137">
        <v>1500</v>
      </c>
      <c r="C3099" s="1" t="s">
        <v>19</v>
      </c>
      <c r="D3099" s="14" t="s">
        <v>53</v>
      </c>
      <c r="E3099" s="1" t="s">
        <v>15</v>
      </c>
      <c r="F3099" s="29" t="s">
        <v>1313</v>
      </c>
      <c r="G3099" s="33" t="s">
        <v>246</v>
      </c>
      <c r="H3099" s="6">
        <f t="shared" si="214"/>
        <v>-66300</v>
      </c>
      <c r="I3099" s="24">
        <f t="shared" si="212"/>
        <v>3.0303030303030303</v>
      </c>
      <c r="K3099" t="s">
        <v>1132</v>
      </c>
      <c r="M3099" s="2">
        <v>495</v>
      </c>
    </row>
    <row r="3100" spans="2:13" ht="12.75">
      <c r="B3100" s="135">
        <v>1600</v>
      </c>
      <c r="C3100" s="14" t="s">
        <v>19</v>
      </c>
      <c r="D3100" s="14" t="s">
        <v>53</v>
      </c>
      <c r="E3100" s="1" t="s">
        <v>15</v>
      </c>
      <c r="F3100" s="29" t="s">
        <v>1313</v>
      </c>
      <c r="G3100" s="29" t="s">
        <v>259</v>
      </c>
      <c r="H3100" s="6">
        <f t="shared" si="214"/>
        <v>-67900</v>
      </c>
      <c r="I3100" s="24">
        <f t="shared" si="212"/>
        <v>3.2323232323232323</v>
      </c>
      <c r="K3100" t="s">
        <v>1132</v>
      </c>
      <c r="M3100" s="2">
        <v>495</v>
      </c>
    </row>
    <row r="3101" spans="2:13" ht="12.75">
      <c r="B3101" s="135">
        <v>1500</v>
      </c>
      <c r="C3101" s="421" t="s">
        <v>19</v>
      </c>
      <c r="D3101" s="14" t="s">
        <v>53</v>
      </c>
      <c r="E3101" s="421" t="s">
        <v>15</v>
      </c>
      <c r="F3101" s="29" t="s">
        <v>1313</v>
      </c>
      <c r="G3101" s="29" t="s">
        <v>272</v>
      </c>
      <c r="H3101" s="6">
        <f t="shared" si="214"/>
        <v>-69400</v>
      </c>
      <c r="I3101" s="24">
        <f t="shared" si="212"/>
        <v>3.0303030303030303</v>
      </c>
      <c r="J3101" s="422"/>
      <c r="K3101" t="s">
        <v>1132</v>
      </c>
      <c r="L3101" s="422"/>
      <c r="M3101" s="2">
        <v>495</v>
      </c>
    </row>
    <row r="3102" spans="1:13" s="17" customFormat="1" ht="12.75">
      <c r="A3102" s="1"/>
      <c r="B3102" s="135">
        <v>1600</v>
      </c>
      <c r="C3102" s="1" t="s">
        <v>19</v>
      </c>
      <c r="D3102" s="14" t="s">
        <v>53</v>
      </c>
      <c r="E3102" s="1" t="s">
        <v>15</v>
      </c>
      <c r="F3102" s="29" t="s">
        <v>1313</v>
      </c>
      <c r="G3102" s="29" t="s">
        <v>274</v>
      </c>
      <c r="H3102" s="6">
        <f t="shared" si="214"/>
        <v>-71000</v>
      </c>
      <c r="I3102" s="24">
        <f t="shared" si="212"/>
        <v>3.2323232323232323</v>
      </c>
      <c r="J3102"/>
      <c r="K3102" t="s">
        <v>1132</v>
      </c>
      <c r="L3102"/>
      <c r="M3102" s="2">
        <v>495</v>
      </c>
    </row>
    <row r="3103" spans="2:13" ht="12.75">
      <c r="B3103" s="135">
        <v>1500</v>
      </c>
      <c r="C3103" s="1" t="s">
        <v>19</v>
      </c>
      <c r="D3103" s="14" t="s">
        <v>53</v>
      </c>
      <c r="E3103" s="1" t="s">
        <v>15</v>
      </c>
      <c r="F3103" s="29" t="s">
        <v>1313</v>
      </c>
      <c r="G3103" s="29" t="s">
        <v>298</v>
      </c>
      <c r="H3103" s="6">
        <f t="shared" si="214"/>
        <v>-72500</v>
      </c>
      <c r="I3103" s="24">
        <f t="shared" si="212"/>
        <v>3.0303030303030303</v>
      </c>
      <c r="K3103" t="s">
        <v>1132</v>
      </c>
      <c r="M3103" s="2">
        <v>495</v>
      </c>
    </row>
    <row r="3104" spans="2:13" ht="12.75">
      <c r="B3104" s="135">
        <v>1550</v>
      </c>
      <c r="C3104" s="1" t="s">
        <v>19</v>
      </c>
      <c r="D3104" s="14" t="s">
        <v>53</v>
      </c>
      <c r="E3104" s="1" t="s">
        <v>15</v>
      </c>
      <c r="F3104" s="29" t="s">
        <v>1313</v>
      </c>
      <c r="G3104" s="29" t="s">
        <v>328</v>
      </c>
      <c r="H3104" s="6">
        <f t="shared" si="214"/>
        <v>-74050</v>
      </c>
      <c r="I3104" s="24">
        <f t="shared" si="212"/>
        <v>3.1313131313131315</v>
      </c>
      <c r="K3104" t="s">
        <v>1132</v>
      </c>
      <c r="M3104" s="2">
        <v>495</v>
      </c>
    </row>
    <row r="3105" spans="2:13" ht="12.75">
      <c r="B3105" s="135">
        <v>1400</v>
      </c>
      <c r="C3105" s="1" t="s">
        <v>19</v>
      </c>
      <c r="D3105" s="14" t="s">
        <v>53</v>
      </c>
      <c r="E3105" s="1" t="s">
        <v>15</v>
      </c>
      <c r="F3105" s="29" t="s">
        <v>1313</v>
      </c>
      <c r="G3105" s="29" t="s">
        <v>330</v>
      </c>
      <c r="H3105" s="6">
        <f t="shared" si="214"/>
        <v>-75450</v>
      </c>
      <c r="I3105" s="24">
        <f t="shared" si="212"/>
        <v>2.8282828282828283</v>
      </c>
      <c r="K3105" t="s">
        <v>1132</v>
      </c>
      <c r="M3105" s="2">
        <v>495</v>
      </c>
    </row>
    <row r="3106" spans="2:14" ht="12.75">
      <c r="B3106" s="135">
        <v>1700</v>
      </c>
      <c r="C3106" s="1" t="s">
        <v>19</v>
      </c>
      <c r="D3106" s="14" t="s">
        <v>53</v>
      </c>
      <c r="E3106" s="1" t="s">
        <v>15</v>
      </c>
      <c r="F3106" s="29" t="s">
        <v>1313</v>
      </c>
      <c r="G3106" s="29" t="s">
        <v>335</v>
      </c>
      <c r="H3106" s="6">
        <f t="shared" si="214"/>
        <v>-77150</v>
      </c>
      <c r="I3106" s="24">
        <f t="shared" si="212"/>
        <v>3.4343434343434343</v>
      </c>
      <c r="K3106" t="s">
        <v>1132</v>
      </c>
      <c r="M3106" s="2">
        <v>495</v>
      </c>
      <c r="N3106" s="423"/>
    </row>
    <row r="3107" spans="2:13" ht="12.75">
      <c r="B3107" s="135">
        <v>1450</v>
      </c>
      <c r="C3107" s="1" t="s">
        <v>19</v>
      </c>
      <c r="D3107" s="14" t="s">
        <v>53</v>
      </c>
      <c r="E3107" s="1" t="s">
        <v>15</v>
      </c>
      <c r="F3107" s="29" t="s">
        <v>1313</v>
      </c>
      <c r="G3107" s="29" t="s">
        <v>346</v>
      </c>
      <c r="H3107" s="6">
        <f t="shared" si="214"/>
        <v>-78600</v>
      </c>
      <c r="I3107" s="24">
        <f t="shared" si="212"/>
        <v>2.9292929292929295</v>
      </c>
      <c r="K3107" t="s">
        <v>1132</v>
      </c>
      <c r="M3107" s="2">
        <v>495</v>
      </c>
    </row>
    <row r="3108" spans="2:13" ht="12.75">
      <c r="B3108" s="135">
        <v>1200</v>
      </c>
      <c r="C3108" s="1" t="s">
        <v>19</v>
      </c>
      <c r="D3108" s="14" t="s">
        <v>53</v>
      </c>
      <c r="E3108" s="1" t="s">
        <v>15</v>
      </c>
      <c r="F3108" s="29" t="s">
        <v>1313</v>
      </c>
      <c r="G3108" s="29" t="s">
        <v>749</v>
      </c>
      <c r="H3108" s="6">
        <f t="shared" si="214"/>
        <v>-79800</v>
      </c>
      <c r="I3108" s="24">
        <f t="shared" si="212"/>
        <v>2.4242424242424243</v>
      </c>
      <c r="K3108" t="s">
        <v>1132</v>
      </c>
      <c r="M3108" s="2">
        <v>495</v>
      </c>
    </row>
    <row r="3109" spans="2:13" ht="12.75">
      <c r="B3109" s="485">
        <v>1600</v>
      </c>
      <c r="C3109" s="1" t="s">
        <v>19</v>
      </c>
      <c r="D3109" s="14" t="s">
        <v>53</v>
      </c>
      <c r="E3109" s="1" t="s">
        <v>15</v>
      </c>
      <c r="F3109" s="29" t="s">
        <v>1313</v>
      </c>
      <c r="G3109" s="29" t="s">
        <v>348</v>
      </c>
      <c r="H3109" s="6">
        <f t="shared" si="214"/>
        <v>-81400</v>
      </c>
      <c r="I3109" s="24">
        <f t="shared" si="212"/>
        <v>3.2323232323232323</v>
      </c>
      <c r="K3109" t="s">
        <v>1132</v>
      </c>
      <c r="M3109" s="2">
        <v>495</v>
      </c>
    </row>
    <row r="3110" spans="2:13" ht="12.75">
      <c r="B3110" s="485">
        <v>1500</v>
      </c>
      <c r="C3110" s="1" t="s">
        <v>19</v>
      </c>
      <c r="D3110" s="14" t="s">
        <v>53</v>
      </c>
      <c r="E3110" s="1" t="s">
        <v>15</v>
      </c>
      <c r="F3110" s="29" t="s">
        <v>1313</v>
      </c>
      <c r="G3110" s="29" t="s">
        <v>389</v>
      </c>
      <c r="H3110" s="6">
        <f t="shared" si="214"/>
        <v>-82900</v>
      </c>
      <c r="I3110" s="24">
        <f t="shared" si="212"/>
        <v>3.0303030303030303</v>
      </c>
      <c r="K3110" t="s">
        <v>1132</v>
      </c>
      <c r="M3110" s="2">
        <v>495</v>
      </c>
    </row>
    <row r="3111" spans="2:13" ht="12.75">
      <c r="B3111" s="485">
        <v>1400</v>
      </c>
      <c r="C3111" s="1" t="s">
        <v>19</v>
      </c>
      <c r="D3111" s="14" t="s">
        <v>53</v>
      </c>
      <c r="E3111" s="1" t="s">
        <v>15</v>
      </c>
      <c r="F3111" s="29" t="s">
        <v>1313</v>
      </c>
      <c r="G3111" s="29" t="s">
        <v>391</v>
      </c>
      <c r="H3111" s="6">
        <f t="shared" si="214"/>
        <v>-84300</v>
      </c>
      <c r="I3111" s="24">
        <f t="shared" si="212"/>
        <v>2.8282828282828283</v>
      </c>
      <c r="K3111" t="s">
        <v>1132</v>
      </c>
      <c r="M3111" s="2">
        <v>495</v>
      </c>
    </row>
    <row r="3112" spans="2:13" ht="12.75">
      <c r="B3112" s="485">
        <v>1400</v>
      </c>
      <c r="C3112" s="1" t="s">
        <v>19</v>
      </c>
      <c r="D3112" s="14" t="s">
        <v>53</v>
      </c>
      <c r="E3112" s="1" t="s">
        <v>15</v>
      </c>
      <c r="F3112" s="29" t="s">
        <v>1313</v>
      </c>
      <c r="G3112" s="29" t="s">
        <v>393</v>
      </c>
      <c r="H3112" s="6">
        <f t="shared" si="214"/>
        <v>-85700</v>
      </c>
      <c r="I3112" s="24">
        <f t="shared" si="212"/>
        <v>2.8282828282828283</v>
      </c>
      <c r="K3112" t="s">
        <v>1132</v>
      </c>
      <c r="M3112" s="2">
        <v>495</v>
      </c>
    </row>
    <row r="3113" spans="2:13" ht="12.75">
      <c r="B3113" s="135">
        <v>1400</v>
      </c>
      <c r="C3113" s="1" t="s">
        <v>19</v>
      </c>
      <c r="D3113" s="14" t="s">
        <v>53</v>
      </c>
      <c r="E3113" s="1" t="s">
        <v>15</v>
      </c>
      <c r="F3113" s="29" t="s">
        <v>1313</v>
      </c>
      <c r="G3113" s="29" t="s">
        <v>49</v>
      </c>
      <c r="H3113" s="6">
        <f t="shared" si="214"/>
        <v>-87100</v>
      </c>
      <c r="I3113" s="24">
        <f t="shared" si="212"/>
        <v>2.8282828282828283</v>
      </c>
      <c r="K3113" t="s">
        <v>1132</v>
      </c>
      <c r="M3113" s="2">
        <v>495</v>
      </c>
    </row>
    <row r="3114" spans="2:13" ht="12.75">
      <c r="B3114" s="135">
        <v>1200</v>
      </c>
      <c r="C3114" s="1" t="s">
        <v>19</v>
      </c>
      <c r="D3114" s="14" t="s">
        <v>53</v>
      </c>
      <c r="E3114" s="1" t="s">
        <v>15</v>
      </c>
      <c r="F3114" s="29" t="s">
        <v>1313</v>
      </c>
      <c r="G3114" s="29" t="s">
        <v>399</v>
      </c>
      <c r="H3114" s="6">
        <f t="shared" si="214"/>
        <v>-88300</v>
      </c>
      <c r="I3114" s="24">
        <f t="shared" si="212"/>
        <v>2.4242424242424243</v>
      </c>
      <c r="K3114" t="s">
        <v>1132</v>
      </c>
      <c r="M3114" s="2">
        <v>495</v>
      </c>
    </row>
    <row r="3115" spans="2:13" ht="12.75">
      <c r="B3115" s="135">
        <v>1200</v>
      </c>
      <c r="C3115" s="1" t="s">
        <v>19</v>
      </c>
      <c r="D3115" s="14" t="s">
        <v>53</v>
      </c>
      <c r="E3115" s="1" t="s">
        <v>15</v>
      </c>
      <c r="F3115" s="29" t="s">
        <v>1313</v>
      </c>
      <c r="G3115" s="29" t="s">
        <v>493</v>
      </c>
      <c r="H3115" s="6">
        <f t="shared" si="214"/>
        <v>-89500</v>
      </c>
      <c r="I3115" s="24">
        <f t="shared" si="212"/>
        <v>2.4242424242424243</v>
      </c>
      <c r="K3115" t="s">
        <v>1132</v>
      </c>
      <c r="M3115" s="2">
        <v>495</v>
      </c>
    </row>
    <row r="3116" spans="2:13" ht="12.75">
      <c r="B3116" s="135">
        <v>1700</v>
      </c>
      <c r="C3116" s="1" t="s">
        <v>19</v>
      </c>
      <c r="D3116" s="14" t="s">
        <v>53</v>
      </c>
      <c r="E3116" s="1" t="s">
        <v>15</v>
      </c>
      <c r="F3116" s="29" t="s">
        <v>1313</v>
      </c>
      <c r="G3116" s="29" t="s">
        <v>407</v>
      </c>
      <c r="H3116" s="6">
        <f t="shared" si="214"/>
        <v>-91200</v>
      </c>
      <c r="I3116" s="24">
        <f t="shared" si="212"/>
        <v>3.4343434343434343</v>
      </c>
      <c r="K3116" t="s">
        <v>1132</v>
      </c>
      <c r="M3116" s="2">
        <v>495</v>
      </c>
    </row>
    <row r="3117" spans="2:13" ht="12.75">
      <c r="B3117" s="135">
        <v>1600</v>
      </c>
      <c r="C3117" s="1" t="s">
        <v>19</v>
      </c>
      <c r="D3117" s="14" t="s">
        <v>53</v>
      </c>
      <c r="E3117" s="1" t="s">
        <v>15</v>
      </c>
      <c r="F3117" s="29" t="s">
        <v>1313</v>
      </c>
      <c r="G3117" s="29" t="s">
        <v>495</v>
      </c>
      <c r="H3117" s="6">
        <f t="shared" si="214"/>
        <v>-92800</v>
      </c>
      <c r="I3117" s="24">
        <f t="shared" si="212"/>
        <v>3.2323232323232323</v>
      </c>
      <c r="K3117" t="s">
        <v>1132</v>
      </c>
      <c r="M3117" s="2">
        <v>495</v>
      </c>
    </row>
    <row r="3118" spans="2:13" ht="12.75">
      <c r="B3118" s="135">
        <v>1500</v>
      </c>
      <c r="C3118" s="1" t="s">
        <v>19</v>
      </c>
      <c r="D3118" s="14" t="s">
        <v>53</v>
      </c>
      <c r="E3118" s="1" t="s">
        <v>15</v>
      </c>
      <c r="F3118" s="29" t="s">
        <v>1313</v>
      </c>
      <c r="G3118" s="29" t="s">
        <v>497</v>
      </c>
      <c r="H3118" s="6">
        <f t="shared" si="214"/>
        <v>-94300</v>
      </c>
      <c r="I3118" s="24">
        <f t="shared" si="212"/>
        <v>3.0303030303030303</v>
      </c>
      <c r="K3118" t="s">
        <v>1132</v>
      </c>
      <c r="M3118" s="2">
        <v>495</v>
      </c>
    </row>
    <row r="3119" spans="2:13" ht="12.75">
      <c r="B3119" s="135">
        <v>1500</v>
      </c>
      <c r="C3119" s="1" t="s">
        <v>695</v>
      </c>
      <c r="D3119" s="14" t="s">
        <v>53</v>
      </c>
      <c r="E3119" s="1" t="s">
        <v>15</v>
      </c>
      <c r="F3119" s="29" t="s">
        <v>1313</v>
      </c>
      <c r="G3119" s="29" t="s">
        <v>409</v>
      </c>
      <c r="H3119" s="6">
        <f t="shared" si="214"/>
        <v>-95800</v>
      </c>
      <c r="I3119" s="24">
        <f t="shared" si="212"/>
        <v>3.0303030303030303</v>
      </c>
      <c r="K3119" t="s">
        <v>1132</v>
      </c>
      <c r="M3119" s="2">
        <v>495</v>
      </c>
    </row>
    <row r="3120" spans="2:13" ht="12.75">
      <c r="B3120" s="135">
        <v>1500</v>
      </c>
      <c r="C3120" s="1" t="s">
        <v>19</v>
      </c>
      <c r="D3120" s="14" t="s">
        <v>53</v>
      </c>
      <c r="E3120" s="1" t="s">
        <v>15</v>
      </c>
      <c r="F3120" s="29" t="s">
        <v>1313</v>
      </c>
      <c r="G3120" s="29" t="s">
        <v>409</v>
      </c>
      <c r="H3120" s="6">
        <f t="shared" si="214"/>
        <v>-97300</v>
      </c>
      <c r="I3120" s="24">
        <f aca="true" t="shared" si="215" ref="I3120:I3183">+B3120/M3120</f>
        <v>3.0303030303030303</v>
      </c>
      <c r="K3120" t="s">
        <v>1132</v>
      </c>
      <c r="M3120" s="2">
        <v>495</v>
      </c>
    </row>
    <row r="3121" spans="2:13" ht="12.75">
      <c r="B3121" s="135">
        <v>1400</v>
      </c>
      <c r="C3121" s="1" t="s">
        <v>19</v>
      </c>
      <c r="D3121" s="14" t="s">
        <v>53</v>
      </c>
      <c r="E3121" s="1" t="s">
        <v>15</v>
      </c>
      <c r="F3121" s="29" t="s">
        <v>1313</v>
      </c>
      <c r="G3121" s="29" t="s">
        <v>502</v>
      </c>
      <c r="H3121" s="6">
        <f t="shared" si="214"/>
        <v>-98700</v>
      </c>
      <c r="I3121" s="24">
        <f t="shared" si="215"/>
        <v>2.8282828282828283</v>
      </c>
      <c r="K3121" t="s">
        <v>1132</v>
      </c>
      <c r="M3121" s="2">
        <v>495</v>
      </c>
    </row>
    <row r="3122" spans="2:13" ht="12.75">
      <c r="B3122" s="135">
        <v>1600</v>
      </c>
      <c r="C3122" s="1" t="s">
        <v>19</v>
      </c>
      <c r="D3122" s="14" t="s">
        <v>53</v>
      </c>
      <c r="E3122" s="1" t="s">
        <v>15</v>
      </c>
      <c r="F3122" s="29" t="s">
        <v>1313</v>
      </c>
      <c r="G3122" s="29" t="s">
        <v>411</v>
      </c>
      <c r="H3122" s="6">
        <f t="shared" si="214"/>
        <v>-100300</v>
      </c>
      <c r="I3122" s="24">
        <f t="shared" si="215"/>
        <v>3.2323232323232323</v>
      </c>
      <c r="K3122" t="s">
        <v>1132</v>
      </c>
      <c r="M3122" s="2">
        <v>495</v>
      </c>
    </row>
    <row r="3123" spans="2:13" ht="12.75">
      <c r="B3123" s="135">
        <v>1600</v>
      </c>
      <c r="C3123" s="1" t="s">
        <v>19</v>
      </c>
      <c r="D3123" s="14" t="s">
        <v>53</v>
      </c>
      <c r="E3123" s="1" t="s">
        <v>15</v>
      </c>
      <c r="F3123" s="29" t="s">
        <v>1313</v>
      </c>
      <c r="G3123" s="29" t="s">
        <v>557</v>
      </c>
      <c r="H3123" s="6">
        <f t="shared" si="214"/>
        <v>-101900</v>
      </c>
      <c r="I3123" s="24">
        <f t="shared" si="215"/>
        <v>3.2323232323232323</v>
      </c>
      <c r="K3123" t="s">
        <v>1132</v>
      </c>
      <c r="M3123" s="2">
        <v>495</v>
      </c>
    </row>
    <row r="3124" spans="2:13" ht="12.75">
      <c r="B3124" s="135">
        <v>1700</v>
      </c>
      <c r="C3124" s="1" t="s">
        <v>19</v>
      </c>
      <c r="D3124" s="14" t="s">
        <v>53</v>
      </c>
      <c r="E3124" s="1" t="s">
        <v>15</v>
      </c>
      <c r="F3124" s="29" t="s">
        <v>1313</v>
      </c>
      <c r="G3124" s="29" t="s">
        <v>593</v>
      </c>
      <c r="H3124" s="6">
        <f aca="true" t="shared" si="216" ref="H3124:H3145">H3123-B3124</f>
        <v>-103600</v>
      </c>
      <c r="I3124" s="24">
        <f t="shared" si="215"/>
        <v>3.4343434343434343</v>
      </c>
      <c r="K3124" t="s">
        <v>1132</v>
      </c>
      <c r="M3124" s="2">
        <v>495</v>
      </c>
    </row>
    <row r="3125" spans="2:13" ht="12.75">
      <c r="B3125" s="135">
        <v>1500</v>
      </c>
      <c r="C3125" s="1" t="s">
        <v>19</v>
      </c>
      <c r="D3125" s="14" t="s">
        <v>53</v>
      </c>
      <c r="E3125" s="1" t="s">
        <v>15</v>
      </c>
      <c r="F3125" s="29" t="s">
        <v>1313</v>
      </c>
      <c r="G3125" s="29" t="s">
        <v>606</v>
      </c>
      <c r="H3125" s="6">
        <f t="shared" si="216"/>
        <v>-105100</v>
      </c>
      <c r="I3125" s="24">
        <f t="shared" si="215"/>
        <v>3.0303030303030303</v>
      </c>
      <c r="K3125" t="s">
        <v>1132</v>
      </c>
      <c r="M3125" s="2">
        <v>495</v>
      </c>
    </row>
    <row r="3126" spans="2:13" ht="12.75">
      <c r="B3126" s="135">
        <v>1400</v>
      </c>
      <c r="C3126" s="1" t="s">
        <v>19</v>
      </c>
      <c r="D3126" s="14" t="s">
        <v>53</v>
      </c>
      <c r="E3126" s="1" t="s">
        <v>15</v>
      </c>
      <c r="F3126" s="29" t="s">
        <v>1313</v>
      </c>
      <c r="G3126" s="29" t="s">
        <v>623</v>
      </c>
      <c r="H3126" s="6">
        <f t="shared" si="216"/>
        <v>-106500</v>
      </c>
      <c r="I3126" s="24">
        <f t="shared" si="215"/>
        <v>2.8282828282828283</v>
      </c>
      <c r="K3126" t="s">
        <v>1132</v>
      </c>
      <c r="M3126" s="2">
        <v>495</v>
      </c>
    </row>
    <row r="3127" spans="2:13" ht="12.75">
      <c r="B3127" s="137">
        <v>1500</v>
      </c>
      <c r="C3127" s="35" t="s">
        <v>19</v>
      </c>
      <c r="D3127" s="14" t="s">
        <v>53</v>
      </c>
      <c r="E3127" s="35" t="s">
        <v>15</v>
      </c>
      <c r="F3127" s="29" t="s">
        <v>1314</v>
      </c>
      <c r="G3127" s="33" t="s">
        <v>246</v>
      </c>
      <c r="H3127" s="6">
        <f t="shared" si="216"/>
        <v>-108000</v>
      </c>
      <c r="I3127" s="24">
        <f t="shared" si="215"/>
        <v>3.0303030303030303</v>
      </c>
      <c r="K3127" t="s">
        <v>1286</v>
      </c>
      <c r="M3127" s="2">
        <v>495</v>
      </c>
    </row>
    <row r="3128" spans="2:13" ht="12.75">
      <c r="B3128" s="135">
        <v>1400</v>
      </c>
      <c r="C3128" s="35" t="s">
        <v>19</v>
      </c>
      <c r="D3128" s="14" t="s">
        <v>53</v>
      </c>
      <c r="E3128" s="1" t="s">
        <v>15</v>
      </c>
      <c r="F3128" s="29" t="s">
        <v>1314</v>
      </c>
      <c r="G3128" s="29" t="s">
        <v>259</v>
      </c>
      <c r="H3128" s="6">
        <f t="shared" si="216"/>
        <v>-109400</v>
      </c>
      <c r="I3128" s="24">
        <f t="shared" si="215"/>
        <v>2.8282828282828283</v>
      </c>
      <c r="K3128" t="s">
        <v>1286</v>
      </c>
      <c r="M3128" s="2">
        <v>495</v>
      </c>
    </row>
    <row r="3129" spans="2:13" ht="12.75">
      <c r="B3129" s="135">
        <v>1700</v>
      </c>
      <c r="C3129" s="35" t="s">
        <v>19</v>
      </c>
      <c r="D3129" s="14" t="s">
        <v>53</v>
      </c>
      <c r="E3129" s="1" t="s">
        <v>15</v>
      </c>
      <c r="F3129" s="29" t="s">
        <v>1314</v>
      </c>
      <c r="G3129" s="29" t="s">
        <v>272</v>
      </c>
      <c r="H3129" s="6">
        <f t="shared" si="216"/>
        <v>-111100</v>
      </c>
      <c r="I3129" s="24">
        <f t="shared" si="215"/>
        <v>3.4343434343434343</v>
      </c>
      <c r="K3129" t="s">
        <v>1286</v>
      </c>
      <c r="M3129" s="2">
        <v>495</v>
      </c>
    </row>
    <row r="3130" spans="2:13" ht="12.75">
      <c r="B3130" s="135">
        <v>1500</v>
      </c>
      <c r="C3130" s="35" t="s">
        <v>19</v>
      </c>
      <c r="D3130" s="14" t="s">
        <v>53</v>
      </c>
      <c r="E3130" s="1" t="s">
        <v>15</v>
      </c>
      <c r="F3130" s="29" t="s">
        <v>1314</v>
      </c>
      <c r="G3130" s="29" t="s">
        <v>274</v>
      </c>
      <c r="H3130" s="6">
        <f t="shared" si="216"/>
        <v>-112600</v>
      </c>
      <c r="I3130" s="24">
        <f t="shared" si="215"/>
        <v>3.0303030303030303</v>
      </c>
      <c r="K3130" t="s">
        <v>1286</v>
      </c>
      <c r="M3130" s="2">
        <v>495</v>
      </c>
    </row>
    <row r="3131" spans="1:13" s="17" customFormat="1" ht="12.75">
      <c r="A3131" s="1"/>
      <c r="B3131" s="135">
        <v>1300</v>
      </c>
      <c r="C3131" s="1" t="s">
        <v>19</v>
      </c>
      <c r="D3131" s="14" t="s">
        <v>53</v>
      </c>
      <c r="E3131" s="1" t="s">
        <v>15</v>
      </c>
      <c r="F3131" s="29" t="s">
        <v>1314</v>
      </c>
      <c r="G3131" s="29" t="s">
        <v>298</v>
      </c>
      <c r="H3131" s="6">
        <f t="shared" si="216"/>
        <v>-113900</v>
      </c>
      <c r="I3131" s="24">
        <f t="shared" si="215"/>
        <v>2.6262626262626263</v>
      </c>
      <c r="J3131"/>
      <c r="K3131" t="s">
        <v>1286</v>
      </c>
      <c r="L3131"/>
      <c r="M3131" s="2">
        <v>495</v>
      </c>
    </row>
    <row r="3132" spans="2:13" ht="12.75">
      <c r="B3132" s="135">
        <v>1450</v>
      </c>
      <c r="C3132" s="1" t="s">
        <v>19</v>
      </c>
      <c r="D3132" s="14" t="s">
        <v>53</v>
      </c>
      <c r="E3132" s="1" t="s">
        <v>15</v>
      </c>
      <c r="F3132" s="29" t="s">
        <v>1314</v>
      </c>
      <c r="G3132" s="29" t="s">
        <v>335</v>
      </c>
      <c r="H3132" s="6">
        <f t="shared" si="216"/>
        <v>-115350</v>
      </c>
      <c r="I3132" s="24">
        <f t="shared" si="215"/>
        <v>2.9292929292929295</v>
      </c>
      <c r="K3132" t="s">
        <v>1286</v>
      </c>
      <c r="M3132" s="2">
        <v>495</v>
      </c>
    </row>
    <row r="3133" spans="2:13" ht="12.75">
      <c r="B3133" s="135">
        <v>1600</v>
      </c>
      <c r="C3133" s="1" t="s">
        <v>19</v>
      </c>
      <c r="D3133" s="14" t="s">
        <v>53</v>
      </c>
      <c r="E3133" s="1" t="s">
        <v>15</v>
      </c>
      <c r="F3133" s="29" t="s">
        <v>1314</v>
      </c>
      <c r="G3133" s="29" t="s">
        <v>346</v>
      </c>
      <c r="H3133" s="6">
        <f t="shared" si="216"/>
        <v>-116950</v>
      </c>
      <c r="I3133" s="24">
        <f t="shared" si="215"/>
        <v>3.2323232323232323</v>
      </c>
      <c r="K3133" t="s">
        <v>1286</v>
      </c>
      <c r="M3133" s="2">
        <v>495</v>
      </c>
    </row>
    <row r="3134" spans="2:13" ht="12.75">
      <c r="B3134" s="135">
        <v>1500</v>
      </c>
      <c r="C3134" s="1" t="s">
        <v>19</v>
      </c>
      <c r="D3134" s="14" t="s">
        <v>53</v>
      </c>
      <c r="E3134" s="1" t="s">
        <v>15</v>
      </c>
      <c r="F3134" s="29" t="s">
        <v>1314</v>
      </c>
      <c r="G3134" s="29" t="s">
        <v>389</v>
      </c>
      <c r="H3134" s="6">
        <f t="shared" si="216"/>
        <v>-118450</v>
      </c>
      <c r="I3134" s="24">
        <f t="shared" si="215"/>
        <v>3.0303030303030303</v>
      </c>
      <c r="K3134" t="s">
        <v>1286</v>
      </c>
      <c r="M3134" s="2">
        <v>495</v>
      </c>
    </row>
    <row r="3135" spans="2:14" ht="12.75">
      <c r="B3135" s="135">
        <v>1450</v>
      </c>
      <c r="C3135" s="1" t="s">
        <v>19</v>
      </c>
      <c r="D3135" s="14" t="s">
        <v>53</v>
      </c>
      <c r="E3135" s="1" t="s">
        <v>15</v>
      </c>
      <c r="F3135" s="29" t="s">
        <v>1314</v>
      </c>
      <c r="G3135" s="29" t="s">
        <v>391</v>
      </c>
      <c r="H3135" s="6">
        <f t="shared" si="216"/>
        <v>-119900</v>
      </c>
      <c r="I3135" s="24">
        <f t="shared" si="215"/>
        <v>2.9292929292929295</v>
      </c>
      <c r="K3135" t="s">
        <v>1286</v>
      </c>
      <c r="M3135" s="2">
        <v>495</v>
      </c>
      <c r="N3135" s="423"/>
    </row>
    <row r="3136" spans="2:13" ht="12.75">
      <c r="B3136" s="135">
        <v>1400</v>
      </c>
      <c r="C3136" s="1" t="s">
        <v>19</v>
      </c>
      <c r="D3136" s="14" t="s">
        <v>53</v>
      </c>
      <c r="E3136" s="1" t="s">
        <v>15</v>
      </c>
      <c r="F3136" s="29" t="s">
        <v>1314</v>
      </c>
      <c r="G3136" s="29" t="s">
        <v>407</v>
      </c>
      <c r="H3136" s="6">
        <f t="shared" si="216"/>
        <v>-121300</v>
      </c>
      <c r="I3136" s="24">
        <f t="shared" si="215"/>
        <v>2.8282828282828283</v>
      </c>
      <c r="K3136" t="s">
        <v>1286</v>
      </c>
      <c r="M3136" s="2">
        <v>495</v>
      </c>
    </row>
    <row r="3137" spans="2:13" ht="12.75">
      <c r="B3137" s="135">
        <v>1700</v>
      </c>
      <c r="C3137" s="1" t="s">
        <v>19</v>
      </c>
      <c r="D3137" s="14" t="s">
        <v>53</v>
      </c>
      <c r="E3137" s="1" t="s">
        <v>15</v>
      </c>
      <c r="F3137" s="29" t="s">
        <v>1314</v>
      </c>
      <c r="G3137" s="29" t="s">
        <v>495</v>
      </c>
      <c r="H3137" s="6">
        <f t="shared" si="216"/>
        <v>-123000</v>
      </c>
      <c r="I3137" s="24">
        <f t="shared" si="215"/>
        <v>3.4343434343434343</v>
      </c>
      <c r="K3137" t="s">
        <v>1286</v>
      </c>
      <c r="M3137" s="2">
        <v>495</v>
      </c>
    </row>
    <row r="3138" spans="2:13" ht="12.75">
      <c r="B3138" s="135">
        <v>1800</v>
      </c>
      <c r="C3138" s="1" t="s">
        <v>19</v>
      </c>
      <c r="D3138" s="14" t="s">
        <v>53</v>
      </c>
      <c r="E3138" s="1" t="s">
        <v>15</v>
      </c>
      <c r="F3138" s="29" t="s">
        <v>1314</v>
      </c>
      <c r="G3138" s="29" t="s">
        <v>497</v>
      </c>
      <c r="H3138" s="6">
        <f t="shared" si="216"/>
        <v>-124800</v>
      </c>
      <c r="I3138" s="24">
        <f t="shared" si="215"/>
        <v>3.6363636363636362</v>
      </c>
      <c r="K3138" t="s">
        <v>1286</v>
      </c>
      <c r="M3138" s="2">
        <v>495</v>
      </c>
    </row>
    <row r="3139" spans="2:13" ht="12.75">
      <c r="B3139" s="135">
        <v>1650</v>
      </c>
      <c r="C3139" s="1" t="s">
        <v>19</v>
      </c>
      <c r="D3139" s="14" t="s">
        <v>53</v>
      </c>
      <c r="E3139" s="1" t="s">
        <v>15</v>
      </c>
      <c r="F3139" s="29" t="s">
        <v>1314</v>
      </c>
      <c r="G3139" s="29" t="s">
        <v>409</v>
      </c>
      <c r="H3139" s="6">
        <f t="shared" si="216"/>
        <v>-126450</v>
      </c>
      <c r="I3139" s="24">
        <f t="shared" si="215"/>
        <v>3.3333333333333335</v>
      </c>
      <c r="K3139" t="s">
        <v>1286</v>
      </c>
      <c r="M3139" s="2">
        <v>495</v>
      </c>
    </row>
    <row r="3140" spans="2:13" ht="12.75">
      <c r="B3140" s="135">
        <v>1400</v>
      </c>
      <c r="C3140" s="1" t="s">
        <v>19</v>
      </c>
      <c r="D3140" s="14" t="s">
        <v>53</v>
      </c>
      <c r="E3140" s="1" t="s">
        <v>15</v>
      </c>
      <c r="F3140" s="29" t="s">
        <v>1314</v>
      </c>
      <c r="G3140" s="29" t="s">
        <v>411</v>
      </c>
      <c r="H3140" s="6">
        <f t="shared" si="216"/>
        <v>-127850</v>
      </c>
      <c r="I3140" s="24">
        <f t="shared" si="215"/>
        <v>2.8282828282828283</v>
      </c>
      <c r="K3140" t="s">
        <v>1286</v>
      </c>
      <c r="M3140" s="2">
        <v>495</v>
      </c>
    </row>
    <row r="3141" spans="2:13" ht="12.75">
      <c r="B3141" s="135">
        <v>1700</v>
      </c>
      <c r="C3141" s="1" t="s">
        <v>19</v>
      </c>
      <c r="D3141" s="14" t="s">
        <v>53</v>
      </c>
      <c r="E3141" s="1" t="s">
        <v>15</v>
      </c>
      <c r="F3141" s="29" t="s">
        <v>1314</v>
      </c>
      <c r="G3141" s="29" t="s">
        <v>557</v>
      </c>
      <c r="H3141" s="6">
        <f t="shared" si="216"/>
        <v>-129550</v>
      </c>
      <c r="I3141" s="24">
        <f t="shared" si="215"/>
        <v>3.4343434343434343</v>
      </c>
      <c r="K3141" t="s">
        <v>1286</v>
      </c>
      <c r="M3141" s="2">
        <v>495</v>
      </c>
    </row>
    <row r="3142" spans="2:13" ht="12.75">
      <c r="B3142" s="135">
        <v>1550</v>
      </c>
      <c r="C3142" s="1" t="s">
        <v>19</v>
      </c>
      <c r="D3142" s="14" t="s">
        <v>53</v>
      </c>
      <c r="E3142" s="1" t="s">
        <v>15</v>
      </c>
      <c r="F3142" s="29" t="s">
        <v>1314</v>
      </c>
      <c r="G3142" s="29" t="s">
        <v>603</v>
      </c>
      <c r="H3142" s="6">
        <f t="shared" si="216"/>
        <v>-131100</v>
      </c>
      <c r="I3142" s="24">
        <f t="shared" si="215"/>
        <v>3.1313131313131315</v>
      </c>
      <c r="K3142" t="s">
        <v>1286</v>
      </c>
      <c r="M3142" s="2">
        <v>495</v>
      </c>
    </row>
    <row r="3143" spans="1:13" ht="12.75">
      <c r="A3143" s="433"/>
      <c r="B3143" s="137">
        <v>1800</v>
      </c>
      <c r="C3143" s="1" t="s">
        <v>19</v>
      </c>
      <c r="D3143" s="14" t="s">
        <v>53</v>
      </c>
      <c r="E3143" s="1" t="s">
        <v>15</v>
      </c>
      <c r="F3143" s="29" t="s">
        <v>1314</v>
      </c>
      <c r="G3143" s="37" t="s">
        <v>593</v>
      </c>
      <c r="H3143" s="6">
        <f t="shared" si="216"/>
        <v>-132900</v>
      </c>
      <c r="I3143" s="24">
        <f t="shared" si="215"/>
        <v>3.6363636363636362</v>
      </c>
      <c r="J3143" s="40"/>
      <c r="K3143" t="s">
        <v>1286</v>
      </c>
      <c r="L3143" s="40"/>
      <c r="M3143" s="2">
        <v>495</v>
      </c>
    </row>
    <row r="3144" spans="2:13" ht="12.75">
      <c r="B3144" s="135">
        <v>1750</v>
      </c>
      <c r="C3144" s="1" t="s">
        <v>19</v>
      </c>
      <c r="D3144" s="14" t="s">
        <v>53</v>
      </c>
      <c r="E3144" s="1" t="s">
        <v>15</v>
      </c>
      <c r="F3144" s="29" t="s">
        <v>1314</v>
      </c>
      <c r="G3144" s="29" t="s">
        <v>606</v>
      </c>
      <c r="H3144" s="6">
        <f t="shared" si="216"/>
        <v>-134650</v>
      </c>
      <c r="I3144" s="24">
        <f t="shared" si="215"/>
        <v>3.5353535353535355</v>
      </c>
      <c r="K3144" t="s">
        <v>1286</v>
      </c>
      <c r="M3144" s="2">
        <v>495</v>
      </c>
    </row>
    <row r="3145" spans="2:13" ht="12.75">
      <c r="B3145" s="135">
        <v>1500</v>
      </c>
      <c r="C3145" s="1" t="s">
        <v>19</v>
      </c>
      <c r="D3145" s="14" t="s">
        <v>53</v>
      </c>
      <c r="E3145" s="1" t="s">
        <v>15</v>
      </c>
      <c r="F3145" s="29" t="s">
        <v>1314</v>
      </c>
      <c r="G3145" s="29" t="s">
        <v>623</v>
      </c>
      <c r="H3145" s="6">
        <f t="shared" si="216"/>
        <v>-136150</v>
      </c>
      <c r="I3145" s="24">
        <f t="shared" si="215"/>
        <v>3.0303030303030303</v>
      </c>
      <c r="K3145" t="s">
        <v>1286</v>
      </c>
      <c r="M3145" s="2">
        <v>495</v>
      </c>
    </row>
    <row r="3146" spans="1:13" s="60" customFormat="1" ht="12.75">
      <c r="A3146" s="13"/>
      <c r="B3146" s="136">
        <f>SUM(B3062:B3145)</f>
        <v>136150</v>
      </c>
      <c r="C3146" s="13"/>
      <c r="D3146" s="13"/>
      <c r="E3146" s="13" t="s">
        <v>15</v>
      </c>
      <c r="F3146" s="20"/>
      <c r="G3146" s="20"/>
      <c r="H3146" s="57">
        <v>0</v>
      </c>
      <c r="I3146" s="59">
        <f t="shared" si="215"/>
        <v>275.050505050505</v>
      </c>
      <c r="M3146" s="2">
        <v>495</v>
      </c>
    </row>
    <row r="3147" spans="8:13" ht="12.75">
      <c r="H3147" s="6">
        <f aca="true" t="shared" si="217" ref="H3147:H3183">H3146-B3147</f>
        <v>0</v>
      </c>
      <c r="I3147" s="24">
        <f t="shared" si="215"/>
        <v>0</v>
      </c>
      <c r="M3147" s="2">
        <v>495</v>
      </c>
    </row>
    <row r="3148" spans="8:13" ht="12.75">
      <c r="H3148" s="6">
        <f t="shared" si="217"/>
        <v>0</v>
      </c>
      <c r="I3148" s="24">
        <f t="shared" si="215"/>
        <v>0</v>
      </c>
      <c r="M3148" s="2">
        <v>495</v>
      </c>
    </row>
    <row r="3149" spans="2:13" ht="12.75">
      <c r="B3149" s="418">
        <v>5000</v>
      </c>
      <c r="C3149" s="1" t="s">
        <v>1315</v>
      </c>
      <c r="D3149" s="14" t="s">
        <v>53</v>
      </c>
      <c r="E3149" s="1" t="s">
        <v>53</v>
      </c>
      <c r="F3149" s="29" t="s">
        <v>1316</v>
      </c>
      <c r="G3149" s="29" t="s">
        <v>259</v>
      </c>
      <c r="H3149" s="6">
        <f t="shared" si="217"/>
        <v>-5000</v>
      </c>
      <c r="I3149" s="24">
        <f t="shared" si="215"/>
        <v>10.1010101010101</v>
      </c>
      <c r="K3149" t="s">
        <v>1237</v>
      </c>
      <c r="M3149" s="2">
        <v>495</v>
      </c>
    </row>
    <row r="3150" spans="2:13" ht="12.75">
      <c r="B3150" s="418">
        <v>5000</v>
      </c>
      <c r="C3150" s="1" t="s">
        <v>1315</v>
      </c>
      <c r="D3150" s="14" t="s">
        <v>53</v>
      </c>
      <c r="E3150" s="1" t="s">
        <v>53</v>
      </c>
      <c r="F3150" s="29" t="s">
        <v>1317</v>
      </c>
      <c r="G3150" s="29" t="s">
        <v>335</v>
      </c>
      <c r="H3150" s="6">
        <f t="shared" si="217"/>
        <v>-10000</v>
      </c>
      <c r="I3150" s="24">
        <f t="shared" si="215"/>
        <v>10.1010101010101</v>
      </c>
      <c r="K3150" t="s">
        <v>1237</v>
      </c>
      <c r="M3150" s="2">
        <v>495</v>
      </c>
    </row>
    <row r="3151" spans="2:13" ht="12.75">
      <c r="B3151" s="418">
        <v>5000</v>
      </c>
      <c r="C3151" s="1" t="s">
        <v>1315</v>
      </c>
      <c r="D3151" s="14" t="s">
        <v>53</v>
      </c>
      <c r="E3151" s="1" t="s">
        <v>53</v>
      </c>
      <c r="F3151" s="29" t="s">
        <v>1318</v>
      </c>
      <c r="G3151" s="29" t="s">
        <v>49</v>
      </c>
      <c r="H3151" s="6">
        <f t="shared" si="217"/>
        <v>-15000</v>
      </c>
      <c r="I3151" s="24">
        <f t="shared" si="215"/>
        <v>10.1010101010101</v>
      </c>
      <c r="K3151" t="s">
        <v>1237</v>
      </c>
      <c r="M3151" s="2">
        <v>495</v>
      </c>
    </row>
    <row r="3152" spans="2:13" ht="12.75">
      <c r="B3152" s="418">
        <v>5000</v>
      </c>
      <c r="C3152" s="1" t="s">
        <v>1315</v>
      </c>
      <c r="D3152" s="14" t="s">
        <v>53</v>
      </c>
      <c r="E3152" s="1" t="s">
        <v>53</v>
      </c>
      <c r="F3152" s="29" t="s">
        <v>1319</v>
      </c>
      <c r="G3152" s="29" t="s">
        <v>500</v>
      </c>
      <c r="H3152" s="6">
        <f t="shared" si="217"/>
        <v>-20000</v>
      </c>
      <c r="I3152" s="24">
        <f t="shared" si="215"/>
        <v>10.1010101010101</v>
      </c>
      <c r="K3152" t="s">
        <v>1237</v>
      </c>
      <c r="M3152" s="2">
        <v>495</v>
      </c>
    </row>
    <row r="3153" spans="2:13" ht="12.75">
      <c r="B3153" s="418">
        <v>2600</v>
      </c>
      <c r="C3153" s="1" t="s">
        <v>1320</v>
      </c>
      <c r="D3153" s="14" t="s">
        <v>53</v>
      </c>
      <c r="E3153" s="1" t="s">
        <v>53</v>
      </c>
      <c r="F3153" s="29" t="s">
        <v>1321</v>
      </c>
      <c r="G3153" s="29" t="s">
        <v>606</v>
      </c>
      <c r="H3153" s="6">
        <f t="shared" si="217"/>
        <v>-22600</v>
      </c>
      <c r="I3153" s="24">
        <f t="shared" si="215"/>
        <v>5.252525252525253</v>
      </c>
      <c r="K3153" t="s">
        <v>1237</v>
      </c>
      <c r="M3153" s="2">
        <v>495</v>
      </c>
    </row>
    <row r="3154" spans="2:13" ht="12.75">
      <c r="B3154" s="418">
        <v>1475</v>
      </c>
      <c r="C3154" s="1" t="s">
        <v>1322</v>
      </c>
      <c r="D3154" s="14" t="s">
        <v>53</v>
      </c>
      <c r="E3154" s="1" t="s">
        <v>53</v>
      </c>
      <c r="F3154" s="29" t="s">
        <v>1321</v>
      </c>
      <c r="G3154" s="29" t="s">
        <v>606</v>
      </c>
      <c r="H3154" s="6">
        <f t="shared" si="217"/>
        <v>-24075</v>
      </c>
      <c r="I3154" s="24">
        <f t="shared" si="215"/>
        <v>2.9797979797979797</v>
      </c>
      <c r="K3154" t="s">
        <v>1237</v>
      </c>
      <c r="M3154" s="2">
        <v>495</v>
      </c>
    </row>
    <row r="3155" spans="2:13" ht="12.75">
      <c r="B3155" s="418">
        <v>1275</v>
      </c>
      <c r="C3155" s="1" t="s">
        <v>1323</v>
      </c>
      <c r="D3155" s="14" t="s">
        <v>53</v>
      </c>
      <c r="E3155" s="1" t="s">
        <v>53</v>
      </c>
      <c r="F3155" s="29" t="s">
        <v>1321</v>
      </c>
      <c r="G3155" s="29" t="s">
        <v>606</v>
      </c>
      <c r="H3155" s="6">
        <f t="shared" si="217"/>
        <v>-25350</v>
      </c>
      <c r="I3155" s="24">
        <f t="shared" si="215"/>
        <v>2.5757575757575757</v>
      </c>
      <c r="K3155" t="s">
        <v>1237</v>
      </c>
      <c r="M3155" s="2">
        <v>495</v>
      </c>
    </row>
    <row r="3156" spans="2:13" ht="12.75">
      <c r="B3156" s="418">
        <v>1325</v>
      </c>
      <c r="C3156" s="1" t="s">
        <v>1324</v>
      </c>
      <c r="D3156" s="14" t="s">
        <v>53</v>
      </c>
      <c r="E3156" s="1" t="s">
        <v>53</v>
      </c>
      <c r="F3156" s="29" t="s">
        <v>1321</v>
      </c>
      <c r="G3156" s="29" t="s">
        <v>606</v>
      </c>
      <c r="H3156" s="6">
        <f t="shared" si="217"/>
        <v>-26675</v>
      </c>
      <c r="I3156" s="24">
        <f t="shared" si="215"/>
        <v>2.676767676767677</v>
      </c>
      <c r="K3156" t="s">
        <v>1237</v>
      </c>
      <c r="M3156" s="2">
        <v>495</v>
      </c>
    </row>
    <row r="3157" spans="2:13" ht="12.75">
      <c r="B3157" s="418">
        <v>975</v>
      </c>
      <c r="C3157" s="1" t="s">
        <v>1325</v>
      </c>
      <c r="D3157" s="14" t="s">
        <v>53</v>
      </c>
      <c r="E3157" s="1" t="s">
        <v>53</v>
      </c>
      <c r="F3157" s="29" t="s">
        <v>1321</v>
      </c>
      <c r="G3157" s="29" t="s">
        <v>606</v>
      </c>
      <c r="H3157" s="6">
        <f t="shared" si="217"/>
        <v>-27650</v>
      </c>
      <c r="I3157" s="24">
        <f t="shared" si="215"/>
        <v>1.9696969696969697</v>
      </c>
      <c r="K3157" t="s">
        <v>1237</v>
      </c>
      <c r="M3157" s="2">
        <v>495</v>
      </c>
    </row>
    <row r="3158" spans="2:13" ht="12.75">
      <c r="B3158" s="418">
        <v>2150</v>
      </c>
      <c r="C3158" s="1" t="s">
        <v>1326</v>
      </c>
      <c r="D3158" s="14" t="s">
        <v>53</v>
      </c>
      <c r="E3158" s="1" t="s">
        <v>53</v>
      </c>
      <c r="F3158" s="29" t="s">
        <v>1321</v>
      </c>
      <c r="G3158" s="29" t="s">
        <v>606</v>
      </c>
      <c r="H3158" s="6">
        <f t="shared" si="217"/>
        <v>-29800</v>
      </c>
      <c r="I3158" s="24">
        <f t="shared" si="215"/>
        <v>4.343434343434343</v>
      </c>
      <c r="K3158" t="s">
        <v>1237</v>
      </c>
      <c r="M3158" s="2">
        <v>495</v>
      </c>
    </row>
    <row r="3159" spans="2:13" ht="12.75">
      <c r="B3159" s="418">
        <v>5000</v>
      </c>
      <c r="C3159" s="1" t="s">
        <v>1315</v>
      </c>
      <c r="D3159" s="14" t="s">
        <v>53</v>
      </c>
      <c r="E3159" s="1" t="s">
        <v>53</v>
      </c>
      <c r="F3159" s="29" t="s">
        <v>1327</v>
      </c>
      <c r="G3159" s="29" t="s">
        <v>606</v>
      </c>
      <c r="H3159" s="6">
        <f t="shared" si="217"/>
        <v>-34800</v>
      </c>
      <c r="I3159" s="24">
        <f t="shared" si="215"/>
        <v>10.1010101010101</v>
      </c>
      <c r="K3159" t="s">
        <v>1237</v>
      </c>
      <c r="M3159" s="2">
        <v>495</v>
      </c>
    </row>
    <row r="3160" spans="2:13" ht="12.75">
      <c r="B3160" s="417">
        <v>2700</v>
      </c>
      <c r="C3160" s="14" t="s">
        <v>1328</v>
      </c>
      <c r="D3160" s="14" t="s">
        <v>53</v>
      </c>
      <c r="E3160" s="14" t="s">
        <v>53</v>
      </c>
      <c r="F3160" s="29" t="s">
        <v>1329</v>
      </c>
      <c r="G3160" s="32" t="s">
        <v>259</v>
      </c>
      <c r="H3160" s="6">
        <f t="shared" si="217"/>
        <v>-37500</v>
      </c>
      <c r="I3160" s="24">
        <f t="shared" si="215"/>
        <v>5.454545454545454</v>
      </c>
      <c r="K3160" t="s">
        <v>1132</v>
      </c>
      <c r="M3160" s="2">
        <v>495</v>
      </c>
    </row>
    <row r="3161" spans="1:13" ht="12.75">
      <c r="A3161" s="14"/>
      <c r="B3161" s="417">
        <v>1500</v>
      </c>
      <c r="C3161" s="14" t="s">
        <v>1330</v>
      </c>
      <c r="D3161" s="14" t="s">
        <v>53</v>
      </c>
      <c r="E3161" s="14" t="s">
        <v>53</v>
      </c>
      <c r="F3161" s="29" t="s">
        <v>1329</v>
      </c>
      <c r="G3161" s="32" t="s">
        <v>259</v>
      </c>
      <c r="H3161" s="6">
        <f t="shared" si="217"/>
        <v>-39000</v>
      </c>
      <c r="I3161" s="24">
        <f t="shared" si="215"/>
        <v>3.0303030303030303</v>
      </c>
      <c r="J3161" s="17"/>
      <c r="K3161" t="s">
        <v>1132</v>
      </c>
      <c r="L3161" s="17"/>
      <c r="M3161" s="2">
        <v>495</v>
      </c>
    </row>
    <row r="3162" spans="2:13" ht="12.75">
      <c r="B3162" s="418">
        <v>2000</v>
      </c>
      <c r="C3162" s="1" t="s">
        <v>1331</v>
      </c>
      <c r="D3162" s="14" t="s">
        <v>53</v>
      </c>
      <c r="E3162" s="1" t="s">
        <v>53</v>
      </c>
      <c r="F3162" s="29" t="s">
        <v>1332</v>
      </c>
      <c r="G3162" s="29" t="s">
        <v>272</v>
      </c>
      <c r="H3162" s="6">
        <f t="shared" si="217"/>
        <v>-41000</v>
      </c>
      <c r="I3162" s="24">
        <f t="shared" si="215"/>
        <v>4.040404040404041</v>
      </c>
      <c r="K3162" t="s">
        <v>1132</v>
      </c>
      <c r="M3162" s="2">
        <v>495</v>
      </c>
    </row>
    <row r="3163" spans="2:13" ht="12.75">
      <c r="B3163" s="418">
        <v>7000</v>
      </c>
      <c r="C3163" s="1" t="s">
        <v>1331</v>
      </c>
      <c r="D3163" s="14" t="s">
        <v>53</v>
      </c>
      <c r="E3163" s="1" t="s">
        <v>53</v>
      </c>
      <c r="F3163" s="29" t="s">
        <v>1333</v>
      </c>
      <c r="G3163" s="29" t="s">
        <v>272</v>
      </c>
      <c r="H3163" s="6">
        <f t="shared" si="217"/>
        <v>-48000</v>
      </c>
      <c r="I3163" s="24">
        <f t="shared" si="215"/>
        <v>14.141414141414142</v>
      </c>
      <c r="K3163" t="s">
        <v>1132</v>
      </c>
      <c r="M3163" s="2">
        <v>495</v>
      </c>
    </row>
    <row r="3164" spans="2:13" ht="12.75">
      <c r="B3164" s="418">
        <v>30000</v>
      </c>
      <c r="C3164" s="1" t="s">
        <v>1334</v>
      </c>
      <c r="D3164" s="14" t="s">
        <v>53</v>
      </c>
      <c r="E3164" s="1" t="s">
        <v>53</v>
      </c>
      <c r="F3164" s="29" t="s">
        <v>1335</v>
      </c>
      <c r="G3164" s="29" t="s">
        <v>346</v>
      </c>
      <c r="H3164" s="6">
        <f t="shared" si="217"/>
        <v>-78000</v>
      </c>
      <c r="I3164" s="24">
        <f t="shared" si="215"/>
        <v>60.60606060606061</v>
      </c>
      <c r="K3164" t="s">
        <v>1132</v>
      </c>
      <c r="M3164" s="2">
        <v>495</v>
      </c>
    </row>
    <row r="3165" spans="2:13" ht="12.75">
      <c r="B3165" s="418">
        <v>2000</v>
      </c>
      <c r="C3165" s="1" t="s">
        <v>1336</v>
      </c>
      <c r="D3165" s="14" t="s">
        <v>53</v>
      </c>
      <c r="E3165" s="1" t="s">
        <v>53</v>
      </c>
      <c r="F3165" s="29" t="s">
        <v>1337</v>
      </c>
      <c r="G3165" s="29" t="s">
        <v>346</v>
      </c>
      <c r="H3165" s="6">
        <f t="shared" si="217"/>
        <v>-80000</v>
      </c>
      <c r="I3165" s="24">
        <f t="shared" si="215"/>
        <v>4.040404040404041</v>
      </c>
      <c r="K3165" t="s">
        <v>1132</v>
      </c>
      <c r="M3165" s="2">
        <v>495</v>
      </c>
    </row>
    <row r="3166" spans="2:13" ht="12.75">
      <c r="B3166" s="418">
        <v>2500</v>
      </c>
      <c r="C3166" s="1" t="s">
        <v>1338</v>
      </c>
      <c r="D3166" s="14" t="s">
        <v>53</v>
      </c>
      <c r="E3166" s="1" t="s">
        <v>53</v>
      </c>
      <c r="F3166" s="29" t="s">
        <v>1337</v>
      </c>
      <c r="G3166" s="29" t="s">
        <v>346</v>
      </c>
      <c r="H3166" s="6">
        <f t="shared" si="217"/>
        <v>-82500</v>
      </c>
      <c r="I3166" s="24">
        <f t="shared" si="215"/>
        <v>5.05050505050505</v>
      </c>
      <c r="K3166" t="s">
        <v>1132</v>
      </c>
      <c r="M3166" s="2">
        <v>495</v>
      </c>
    </row>
    <row r="3167" spans="2:13" ht="12.75">
      <c r="B3167" s="486">
        <v>35000</v>
      </c>
      <c r="C3167" s="1" t="s">
        <v>1339</v>
      </c>
      <c r="D3167" s="14" t="s">
        <v>53</v>
      </c>
      <c r="E3167" s="1" t="s">
        <v>53</v>
      </c>
      <c r="F3167" s="29" t="s">
        <v>1340</v>
      </c>
      <c r="G3167" s="29" t="s">
        <v>49</v>
      </c>
      <c r="H3167" s="6">
        <f t="shared" si="217"/>
        <v>-117500</v>
      </c>
      <c r="I3167" s="24">
        <f t="shared" si="215"/>
        <v>70.70707070707071</v>
      </c>
      <c r="K3167" t="s">
        <v>1132</v>
      </c>
      <c r="M3167" s="2">
        <v>495</v>
      </c>
    </row>
    <row r="3168" spans="2:13" ht="12.75">
      <c r="B3168" s="418">
        <v>37400</v>
      </c>
      <c r="C3168" s="1" t="s">
        <v>1341</v>
      </c>
      <c r="D3168" s="14" t="s">
        <v>53</v>
      </c>
      <c r="E3168" s="1" t="s">
        <v>53</v>
      </c>
      <c r="F3168" s="29" t="s">
        <v>1342</v>
      </c>
      <c r="G3168" s="29" t="s">
        <v>495</v>
      </c>
      <c r="H3168" s="6">
        <f t="shared" si="217"/>
        <v>-154900</v>
      </c>
      <c r="I3168" s="24">
        <f t="shared" si="215"/>
        <v>75.55555555555556</v>
      </c>
      <c r="K3168" t="s">
        <v>1132</v>
      </c>
      <c r="M3168" s="2">
        <v>495</v>
      </c>
    </row>
    <row r="3169" spans="2:13" ht="12.75">
      <c r="B3169" s="418">
        <v>45000</v>
      </c>
      <c r="C3169" s="1" t="s">
        <v>1343</v>
      </c>
      <c r="D3169" s="14" t="s">
        <v>53</v>
      </c>
      <c r="E3169" s="1" t="s">
        <v>53</v>
      </c>
      <c r="F3169" s="426" t="s">
        <v>1344</v>
      </c>
      <c r="G3169" s="29" t="s">
        <v>497</v>
      </c>
      <c r="H3169" s="6">
        <f t="shared" si="217"/>
        <v>-199900</v>
      </c>
      <c r="I3169" s="24">
        <f t="shared" si="215"/>
        <v>90.9090909090909</v>
      </c>
      <c r="K3169" t="s">
        <v>1132</v>
      </c>
      <c r="M3169" s="2">
        <v>495</v>
      </c>
    </row>
    <row r="3170" spans="2:13" ht="12.75">
      <c r="B3170" s="418">
        <v>5000</v>
      </c>
      <c r="C3170" s="1" t="s">
        <v>1331</v>
      </c>
      <c r="D3170" s="14" t="s">
        <v>53</v>
      </c>
      <c r="E3170" s="1" t="s">
        <v>53</v>
      </c>
      <c r="F3170" s="29" t="s">
        <v>1345</v>
      </c>
      <c r="G3170" s="29" t="s">
        <v>502</v>
      </c>
      <c r="H3170" s="6">
        <f t="shared" si="217"/>
        <v>-204900</v>
      </c>
      <c r="I3170" s="24">
        <f t="shared" si="215"/>
        <v>10.1010101010101</v>
      </c>
      <c r="K3170" t="s">
        <v>1132</v>
      </c>
      <c r="M3170" s="2">
        <v>495</v>
      </c>
    </row>
    <row r="3171" spans="2:13" ht="12.75">
      <c r="B3171" s="418">
        <v>20000</v>
      </c>
      <c r="C3171" s="1" t="s">
        <v>1346</v>
      </c>
      <c r="D3171" s="14" t="s">
        <v>53</v>
      </c>
      <c r="E3171" s="1" t="s">
        <v>53</v>
      </c>
      <c r="F3171" s="29" t="s">
        <v>1347</v>
      </c>
      <c r="G3171" s="29" t="s">
        <v>603</v>
      </c>
      <c r="H3171" s="6">
        <f t="shared" si="217"/>
        <v>-224900</v>
      </c>
      <c r="I3171" s="24">
        <f t="shared" si="215"/>
        <v>40.4040404040404</v>
      </c>
      <c r="K3171" t="s">
        <v>1132</v>
      </c>
      <c r="M3171" s="2">
        <v>495</v>
      </c>
    </row>
    <row r="3172" spans="2:13" ht="12.75">
      <c r="B3172" s="418">
        <v>15000</v>
      </c>
      <c r="C3172" s="1" t="s">
        <v>1348</v>
      </c>
      <c r="D3172" s="14" t="s">
        <v>53</v>
      </c>
      <c r="E3172" s="1" t="s">
        <v>53</v>
      </c>
      <c r="F3172" s="29" t="s">
        <v>1349</v>
      </c>
      <c r="G3172" s="29" t="s">
        <v>623</v>
      </c>
      <c r="H3172" s="6">
        <f t="shared" si="217"/>
        <v>-239900</v>
      </c>
      <c r="I3172" s="24">
        <f t="shared" si="215"/>
        <v>30.303030303030305</v>
      </c>
      <c r="K3172" t="s">
        <v>1132</v>
      </c>
      <c r="M3172" s="2">
        <v>495</v>
      </c>
    </row>
    <row r="3173" spans="2:13" ht="12.75">
      <c r="B3173" s="418">
        <v>3000</v>
      </c>
      <c r="C3173" s="1" t="s">
        <v>1350</v>
      </c>
      <c r="D3173" s="14" t="s">
        <v>53</v>
      </c>
      <c r="E3173" s="1" t="s">
        <v>53</v>
      </c>
      <c r="F3173" s="29" t="s">
        <v>1351</v>
      </c>
      <c r="G3173" s="29" t="s">
        <v>391</v>
      </c>
      <c r="H3173" s="6">
        <f t="shared" si="217"/>
        <v>-242900</v>
      </c>
      <c r="I3173" s="24">
        <f t="shared" si="215"/>
        <v>6.0606060606060606</v>
      </c>
      <c r="K3173" t="s">
        <v>1286</v>
      </c>
      <c r="M3173" s="2">
        <v>495</v>
      </c>
    </row>
    <row r="3174" spans="2:13" ht="12.75">
      <c r="B3174" s="418">
        <v>1200</v>
      </c>
      <c r="C3174" s="35" t="s">
        <v>1352</v>
      </c>
      <c r="D3174" s="14" t="s">
        <v>53</v>
      </c>
      <c r="E3174" s="1" t="s">
        <v>53</v>
      </c>
      <c r="F3174" s="29" t="s">
        <v>1353</v>
      </c>
      <c r="G3174" s="29" t="s">
        <v>49</v>
      </c>
      <c r="H3174" s="6">
        <f t="shared" si="217"/>
        <v>-244100</v>
      </c>
      <c r="I3174" s="24">
        <f t="shared" si="215"/>
        <v>2.4242424242424243</v>
      </c>
      <c r="K3174" t="s">
        <v>1286</v>
      </c>
      <c r="M3174" s="2">
        <v>495</v>
      </c>
    </row>
    <row r="3175" spans="2:13" ht="12.75">
      <c r="B3175" s="418">
        <v>5000</v>
      </c>
      <c r="C3175" s="1" t="s">
        <v>1354</v>
      </c>
      <c r="D3175" s="14" t="s">
        <v>53</v>
      </c>
      <c r="E3175" s="1" t="s">
        <v>53</v>
      </c>
      <c r="F3175" s="29" t="s">
        <v>1355</v>
      </c>
      <c r="G3175" s="29" t="s">
        <v>603</v>
      </c>
      <c r="H3175" s="6">
        <f t="shared" si="217"/>
        <v>-249100</v>
      </c>
      <c r="I3175" s="24">
        <f t="shared" si="215"/>
        <v>10.1010101010101</v>
      </c>
      <c r="K3175" t="s">
        <v>1286</v>
      </c>
      <c r="M3175" s="2">
        <v>495</v>
      </c>
    </row>
    <row r="3176" spans="2:13" ht="12.75">
      <c r="B3176" s="418">
        <v>3000</v>
      </c>
      <c r="C3176" s="67" t="s">
        <v>1356</v>
      </c>
      <c r="D3176" s="14" t="s">
        <v>53</v>
      </c>
      <c r="E3176" s="1" t="s">
        <v>53</v>
      </c>
      <c r="F3176" s="424" t="s">
        <v>1357</v>
      </c>
      <c r="G3176" s="424" t="s">
        <v>246</v>
      </c>
      <c r="H3176" s="6">
        <f t="shared" si="217"/>
        <v>-252100</v>
      </c>
      <c r="I3176" s="24">
        <f t="shared" si="215"/>
        <v>6.0606060606060606</v>
      </c>
      <c r="K3176" s="66" t="s">
        <v>305</v>
      </c>
      <c r="M3176" s="2">
        <v>495</v>
      </c>
    </row>
    <row r="3177" spans="1:13" s="17" customFormat="1" ht="12.75">
      <c r="A3177" s="14"/>
      <c r="B3177" s="417">
        <v>1000</v>
      </c>
      <c r="C3177" s="35" t="s">
        <v>1358</v>
      </c>
      <c r="D3177" s="14" t="s">
        <v>53</v>
      </c>
      <c r="E3177" s="1" t="s">
        <v>53</v>
      </c>
      <c r="F3177" s="33" t="s">
        <v>1359</v>
      </c>
      <c r="G3177" s="32" t="s">
        <v>246</v>
      </c>
      <c r="H3177" s="6">
        <f t="shared" si="217"/>
        <v>-253100</v>
      </c>
      <c r="I3177" s="24">
        <f t="shared" si="215"/>
        <v>2.0202020202020203</v>
      </c>
      <c r="K3177" s="68" t="s">
        <v>305</v>
      </c>
      <c r="M3177" s="2">
        <v>495</v>
      </c>
    </row>
    <row r="3178" spans="2:13" ht="12.75">
      <c r="B3178" s="418">
        <v>2500</v>
      </c>
      <c r="C3178" s="67" t="s">
        <v>1360</v>
      </c>
      <c r="D3178" s="14" t="s">
        <v>53</v>
      </c>
      <c r="E3178" s="1" t="s">
        <v>53</v>
      </c>
      <c r="F3178" s="424" t="s">
        <v>1361</v>
      </c>
      <c r="G3178" s="424" t="s">
        <v>246</v>
      </c>
      <c r="H3178" s="6">
        <f t="shared" si="217"/>
        <v>-255600</v>
      </c>
      <c r="I3178" s="24">
        <f t="shared" si="215"/>
        <v>5.05050505050505</v>
      </c>
      <c r="K3178" s="66" t="s">
        <v>305</v>
      </c>
      <c r="M3178" s="2">
        <v>495</v>
      </c>
    </row>
    <row r="3179" spans="2:13" ht="12.75">
      <c r="B3179" s="418">
        <v>500</v>
      </c>
      <c r="C3179" s="67" t="s">
        <v>1362</v>
      </c>
      <c r="D3179" s="14" t="s">
        <v>53</v>
      </c>
      <c r="E3179" s="1" t="s">
        <v>53</v>
      </c>
      <c r="F3179" s="424" t="s">
        <v>1363</v>
      </c>
      <c r="G3179" s="424" t="s">
        <v>259</v>
      </c>
      <c r="H3179" s="6">
        <f t="shared" si="217"/>
        <v>-256100</v>
      </c>
      <c r="I3179" s="24">
        <f t="shared" si="215"/>
        <v>1.0101010101010102</v>
      </c>
      <c r="K3179" s="66" t="s">
        <v>305</v>
      </c>
      <c r="M3179" s="2">
        <v>495</v>
      </c>
    </row>
    <row r="3180" spans="2:13" ht="12.75">
      <c r="B3180" s="418">
        <v>3500</v>
      </c>
      <c r="C3180" s="35" t="s">
        <v>1364</v>
      </c>
      <c r="D3180" s="14" t="s">
        <v>53</v>
      </c>
      <c r="E3180" s="1" t="s">
        <v>53</v>
      </c>
      <c r="F3180" s="424" t="s">
        <v>1365</v>
      </c>
      <c r="G3180" s="424" t="s">
        <v>259</v>
      </c>
      <c r="H3180" s="6">
        <f t="shared" si="217"/>
        <v>-259600</v>
      </c>
      <c r="I3180" s="24">
        <f t="shared" si="215"/>
        <v>7.070707070707071</v>
      </c>
      <c r="K3180" s="66" t="s">
        <v>305</v>
      </c>
      <c r="M3180" s="2">
        <v>495</v>
      </c>
    </row>
    <row r="3181" spans="2:13" ht="12.75">
      <c r="B3181" s="418">
        <v>50000</v>
      </c>
      <c r="C3181" s="35" t="s">
        <v>1366</v>
      </c>
      <c r="D3181" s="14" t="s">
        <v>53</v>
      </c>
      <c r="E3181" s="1" t="s">
        <v>53</v>
      </c>
      <c r="F3181" s="424" t="s">
        <v>1367</v>
      </c>
      <c r="G3181" s="424" t="s">
        <v>259</v>
      </c>
      <c r="H3181" s="6">
        <f t="shared" si="217"/>
        <v>-309600</v>
      </c>
      <c r="I3181" s="24">
        <f t="shared" si="215"/>
        <v>101.01010101010101</v>
      </c>
      <c r="K3181" s="66" t="s">
        <v>305</v>
      </c>
      <c r="M3181" s="2">
        <v>495</v>
      </c>
    </row>
    <row r="3182" spans="2:13" ht="12.75">
      <c r="B3182" s="418">
        <v>5000</v>
      </c>
      <c r="C3182" s="67" t="s">
        <v>1368</v>
      </c>
      <c r="D3182" s="14" t="s">
        <v>53</v>
      </c>
      <c r="E3182" s="67" t="s">
        <v>53</v>
      </c>
      <c r="F3182" s="424" t="s">
        <v>1369</v>
      </c>
      <c r="G3182" s="424" t="s">
        <v>557</v>
      </c>
      <c r="H3182" s="6">
        <f t="shared" si="217"/>
        <v>-314600</v>
      </c>
      <c r="I3182" s="24">
        <f t="shared" si="215"/>
        <v>10.1010101010101</v>
      </c>
      <c r="K3182" s="66" t="s">
        <v>265</v>
      </c>
      <c r="L3182">
        <v>12</v>
      </c>
      <c r="M3182" s="2">
        <v>495</v>
      </c>
    </row>
    <row r="3183" spans="1:13" ht="12.75">
      <c r="A3183" s="14"/>
      <c r="B3183" s="417">
        <v>11954</v>
      </c>
      <c r="C3183" s="14" t="s">
        <v>1370</v>
      </c>
      <c r="D3183" s="14" t="s">
        <v>1122</v>
      </c>
      <c r="E3183" s="1" t="s">
        <v>139</v>
      </c>
      <c r="F3183" s="32" t="s">
        <v>1172</v>
      </c>
      <c r="G3183" s="32" t="s">
        <v>606</v>
      </c>
      <c r="H3183" s="6">
        <f t="shared" si="217"/>
        <v>-326554</v>
      </c>
      <c r="I3183" s="24">
        <f t="shared" si="215"/>
        <v>24.14949494949495</v>
      </c>
      <c r="J3183" s="17"/>
      <c r="K3183" t="s">
        <v>1120</v>
      </c>
      <c r="L3183" s="17"/>
      <c r="M3183" s="2">
        <v>495</v>
      </c>
    </row>
    <row r="3184" spans="1:13" s="489" customFormat="1" ht="12.75">
      <c r="A3184" s="431"/>
      <c r="B3184" s="419">
        <f>SUM(B3149:B3183)</f>
        <v>326554</v>
      </c>
      <c r="C3184" s="431"/>
      <c r="D3184" s="431"/>
      <c r="E3184" s="431" t="s">
        <v>53</v>
      </c>
      <c r="F3184" s="71"/>
      <c r="G3184" s="71"/>
      <c r="H3184" s="487">
        <v>0</v>
      </c>
      <c r="I3184" s="488">
        <f aca="true" t="shared" si="218" ref="I3184:I3232">+B3184/M3184</f>
        <v>659.7050505050505</v>
      </c>
      <c r="M3184" s="2">
        <v>495</v>
      </c>
    </row>
    <row r="3185" spans="2:13" ht="12.75">
      <c r="B3185" s="9"/>
      <c r="H3185" s="6">
        <f aca="true" t="shared" si="219" ref="H3185:H3229">H3184-B3185</f>
        <v>0</v>
      </c>
      <c r="I3185" s="24">
        <f t="shared" si="218"/>
        <v>0</v>
      </c>
      <c r="M3185" s="2">
        <v>495</v>
      </c>
    </row>
    <row r="3186" spans="2:13" ht="12.75">
      <c r="B3186" s="9"/>
      <c r="H3186" s="6">
        <f t="shared" si="219"/>
        <v>0</v>
      </c>
      <c r="I3186" s="24">
        <f t="shared" si="218"/>
        <v>0</v>
      </c>
      <c r="M3186" s="2">
        <v>495</v>
      </c>
    </row>
    <row r="3187" spans="2:13" ht="12.75">
      <c r="B3187" s="417">
        <v>29813</v>
      </c>
      <c r="C3187" s="35" t="s">
        <v>147</v>
      </c>
      <c r="D3187" s="14" t="s">
        <v>53</v>
      </c>
      <c r="E3187" s="35" t="s">
        <v>1371</v>
      </c>
      <c r="F3187" s="29" t="s">
        <v>1372</v>
      </c>
      <c r="G3187" s="33" t="s">
        <v>246</v>
      </c>
      <c r="H3187" s="6">
        <f t="shared" si="219"/>
        <v>-29813</v>
      </c>
      <c r="I3187" s="24">
        <f t="shared" si="218"/>
        <v>60.22828282828283</v>
      </c>
      <c r="K3187" t="s">
        <v>1132</v>
      </c>
      <c r="M3187" s="2">
        <v>495</v>
      </c>
    </row>
    <row r="3188" spans="2:13" ht="12.75">
      <c r="B3188" s="418">
        <v>875</v>
      </c>
      <c r="C3188" s="1" t="s">
        <v>147</v>
      </c>
      <c r="D3188" s="14" t="s">
        <v>53</v>
      </c>
      <c r="E3188" s="1" t="s">
        <v>1373</v>
      </c>
      <c r="F3188" s="29" t="s">
        <v>1374</v>
      </c>
      <c r="G3188" s="29" t="s">
        <v>500</v>
      </c>
      <c r="H3188" s="6">
        <f t="shared" si="219"/>
        <v>-30688</v>
      </c>
      <c r="I3188" s="24">
        <f t="shared" si="218"/>
        <v>1.7676767676767677</v>
      </c>
      <c r="K3188" t="s">
        <v>1132</v>
      </c>
      <c r="M3188" s="2">
        <v>495</v>
      </c>
    </row>
    <row r="3189" spans="2:13" ht="12.75">
      <c r="B3189" s="418">
        <v>20273</v>
      </c>
      <c r="C3189" s="1" t="s">
        <v>147</v>
      </c>
      <c r="D3189" s="14" t="s">
        <v>53</v>
      </c>
      <c r="E3189" s="1" t="s">
        <v>1371</v>
      </c>
      <c r="F3189" s="29" t="s">
        <v>1375</v>
      </c>
      <c r="G3189" s="29" t="s">
        <v>502</v>
      </c>
      <c r="H3189" s="6">
        <f t="shared" si="219"/>
        <v>-50961</v>
      </c>
      <c r="I3189" s="24">
        <f t="shared" si="218"/>
        <v>40.955555555555556</v>
      </c>
      <c r="K3189" t="s">
        <v>1132</v>
      </c>
      <c r="M3189" s="2">
        <v>495</v>
      </c>
    </row>
    <row r="3190" spans="2:13" ht="12.75">
      <c r="B3190" s="418">
        <v>1175</v>
      </c>
      <c r="C3190" s="35" t="s">
        <v>147</v>
      </c>
      <c r="D3190" s="14" t="s">
        <v>53</v>
      </c>
      <c r="E3190" s="1" t="s">
        <v>1373</v>
      </c>
      <c r="F3190" s="29" t="s">
        <v>1376</v>
      </c>
      <c r="G3190" s="29" t="s">
        <v>246</v>
      </c>
      <c r="H3190" s="6">
        <f t="shared" si="219"/>
        <v>-52136</v>
      </c>
      <c r="I3190" s="24">
        <f t="shared" si="218"/>
        <v>2.3737373737373737</v>
      </c>
      <c r="K3190" t="s">
        <v>1286</v>
      </c>
      <c r="M3190" s="2">
        <v>495</v>
      </c>
    </row>
    <row r="3191" spans="2:13" ht="12.75">
      <c r="B3191" s="418">
        <v>1200</v>
      </c>
      <c r="C3191" s="35" t="s">
        <v>147</v>
      </c>
      <c r="D3191" s="14" t="s">
        <v>53</v>
      </c>
      <c r="E3191" s="1" t="s">
        <v>1373</v>
      </c>
      <c r="F3191" s="29" t="s">
        <v>1377</v>
      </c>
      <c r="G3191" s="29" t="s">
        <v>1378</v>
      </c>
      <c r="H3191" s="6">
        <f t="shared" si="219"/>
        <v>-53336</v>
      </c>
      <c r="I3191" s="24">
        <f t="shared" si="218"/>
        <v>2.4242424242424243</v>
      </c>
      <c r="J3191" s="422"/>
      <c r="K3191" t="s">
        <v>1286</v>
      </c>
      <c r="L3191" s="422"/>
      <c r="M3191" s="2">
        <v>495</v>
      </c>
    </row>
    <row r="3192" spans="1:13" ht="12.75">
      <c r="A3192" s="14"/>
      <c r="B3192" s="417">
        <v>1175</v>
      </c>
      <c r="C3192" s="35" t="s">
        <v>147</v>
      </c>
      <c r="D3192" s="14" t="s">
        <v>53</v>
      </c>
      <c r="E3192" s="1" t="s">
        <v>1373</v>
      </c>
      <c r="F3192" s="29" t="s">
        <v>1379</v>
      </c>
      <c r="G3192" s="32" t="s">
        <v>259</v>
      </c>
      <c r="H3192" s="6">
        <f t="shared" si="219"/>
        <v>-54511</v>
      </c>
      <c r="I3192" s="24">
        <f t="shared" si="218"/>
        <v>2.3737373737373737</v>
      </c>
      <c r="J3192" s="17"/>
      <c r="K3192" t="s">
        <v>1286</v>
      </c>
      <c r="L3192" s="17"/>
      <c r="M3192" s="2">
        <v>495</v>
      </c>
    </row>
    <row r="3193" spans="2:13" ht="12.75">
      <c r="B3193" s="418">
        <v>2200</v>
      </c>
      <c r="C3193" s="35" t="s">
        <v>147</v>
      </c>
      <c r="D3193" s="14" t="s">
        <v>53</v>
      </c>
      <c r="E3193" s="1" t="s">
        <v>1373</v>
      </c>
      <c r="F3193" s="29" t="s">
        <v>1380</v>
      </c>
      <c r="G3193" s="29" t="s">
        <v>272</v>
      </c>
      <c r="H3193" s="6">
        <f t="shared" si="219"/>
        <v>-56711</v>
      </c>
      <c r="I3193" s="24">
        <f t="shared" si="218"/>
        <v>4.444444444444445</v>
      </c>
      <c r="K3193" t="s">
        <v>1286</v>
      </c>
      <c r="M3193" s="2">
        <v>495</v>
      </c>
    </row>
    <row r="3194" spans="2:13" ht="12.75">
      <c r="B3194" s="420">
        <v>2200</v>
      </c>
      <c r="C3194" s="35" t="s">
        <v>147</v>
      </c>
      <c r="D3194" s="14" t="s">
        <v>53</v>
      </c>
      <c r="E3194" s="1" t="s">
        <v>1373</v>
      </c>
      <c r="F3194" s="29" t="s">
        <v>1381</v>
      </c>
      <c r="G3194" s="29" t="s">
        <v>272</v>
      </c>
      <c r="H3194" s="6">
        <f t="shared" si="219"/>
        <v>-58911</v>
      </c>
      <c r="I3194" s="24">
        <f t="shared" si="218"/>
        <v>4.444444444444445</v>
      </c>
      <c r="J3194" s="422"/>
      <c r="K3194" t="s">
        <v>1286</v>
      </c>
      <c r="L3194" s="422"/>
      <c r="M3194" s="2">
        <v>495</v>
      </c>
    </row>
    <row r="3195" spans="2:13" ht="12.75">
      <c r="B3195" s="418">
        <v>3100</v>
      </c>
      <c r="C3195" s="35" t="s">
        <v>147</v>
      </c>
      <c r="D3195" s="14" t="s">
        <v>53</v>
      </c>
      <c r="E3195" s="1" t="s">
        <v>1373</v>
      </c>
      <c r="F3195" s="29" t="s">
        <v>1382</v>
      </c>
      <c r="G3195" s="29" t="s">
        <v>272</v>
      </c>
      <c r="H3195" s="6">
        <f t="shared" si="219"/>
        <v>-62011</v>
      </c>
      <c r="I3195" s="24">
        <f t="shared" si="218"/>
        <v>6.262626262626263</v>
      </c>
      <c r="K3195" t="s">
        <v>1286</v>
      </c>
      <c r="M3195" s="2">
        <v>495</v>
      </c>
    </row>
    <row r="3196" spans="2:13" ht="12.75">
      <c r="B3196" s="418">
        <v>1200</v>
      </c>
      <c r="C3196" s="35" t="s">
        <v>147</v>
      </c>
      <c r="D3196" s="14" t="s">
        <v>53</v>
      </c>
      <c r="E3196" s="1" t="s">
        <v>1373</v>
      </c>
      <c r="F3196" s="29" t="s">
        <v>1383</v>
      </c>
      <c r="G3196" s="29" t="s">
        <v>274</v>
      </c>
      <c r="H3196" s="6">
        <f t="shared" si="219"/>
        <v>-63211</v>
      </c>
      <c r="I3196" s="24">
        <f t="shared" si="218"/>
        <v>2.4242424242424243</v>
      </c>
      <c r="K3196" t="s">
        <v>1286</v>
      </c>
      <c r="M3196" s="2">
        <v>495</v>
      </c>
    </row>
    <row r="3197" spans="2:13" ht="12.75">
      <c r="B3197" s="418">
        <v>725</v>
      </c>
      <c r="C3197" s="35" t="s">
        <v>147</v>
      </c>
      <c r="D3197" s="14" t="s">
        <v>53</v>
      </c>
      <c r="E3197" s="1" t="s">
        <v>1373</v>
      </c>
      <c r="F3197" s="29" t="s">
        <v>1384</v>
      </c>
      <c r="G3197" s="29" t="s">
        <v>274</v>
      </c>
      <c r="H3197" s="6">
        <f t="shared" si="219"/>
        <v>-63936</v>
      </c>
      <c r="I3197" s="24">
        <f t="shared" si="218"/>
        <v>1.4646464646464648</v>
      </c>
      <c r="K3197" t="s">
        <v>1286</v>
      </c>
      <c r="M3197" s="2">
        <v>495</v>
      </c>
    </row>
    <row r="3198" spans="2:13" ht="12.75">
      <c r="B3198" s="418">
        <v>475</v>
      </c>
      <c r="C3198" s="35" t="s">
        <v>147</v>
      </c>
      <c r="D3198" s="14" t="s">
        <v>53</v>
      </c>
      <c r="E3198" s="1" t="s">
        <v>1373</v>
      </c>
      <c r="F3198" s="29" t="s">
        <v>1385</v>
      </c>
      <c r="G3198" s="29" t="s">
        <v>274</v>
      </c>
      <c r="H3198" s="6">
        <f t="shared" si="219"/>
        <v>-64411</v>
      </c>
      <c r="I3198" s="24">
        <f t="shared" si="218"/>
        <v>0.9595959595959596</v>
      </c>
      <c r="K3198" t="s">
        <v>1286</v>
      </c>
      <c r="M3198" s="2">
        <v>495</v>
      </c>
    </row>
    <row r="3199" spans="2:13" ht="12.75">
      <c r="B3199" s="418">
        <v>1775</v>
      </c>
      <c r="C3199" s="35" t="s">
        <v>147</v>
      </c>
      <c r="D3199" s="14" t="s">
        <v>53</v>
      </c>
      <c r="E3199" s="1" t="s">
        <v>1373</v>
      </c>
      <c r="F3199" s="29" t="s">
        <v>1386</v>
      </c>
      <c r="G3199" s="29" t="s">
        <v>298</v>
      </c>
      <c r="H3199" s="6">
        <f t="shared" si="219"/>
        <v>-66186</v>
      </c>
      <c r="I3199" s="24">
        <f t="shared" si="218"/>
        <v>3.585858585858586</v>
      </c>
      <c r="K3199" t="s">
        <v>1286</v>
      </c>
      <c r="M3199" s="2">
        <v>495</v>
      </c>
    </row>
    <row r="3200" spans="2:13" ht="12.75">
      <c r="B3200" s="418">
        <v>3000</v>
      </c>
      <c r="C3200" s="35" t="s">
        <v>147</v>
      </c>
      <c r="D3200" s="14" t="s">
        <v>53</v>
      </c>
      <c r="E3200" s="1" t="s">
        <v>1373</v>
      </c>
      <c r="F3200" s="29" t="s">
        <v>1387</v>
      </c>
      <c r="G3200" s="29" t="s">
        <v>298</v>
      </c>
      <c r="H3200" s="6">
        <f t="shared" si="219"/>
        <v>-69186</v>
      </c>
      <c r="I3200" s="24">
        <f t="shared" si="218"/>
        <v>6.0606060606060606</v>
      </c>
      <c r="K3200" t="s">
        <v>1286</v>
      </c>
      <c r="M3200" s="2">
        <v>495</v>
      </c>
    </row>
    <row r="3201" spans="2:13" ht="12.75">
      <c r="B3201" s="418">
        <v>1775</v>
      </c>
      <c r="C3201" s="35" t="s">
        <v>147</v>
      </c>
      <c r="D3201" s="14" t="s">
        <v>53</v>
      </c>
      <c r="E3201" s="1" t="s">
        <v>1373</v>
      </c>
      <c r="F3201" s="29" t="s">
        <v>1388</v>
      </c>
      <c r="G3201" s="29" t="s">
        <v>298</v>
      </c>
      <c r="H3201" s="6">
        <f t="shared" si="219"/>
        <v>-70961</v>
      </c>
      <c r="I3201" s="24">
        <f t="shared" si="218"/>
        <v>3.585858585858586</v>
      </c>
      <c r="K3201" t="s">
        <v>1286</v>
      </c>
      <c r="M3201" s="2">
        <v>495</v>
      </c>
    </row>
    <row r="3202" spans="2:13" ht="12.75">
      <c r="B3202" s="418">
        <v>875</v>
      </c>
      <c r="C3202" s="35" t="s">
        <v>147</v>
      </c>
      <c r="D3202" s="14" t="s">
        <v>53</v>
      </c>
      <c r="E3202" s="1" t="s">
        <v>1373</v>
      </c>
      <c r="F3202" s="29" t="s">
        <v>1389</v>
      </c>
      <c r="G3202" s="29" t="s">
        <v>328</v>
      </c>
      <c r="H3202" s="6">
        <f t="shared" si="219"/>
        <v>-71836</v>
      </c>
      <c r="I3202" s="24">
        <f t="shared" si="218"/>
        <v>1.7676767676767677</v>
      </c>
      <c r="K3202" t="s">
        <v>1286</v>
      </c>
      <c r="M3202" s="2">
        <v>495</v>
      </c>
    </row>
    <row r="3203" spans="2:13" ht="12.75">
      <c r="B3203" s="418">
        <v>1475</v>
      </c>
      <c r="C3203" s="35" t="s">
        <v>147</v>
      </c>
      <c r="D3203" s="14" t="s">
        <v>53</v>
      </c>
      <c r="E3203" s="1" t="s">
        <v>1373</v>
      </c>
      <c r="F3203" s="29" t="s">
        <v>1390</v>
      </c>
      <c r="G3203" s="29" t="s">
        <v>348</v>
      </c>
      <c r="H3203" s="6">
        <f t="shared" si="219"/>
        <v>-73311</v>
      </c>
      <c r="I3203" s="24">
        <f t="shared" si="218"/>
        <v>2.9797979797979797</v>
      </c>
      <c r="K3203" t="s">
        <v>1286</v>
      </c>
      <c r="M3203" s="2">
        <v>495</v>
      </c>
    </row>
    <row r="3204" spans="2:13" ht="12.75">
      <c r="B3204" s="418">
        <v>1475</v>
      </c>
      <c r="C3204" s="35" t="s">
        <v>147</v>
      </c>
      <c r="D3204" s="14" t="s">
        <v>53</v>
      </c>
      <c r="E3204" s="1" t="s">
        <v>1373</v>
      </c>
      <c r="F3204" s="29" t="s">
        <v>1391</v>
      </c>
      <c r="G3204" s="29" t="s">
        <v>348</v>
      </c>
      <c r="H3204" s="6">
        <f t="shared" si="219"/>
        <v>-74786</v>
      </c>
      <c r="I3204" s="24">
        <f t="shared" si="218"/>
        <v>2.9797979797979797</v>
      </c>
      <c r="K3204" t="s">
        <v>1286</v>
      </c>
      <c r="M3204" s="2">
        <v>495</v>
      </c>
    </row>
    <row r="3205" spans="2:13" ht="12.75">
      <c r="B3205" s="418">
        <v>475</v>
      </c>
      <c r="C3205" s="35" t="s">
        <v>147</v>
      </c>
      <c r="D3205" s="14" t="s">
        <v>53</v>
      </c>
      <c r="E3205" s="1" t="s">
        <v>1373</v>
      </c>
      <c r="F3205" s="29" t="s">
        <v>1392</v>
      </c>
      <c r="G3205" s="29" t="s">
        <v>391</v>
      </c>
      <c r="H3205" s="6">
        <f t="shared" si="219"/>
        <v>-75261</v>
      </c>
      <c r="I3205" s="24">
        <f t="shared" si="218"/>
        <v>0.9595959595959596</v>
      </c>
      <c r="K3205" t="s">
        <v>1286</v>
      </c>
      <c r="M3205" s="2">
        <v>495</v>
      </c>
    </row>
    <row r="3206" spans="2:13" ht="12.75">
      <c r="B3206" s="418">
        <v>725</v>
      </c>
      <c r="C3206" s="35" t="s">
        <v>147</v>
      </c>
      <c r="D3206" s="14" t="s">
        <v>53</v>
      </c>
      <c r="E3206" s="1" t="s">
        <v>1373</v>
      </c>
      <c r="F3206" s="29" t="s">
        <v>1393</v>
      </c>
      <c r="G3206" s="29" t="s">
        <v>391</v>
      </c>
      <c r="H3206" s="6">
        <f t="shared" si="219"/>
        <v>-75986</v>
      </c>
      <c r="I3206" s="24">
        <f t="shared" si="218"/>
        <v>1.4646464646464648</v>
      </c>
      <c r="K3206" t="s">
        <v>1286</v>
      </c>
      <c r="M3206" s="2">
        <v>495</v>
      </c>
    </row>
    <row r="3207" spans="2:13" ht="12.75">
      <c r="B3207" s="418">
        <v>725</v>
      </c>
      <c r="C3207" s="35" t="s">
        <v>147</v>
      </c>
      <c r="D3207" s="14" t="s">
        <v>53</v>
      </c>
      <c r="E3207" s="1" t="s">
        <v>1373</v>
      </c>
      <c r="F3207" s="29" t="s">
        <v>1394</v>
      </c>
      <c r="G3207" s="29" t="s">
        <v>391</v>
      </c>
      <c r="H3207" s="6">
        <f t="shared" si="219"/>
        <v>-76711</v>
      </c>
      <c r="I3207" s="24">
        <f t="shared" si="218"/>
        <v>1.4646464646464648</v>
      </c>
      <c r="K3207" t="s">
        <v>1286</v>
      </c>
      <c r="M3207" s="2">
        <v>495</v>
      </c>
    </row>
    <row r="3208" spans="2:13" ht="12.75">
      <c r="B3208" s="418">
        <v>3100</v>
      </c>
      <c r="C3208" s="35" t="s">
        <v>147</v>
      </c>
      <c r="D3208" s="14" t="s">
        <v>53</v>
      </c>
      <c r="E3208" s="1" t="s">
        <v>1373</v>
      </c>
      <c r="F3208" s="29" t="s">
        <v>1395</v>
      </c>
      <c r="G3208" s="29" t="s">
        <v>49</v>
      </c>
      <c r="H3208" s="6">
        <f t="shared" si="219"/>
        <v>-79811</v>
      </c>
      <c r="I3208" s="24">
        <f t="shared" si="218"/>
        <v>6.262626262626263</v>
      </c>
      <c r="K3208" t="s">
        <v>1286</v>
      </c>
      <c r="M3208" s="2">
        <v>495</v>
      </c>
    </row>
    <row r="3209" spans="2:13" ht="12.75">
      <c r="B3209" s="418">
        <v>725</v>
      </c>
      <c r="C3209" s="35" t="s">
        <v>147</v>
      </c>
      <c r="D3209" s="14" t="s">
        <v>53</v>
      </c>
      <c r="E3209" s="1" t="s">
        <v>1373</v>
      </c>
      <c r="F3209" s="29" t="s">
        <v>1396</v>
      </c>
      <c r="G3209" s="29" t="s">
        <v>407</v>
      </c>
      <c r="H3209" s="6">
        <f t="shared" si="219"/>
        <v>-80536</v>
      </c>
      <c r="I3209" s="24">
        <f t="shared" si="218"/>
        <v>1.4646464646464648</v>
      </c>
      <c r="K3209" t="s">
        <v>1286</v>
      </c>
      <c r="M3209" s="2">
        <v>495</v>
      </c>
    </row>
    <row r="3210" spans="2:13" ht="12.75">
      <c r="B3210" s="418">
        <v>3100</v>
      </c>
      <c r="C3210" s="35" t="s">
        <v>147</v>
      </c>
      <c r="D3210" s="14" t="s">
        <v>53</v>
      </c>
      <c r="E3210" s="1" t="s">
        <v>1373</v>
      </c>
      <c r="F3210" s="29" t="s">
        <v>1397</v>
      </c>
      <c r="G3210" s="29" t="s">
        <v>407</v>
      </c>
      <c r="H3210" s="6">
        <f t="shared" si="219"/>
        <v>-83636</v>
      </c>
      <c r="I3210" s="24">
        <f t="shared" si="218"/>
        <v>6.262626262626263</v>
      </c>
      <c r="K3210" t="s">
        <v>1286</v>
      </c>
      <c r="M3210" s="2">
        <v>495</v>
      </c>
    </row>
    <row r="3211" spans="2:13" ht="12.75">
      <c r="B3211" s="418">
        <v>1475</v>
      </c>
      <c r="C3211" s="35" t="s">
        <v>147</v>
      </c>
      <c r="D3211" s="14" t="s">
        <v>53</v>
      </c>
      <c r="E3211" s="1" t="s">
        <v>1373</v>
      </c>
      <c r="F3211" s="29" t="s">
        <v>1398</v>
      </c>
      <c r="G3211" s="29" t="s">
        <v>407</v>
      </c>
      <c r="H3211" s="6">
        <f t="shared" si="219"/>
        <v>-85111</v>
      </c>
      <c r="I3211" s="24">
        <f t="shared" si="218"/>
        <v>2.9797979797979797</v>
      </c>
      <c r="K3211" t="s">
        <v>1286</v>
      </c>
      <c r="M3211" s="2">
        <v>495</v>
      </c>
    </row>
    <row r="3212" spans="2:13" ht="12.75">
      <c r="B3212" s="418">
        <v>2200</v>
      </c>
      <c r="C3212" s="35" t="s">
        <v>147</v>
      </c>
      <c r="D3212" s="14" t="s">
        <v>53</v>
      </c>
      <c r="E3212" s="1" t="s">
        <v>1373</v>
      </c>
      <c r="F3212" s="29" t="s">
        <v>1399</v>
      </c>
      <c r="G3212" s="29" t="s">
        <v>407</v>
      </c>
      <c r="H3212" s="6">
        <f t="shared" si="219"/>
        <v>-87311</v>
      </c>
      <c r="I3212" s="24">
        <f t="shared" si="218"/>
        <v>4.444444444444445</v>
      </c>
      <c r="K3212" t="s">
        <v>1286</v>
      </c>
      <c r="M3212" s="2">
        <v>495</v>
      </c>
    </row>
    <row r="3213" spans="2:13" ht="12.75">
      <c r="B3213" s="418">
        <v>1175</v>
      </c>
      <c r="C3213" s="35" t="s">
        <v>147</v>
      </c>
      <c r="D3213" s="14" t="s">
        <v>53</v>
      </c>
      <c r="E3213" s="1" t="s">
        <v>1373</v>
      </c>
      <c r="F3213" s="29" t="s">
        <v>1400</v>
      </c>
      <c r="G3213" s="29" t="s">
        <v>495</v>
      </c>
      <c r="H3213" s="6">
        <f t="shared" si="219"/>
        <v>-88486</v>
      </c>
      <c r="I3213" s="24">
        <f t="shared" si="218"/>
        <v>2.3737373737373737</v>
      </c>
      <c r="K3213" t="s">
        <v>1286</v>
      </c>
      <c r="M3213" s="2">
        <v>495</v>
      </c>
    </row>
    <row r="3214" spans="2:13" ht="12.75">
      <c r="B3214" s="418">
        <v>1200</v>
      </c>
      <c r="C3214" s="35" t="s">
        <v>147</v>
      </c>
      <c r="D3214" s="14" t="s">
        <v>53</v>
      </c>
      <c r="E3214" s="1" t="s">
        <v>1373</v>
      </c>
      <c r="F3214" s="29" t="s">
        <v>1401</v>
      </c>
      <c r="G3214" s="29" t="s">
        <v>495</v>
      </c>
      <c r="H3214" s="6">
        <f t="shared" si="219"/>
        <v>-89686</v>
      </c>
      <c r="I3214" s="24">
        <f t="shared" si="218"/>
        <v>2.4242424242424243</v>
      </c>
      <c r="K3214" t="s">
        <v>1286</v>
      </c>
      <c r="M3214" s="2">
        <v>495</v>
      </c>
    </row>
    <row r="3215" spans="2:13" ht="12.75">
      <c r="B3215" s="418">
        <v>1200</v>
      </c>
      <c r="C3215" s="35" t="s">
        <v>147</v>
      </c>
      <c r="D3215" s="14" t="s">
        <v>53</v>
      </c>
      <c r="E3215" s="1" t="s">
        <v>1373</v>
      </c>
      <c r="F3215" s="29" t="s">
        <v>1402</v>
      </c>
      <c r="G3215" s="29" t="s">
        <v>497</v>
      </c>
      <c r="H3215" s="6">
        <f t="shared" si="219"/>
        <v>-90886</v>
      </c>
      <c r="I3215" s="24">
        <f t="shared" si="218"/>
        <v>2.4242424242424243</v>
      </c>
      <c r="K3215" t="s">
        <v>1286</v>
      </c>
      <c r="M3215" s="2">
        <v>495</v>
      </c>
    </row>
    <row r="3216" spans="2:13" ht="12.75">
      <c r="B3216" s="418">
        <v>1000</v>
      </c>
      <c r="C3216" s="35" t="s">
        <v>147</v>
      </c>
      <c r="D3216" s="14" t="s">
        <v>53</v>
      </c>
      <c r="E3216" s="1" t="s">
        <v>1373</v>
      </c>
      <c r="F3216" s="29" t="s">
        <v>1403</v>
      </c>
      <c r="G3216" s="29" t="s">
        <v>497</v>
      </c>
      <c r="H3216" s="6">
        <f t="shared" si="219"/>
        <v>-91886</v>
      </c>
      <c r="I3216" s="24">
        <f t="shared" si="218"/>
        <v>2.0202020202020203</v>
      </c>
      <c r="K3216" t="s">
        <v>1286</v>
      </c>
      <c r="M3216" s="2">
        <v>495</v>
      </c>
    </row>
    <row r="3217" spans="1:13" s="40" customFormat="1" ht="12.75">
      <c r="A3217" s="1"/>
      <c r="B3217" s="418">
        <v>1775</v>
      </c>
      <c r="C3217" s="35" t="s">
        <v>147</v>
      </c>
      <c r="D3217" s="14" t="s">
        <v>53</v>
      </c>
      <c r="E3217" s="1" t="s">
        <v>1373</v>
      </c>
      <c r="F3217" s="29" t="s">
        <v>1404</v>
      </c>
      <c r="G3217" s="29" t="s">
        <v>497</v>
      </c>
      <c r="H3217" s="6">
        <f t="shared" si="219"/>
        <v>-93661</v>
      </c>
      <c r="I3217" s="24">
        <f t="shared" si="218"/>
        <v>3.585858585858586</v>
      </c>
      <c r="J3217"/>
      <c r="K3217" t="s">
        <v>1286</v>
      </c>
      <c r="L3217"/>
      <c r="M3217" s="2">
        <v>495</v>
      </c>
    </row>
    <row r="3218" spans="2:13" ht="12.75">
      <c r="B3218" s="418">
        <v>3100</v>
      </c>
      <c r="C3218" s="35" t="s">
        <v>147</v>
      </c>
      <c r="D3218" s="14" t="s">
        <v>53</v>
      </c>
      <c r="E3218" s="1" t="s">
        <v>1373</v>
      </c>
      <c r="F3218" s="29" t="s">
        <v>1405</v>
      </c>
      <c r="G3218" s="29" t="s">
        <v>409</v>
      </c>
      <c r="H3218" s="6">
        <f t="shared" si="219"/>
        <v>-96761</v>
      </c>
      <c r="I3218" s="24">
        <f t="shared" si="218"/>
        <v>6.262626262626263</v>
      </c>
      <c r="K3218" t="s">
        <v>1286</v>
      </c>
      <c r="M3218" s="2">
        <v>495</v>
      </c>
    </row>
    <row r="3219" spans="2:13" ht="12.75">
      <c r="B3219" s="418">
        <v>1175</v>
      </c>
      <c r="C3219" s="35" t="s">
        <v>147</v>
      </c>
      <c r="D3219" s="14" t="s">
        <v>53</v>
      </c>
      <c r="E3219" s="1" t="s">
        <v>1373</v>
      </c>
      <c r="F3219" s="29" t="s">
        <v>1406</v>
      </c>
      <c r="G3219" s="29" t="s">
        <v>409</v>
      </c>
      <c r="H3219" s="6">
        <f t="shared" si="219"/>
        <v>-97936</v>
      </c>
      <c r="I3219" s="24">
        <f t="shared" si="218"/>
        <v>2.3737373737373737</v>
      </c>
      <c r="K3219" t="s">
        <v>1286</v>
      </c>
      <c r="M3219" s="2">
        <v>495</v>
      </c>
    </row>
    <row r="3220" spans="2:13" ht="12.75">
      <c r="B3220" s="418">
        <v>1775</v>
      </c>
      <c r="C3220" s="35" t="s">
        <v>147</v>
      </c>
      <c r="D3220" s="14" t="s">
        <v>53</v>
      </c>
      <c r="E3220" s="1" t="s">
        <v>1373</v>
      </c>
      <c r="F3220" s="29" t="s">
        <v>1407</v>
      </c>
      <c r="G3220" s="29" t="s">
        <v>409</v>
      </c>
      <c r="H3220" s="6">
        <f t="shared" si="219"/>
        <v>-99711</v>
      </c>
      <c r="I3220" s="24">
        <f t="shared" si="218"/>
        <v>3.585858585858586</v>
      </c>
      <c r="K3220" t="s">
        <v>1286</v>
      </c>
      <c r="M3220" s="2">
        <v>495</v>
      </c>
    </row>
    <row r="3221" spans="2:13" ht="12.75">
      <c r="B3221" s="418">
        <v>1775</v>
      </c>
      <c r="C3221" s="35" t="s">
        <v>147</v>
      </c>
      <c r="D3221" s="14" t="s">
        <v>53</v>
      </c>
      <c r="E3221" s="1" t="s">
        <v>1373</v>
      </c>
      <c r="F3221" s="29" t="s">
        <v>1408</v>
      </c>
      <c r="G3221" s="29" t="s">
        <v>409</v>
      </c>
      <c r="H3221" s="6">
        <f t="shared" si="219"/>
        <v>-101486</v>
      </c>
      <c r="I3221" s="24">
        <f t="shared" si="218"/>
        <v>3.585858585858586</v>
      </c>
      <c r="K3221" t="s">
        <v>1286</v>
      </c>
      <c r="M3221" s="2">
        <v>495</v>
      </c>
    </row>
    <row r="3222" spans="2:13" ht="12.75">
      <c r="B3222" s="418">
        <v>3100</v>
      </c>
      <c r="C3222" s="35" t="s">
        <v>147</v>
      </c>
      <c r="D3222" s="14" t="s">
        <v>53</v>
      </c>
      <c r="E3222" s="1" t="s">
        <v>1373</v>
      </c>
      <c r="F3222" s="29" t="s">
        <v>1409</v>
      </c>
      <c r="G3222" s="29" t="s">
        <v>409</v>
      </c>
      <c r="H3222" s="6">
        <f t="shared" si="219"/>
        <v>-104586</v>
      </c>
      <c r="I3222" s="24">
        <f t="shared" si="218"/>
        <v>6.262626262626263</v>
      </c>
      <c r="K3222" t="s">
        <v>1286</v>
      </c>
      <c r="M3222" s="2">
        <v>495</v>
      </c>
    </row>
    <row r="3223" spans="2:13" ht="12.75">
      <c r="B3223" s="418">
        <v>1200</v>
      </c>
      <c r="C3223" s="35" t="s">
        <v>147</v>
      </c>
      <c r="D3223" s="14" t="s">
        <v>53</v>
      </c>
      <c r="E3223" s="1" t="s">
        <v>1373</v>
      </c>
      <c r="F3223" s="29" t="s">
        <v>1410</v>
      </c>
      <c r="G3223" s="29" t="s">
        <v>502</v>
      </c>
      <c r="H3223" s="6">
        <f t="shared" si="219"/>
        <v>-105786</v>
      </c>
      <c r="I3223" s="24">
        <f t="shared" si="218"/>
        <v>2.4242424242424243</v>
      </c>
      <c r="K3223" t="s">
        <v>1286</v>
      </c>
      <c r="M3223" s="2">
        <v>495</v>
      </c>
    </row>
    <row r="3224" spans="2:13" ht="12.75">
      <c r="B3224" s="418">
        <v>1475</v>
      </c>
      <c r="C3224" s="35" t="s">
        <v>147</v>
      </c>
      <c r="D3224" s="14" t="s">
        <v>53</v>
      </c>
      <c r="E3224" s="1" t="s">
        <v>1373</v>
      </c>
      <c r="F3224" s="29" t="s">
        <v>1411</v>
      </c>
      <c r="G3224" s="29" t="s">
        <v>502</v>
      </c>
      <c r="H3224" s="6">
        <f t="shared" si="219"/>
        <v>-107261</v>
      </c>
      <c r="I3224" s="24">
        <f t="shared" si="218"/>
        <v>2.9797979797979797</v>
      </c>
      <c r="K3224" t="s">
        <v>1286</v>
      </c>
      <c r="M3224" s="2">
        <v>495</v>
      </c>
    </row>
    <row r="3225" spans="2:13" ht="12.75">
      <c r="B3225" s="418">
        <v>1200</v>
      </c>
      <c r="C3225" s="35" t="s">
        <v>147</v>
      </c>
      <c r="D3225" s="14" t="s">
        <v>53</v>
      </c>
      <c r="E3225" s="1" t="s">
        <v>1373</v>
      </c>
      <c r="F3225" s="29" t="s">
        <v>1412</v>
      </c>
      <c r="G3225" s="29" t="s">
        <v>502</v>
      </c>
      <c r="H3225" s="6">
        <f t="shared" si="219"/>
        <v>-108461</v>
      </c>
      <c r="I3225" s="24">
        <f t="shared" si="218"/>
        <v>2.4242424242424243</v>
      </c>
      <c r="K3225" t="s">
        <v>1286</v>
      </c>
      <c r="M3225" s="2">
        <v>495</v>
      </c>
    </row>
    <row r="3226" spans="2:13" ht="12.75">
      <c r="B3226" s="418">
        <v>875</v>
      </c>
      <c r="C3226" s="35" t="s">
        <v>147</v>
      </c>
      <c r="D3226" s="14" t="s">
        <v>53</v>
      </c>
      <c r="E3226" s="1" t="s">
        <v>1373</v>
      </c>
      <c r="F3226" s="29" t="s">
        <v>1413</v>
      </c>
      <c r="G3226" s="29" t="s">
        <v>557</v>
      </c>
      <c r="H3226" s="6">
        <f t="shared" si="219"/>
        <v>-109336</v>
      </c>
      <c r="I3226" s="24">
        <f t="shared" si="218"/>
        <v>1.7676767676767677</v>
      </c>
      <c r="K3226" t="s">
        <v>1286</v>
      </c>
      <c r="M3226" s="2">
        <v>495</v>
      </c>
    </row>
    <row r="3227" spans="2:13" ht="12.75">
      <c r="B3227" s="418">
        <v>1200</v>
      </c>
      <c r="C3227" s="35" t="s">
        <v>147</v>
      </c>
      <c r="D3227" s="14" t="s">
        <v>53</v>
      </c>
      <c r="E3227" s="1" t="s">
        <v>1373</v>
      </c>
      <c r="F3227" s="29" t="s">
        <v>1414</v>
      </c>
      <c r="G3227" s="29" t="s">
        <v>557</v>
      </c>
      <c r="H3227" s="6">
        <f t="shared" si="219"/>
        <v>-110536</v>
      </c>
      <c r="I3227" s="24">
        <f t="shared" si="218"/>
        <v>2.4242424242424243</v>
      </c>
      <c r="K3227" t="s">
        <v>1286</v>
      </c>
      <c r="M3227" s="2">
        <v>495</v>
      </c>
    </row>
    <row r="3228" spans="2:13" ht="12.75">
      <c r="B3228" s="418">
        <v>775</v>
      </c>
      <c r="C3228" s="35" t="s">
        <v>147</v>
      </c>
      <c r="D3228" s="14" t="s">
        <v>53</v>
      </c>
      <c r="E3228" s="1" t="s">
        <v>1373</v>
      </c>
      <c r="F3228" s="29" t="s">
        <v>1415</v>
      </c>
      <c r="G3228" s="37" t="s">
        <v>593</v>
      </c>
      <c r="H3228" s="6">
        <f t="shared" si="219"/>
        <v>-111311</v>
      </c>
      <c r="I3228" s="24">
        <f t="shared" si="218"/>
        <v>1.5656565656565657</v>
      </c>
      <c r="K3228" t="s">
        <v>1286</v>
      </c>
      <c r="M3228" s="2">
        <v>495</v>
      </c>
    </row>
    <row r="3229" spans="2:13" ht="12.75">
      <c r="B3229" s="418">
        <v>875</v>
      </c>
      <c r="C3229" s="35" t="s">
        <v>147</v>
      </c>
      <c r="D3229" s="14" t="s">
        <v>53</v>
      </c>
      <c r="E3229" s="1" t="s">
        <v>1373</v>
      </c>
      <c r="F3229" s="29" t="s">
        <v>1416</v>
      </c>
      <c r="G3229" s="37" t="s">
        <v>593</v>
      </c>
      <c r="H3229" s="6">
        <f t="shared" si="219"/>
        <v>-112186</v>
      </c>
      <c r="I3229" s="24">
        <f t="shared" si="218"/>
        <v>1.7676767676767677</v>
      </c>
      <c r="K3229" t="s">
        <v>1286</v>
      </c>
      <c r="M3229" s="2">
        <v>495</v>
      </c>
    </row>
    <row r="3230" spans="1:13" s="60" customFormat="1" ht="12.75">
      <c r="A3230" s="13"/>
      <c r="B3230" s="419">
        <f>SUM(B3187:B3229)</f>
        <v>112186</v>
      </c>
      <c r="C3230" s="13" t="s">
        <v>147</v>
      </c>
      <c r="D3230" s="13"/>
      <c r="E3230" s="13"/>
      <c r="F3230" s="20"/>
      <c r="G3230" s="20"/>
      <c r="H3230" s="57">
        <v>0</v>
      </c>
      <c r="I3230" s="59">
        <f t="shared" si="218"/>
        <v>226.63838383838385</v>
      </c>
      <c r="M3230" s="2">
        <v>495</v>
      </c>
    </row>
    <row r="3231" spans="8:13" ht="12.75">
      <c r="H3231" s="6">
        <f>H3230-B3231</f>
        <v>0</v>
      </c>
      <c r="I3231" s="24">
        <f t="shared" si="218"/>
        <v>0</v>
      </c>
      <c r="M3231" s="2">
        <v>495</v>
      </c>
    </row>
    <row r="3232" spans="8:13" ht="12.75">
      <c r="H3232" s="6">
        <f>H3231-B3232</f>
        <v>0</v>
      </c>
      <c r="I3232" s="24">
        <f t="shared" si="218"/>
        <v>0</v>
      </c>
      <c r="M3232" s="2">
        <v>495</v>
      </c>
    </row>
    <row r="3233" spans="1:13" s="66" customFormat="1" ht="12.75">
      <c r="A3233" s="35"/>
      <c r="B3233" s="478">
        <v>4078</v>
      </c>
      <c r="C3233" s="35" t="s">
        <v>148</v>
      </c>
      <c r="D3233" s="35" t="s">
        <v>53</v>
      </c>
      <c r="E3233" s="35" t="s">
        <v>1417</v>
      </c>
      <c r="F3233" s="74" t="s">
        <v>678</v>
      </c>
      <c r="G3233" s="33" t="s">
        <v>623</v>
      </c>
      <c r="H3233" s="6">
        <f>H3232-B3233</f>
        <v>-4078</v>
      </c>
      <c r="I3233" s="24">
        <v>149</v>
      </c>
      <c r="J3233" s="68"/>
      <c r="K3233" s="68"/>
      <c r="L3233" s="68"/>
      <c r="M3233" s="2">
        <v>495</v>
      </c>
    </row>
    <row r="3234" spans="1:13" s="68" customFormat="1" ht="12.75">
      <c r="A3234" s="35"/>
      <c r="B3234" s="478">
        <v>41261</v>
      </c>
      <c r="C3234" s="35" t="s">
        <v>148</v>
      </c>
      <c r="D3234" s="35" t="s">
        <v>53</v>
      </c>
      <c r="E3234" s="35" t="s">
        <v>1418</v>
      </c>
      <c r="F3234" s="74" t="s">
        <v>678</v>
      </c>
      <c r="G3234" s="33" t="s">
        <v>623</v>
      </c>
      <c r="H3234" s="6">
        <f>H3233-B3234</f>
        <v>-45339</v>
      </c>
      <c r="I3234" s="24">
        <v>150</v>
      </c>
      <c r="M3234" s="2">
        <v>495</v>
      </c>
    </row>
    <row r="3235" spans="1:13" ht="12.75">
      <c r="A3235" s="58"/>
      <c r="B3235" s="139">
        <f>SUM(B3233:B3234)</f>
        <v>45339</v>
      </c>
      <c r="C3235" s="58" t="s">
        <v>148</v>
      </c>
      <c r="D3235" s="58"/>
      <c r="E3235" s="58"/>
      <c r="F3235" s="75"/>
      <c r="G3235" s="73"/>
      <c r="H3235" s="57">
        <v>0</v>
      </c>
      <c r="I3235" s="59">
        <v>151</v>
      </c>
      <c r="J3235" s="72"/>
      <c r="K3235" s="72"/>
      <c r="L3235" s="72"/>
      <c r="M3235" s="2">
        <v>495</v>
      </c>
    </row>
    <row r="3236" spans="2:13" ht="12.75">
      <c r="B3236" s="138"/>
      <c r="H3236" s="6">
        <f>H3235-B3236</f>
        <v>0</v>
      </c>
      <c r="I3236" s="24">
        <v>152</v>
      </c>
      <c r="M3236" s="2">
        <v>495</v>
      </c>
    </row>
    <row r="3237" spans="2:13" ht="12.75">
      <c r="B3237" s="138"/>
      <c r="H3237" s="6">
        <f>H3236-B3237</f>
        <v>0</v>
      </c>
      <c r="I3237" s="24">
        <v>153</v>
      </c>
      <c r="M3237" s="2">
        <v>495</v>
      </c>
    </row>
    <row r="3238" spans="2:13" ht="12.75">
      <c r="B3238" s="138"/>
      <c r="H3238" s="6">
        <f>H3237-B3238</f>
        <v>0</v>
      </c>
      <c r="I3238" s="24">
        <v>154</v>
      </c>
      <c r="M3238" s="2">
        <v>495</v>
      </c>
    </row>
    <row r="3239" spans="2:13" ht="12.75">
      <c r="B3239" s="138"/>
      <c r="H3239" s="6">
        <f>H3238-B3239</f>
        <v>0</v>
      </c>
      <c r="I3239" s="24">
        <v>155</v>
      </c>
      <c r="M3239" s="2">
        <v>495</v>
      </c>
    </row>
    <row r="3240" spans="2:13" ht="12.75">
      <c r="B3240" s="138">
        <v>3500</v>
      </c>
      <c r="C3240" s="1" t="s">
        <v>1419</v>
      </c>
      <c r="D3240" s="14" t="s">
        <v>53</v>
      </c>
      <c r="E3240" s="1" t="s">
        <v>149</v>
      </c>
      <c r="F3240" s="78" t="s">
        <v>1420</v>
      </c>
      <c r="G3240" s="29" t="s">
        <v>348</v>
      </c>
      <c r="H3240" s="6">
        <v>-37775</v>
      </c>
      <c r="I3240" s="24">
        <v>7</v>
      </c>
      <c r="K3240" t="s">
        <v>1286</v>
      </c>
      <c r="M3240" s="2">
        <v>495</v>
      </c>
    </row>
    <row r="3241" spans="2:13" ht="12.75">
      <c r="B3241" s="138">
        <v>36000</v>
      </c>
      <c r="C3241" s="1" t="s">
        <v>1421</v>
      </c>
      <c r="D3241" s="14" t="s">
        <v>53</v>
      </c>
      <c r="E3241" s="1" t="s">
        <v>149</v>
      </c>
      <c r="F3241" s="78" t="s">
        <v>1422</v>
      </c>
      <c r="G3241" s="29" t="s">
        <v>593</v>
      </c>
      <c r="H3241" s="6">
        <v>-136325</v>
      </c>
      <c r="I3241" s="24">
        <v>72</v>
      </c>
      <c r="K3241" t="s">
        <v>1286</v>
      </c>
      <c r="M3241" s="2">
        <v>495</v>
      </c>
    </row>
    <row r="3242" spans="1:13" s="60" customFormat="1" ht="12.75">
      <c r="A3242" s="13"/>
      <c r="B3242" s="139">
        <f>SUM(B3240:B3241)</f>
        <v>39500</v>
      </c>
      <c r="C3242" s="13"/>
      <c r="D3242" s="13"/>
      <c r="E3242" s="13" t="s">
        <v>149</v>
      </c>
      <c r="F3242" s="20"/>
      <c r="G3242" s="20"/>
      <c r="H3242" s="57">
        <v>0</v>
      </c>
      <c r="I3242" s="59">
        <f>+B3242/M3242</f>
        <v>79.79797979797979</v>
      </c>
      <c r="M3242" s="2">
        <v>495</v>
      </c>
    </row>
    <row r="3243" spans="8:13" ht="12.75">
      <c r="H3243" s="6">
        <f aca="true" t="shared" si="220" ref="H3243:H3253">H3242-B3243</f>
        <v>0</v>
      </c>
      <c r="I3243" s="24">
        <v>159</v>
      </c>
      <c r="M3243" s="2">
        <v>495</v>
      </c>
    </row>
    <row r="3244" spans="8:13" ht="12.75">
      <c r="H3244" s="6">
        <f t="shared" si="220"/>
        <v>0</v>
      </c>
      <c r="I3244" s="24">
        <v>160</v>
      </c>
      <c r="M3244" s="2">
        <v>495</v>
      </c>
    </row>
    <row r="3245" spans="8:13" ht="12.75">
      <c r="H3245" s="6">
        <f t="shared" si="220"/>
        <v>0</v>
      </c>
      <c r="I3245" s="24">
        <v>161</v>
      </c>
      <c r="M3245" s="2">
        <v>495</v>
      </c>
    </row>
    <row r="3246" spans="1:13" s="66" customFormat="1" ht="12.75">
      <c r="A3246" s="35"/>
      <c r="B3246" s="137">
        <v>290000</v>
      </c>
      <c r="C3246" s="35" t="s">
        <v>1237</v>
      </c>
      <c r="D3246" s="424" t="s">
        <v>53</v>
      </c>
      <c r="E3246" s="67"/>
      <c r="F3246" s="91" t="s">
        <v>678</v>
      </c>
      <c r="G3246" s="33" t="s">
        <v>272</v>
      </c>
      <c r="H3246" s="6">
        <f t="shared" si="220"/>
        <v>-290000</v>
      </c>
      <c r="I3246" s="24">
        <v>162</v>
      </c>
      <c r="M3246" s="2">
        <v>495</v>
      </c>
    </row>
    <row r="3247" spans="1:13" s="66" customFormat="1" ht="12.75">
      <c r="A3247" s="35"/>
      <c r="B3247" s="137">
        <v>37555</v>
      </c>
      <c r="C3247" s="35" t="s">
        <v>1237</v>
      </c>
      <c r="D3247" s="424" t="s">
        <v>53</v>
      </c>
      <c r="E3247" s="67" t="s">
        <v>679</v>
      </c>
      <c r="F3247" s="91"/>
      <c r="G3247" s="33" t="s">
        <v>272</v>
      </c>
      <c r="H3247" s="6">
        <f t="shared" si="220"/>
        <v>-327555</v>
      </c>
      <c r="I3247" s="24">
        <v>163</v>
      </c>
      <c r="M3247" s="2">
        <v>495</v>
      </c>
    </row>
    <row r="3248" spans="1:13" s="66" customFormat="1" ht="12.75">
      <c r="A3248" s="35"/>
      <c r="B3248" s="137">
        <v>7250</v>
      </c>
      <c r="C3248" s="35" t="s">
        <v>1237</v>
      </c>
      <c r="D3248" s="424" t="s">
        <v>53</v>
      </c>
      <c r="E3248" s="67" t="s">
        <v>680</v>
      </c>
      <c r="F3248" s="91"/>
      <c r="G3248" s="33" t="s">
        <v>272</v>
      </c>
      <c r="H3248" s="6">
        <f t="shared" si="220"/>
        <v>-334805</v>
      </c>
      <c r="I3248" s="24">
        <v>164</v>
      </c>
      <c r="M3248" s="2">
        <v>495</v>
      </c>
    </row>
    <row r="3249" spans="1:13" s="66" customFormat="1" ht="12.75">
      <c r="A3249" s="35"/>
      <c r="B3249" s="137">
        <v>330000</v>
      </c>
      <c r="C3249" s="35" t="s">
        <v>1132</v>
      </c>
      <c r="D3249" s="424" t="s">
        <v>53</v>
      </c>
      <c r="E3249" s="67"/>
      <c r="F3249" s="91" t="s">
        <v>678</v>
      </c>
      <c r="G3249" s="33" t="s">
        <v>272</v>
      </c>
      <c r="H3249" s="6">
        <f t="shared" si="220"/>
        <v>-664805</v>
      </c>
      <c r="I3249" s="24">
        <v>165</v>
      </c>
      <c r="M3249" s="2">
        <v>495</v>
      </c>
    </row>
    <row r="3250" spans="1:13" s="66" customFormat="1" ht="12.75">
      <c r="A3250" s="35"/>
      <c r="B3250" s="137">
        <v>38850</v>
      </c>
      <c r="C3250" s="35" t="s">
        <v>1132</v>
      </c>
      <c r="D3250" s="424" t="s">
        <v>53</v>
      </c>
      <c r="E3250" s="67" t="s">
        <v>679</v>
      </c>
      <c r="F3250" s="91"/>
      <c r="G3250" s="33" t="s">
        <v>272</v>
      </c>
      <c r="H3250" s="6">
        <f t="shared" si="220"/>
        <v>-703655</v>
      </c>
      <c r="I3250" s="24">
        <v>166</v>
      </c>
      <c r="M3250" s="2">
        <v>495</v>
      </c>
    </row>
    <row r="3251" spans="1:13" ht="12.75">
      <c r="A3251" s="35"/>
      <c r="B3251" s="143">
        <v>8250</v>
      </c>
      <c r="C3251" s="35" t="s">
        <v>1132</v>
      </c>
      <c r="D3251" s="424" t="s">
        <v>53</v>
      </c>
      <c r="E3251" s="67" t="s">
        <v>680</v>
      </c>
      <c r="F3251" s="91"/>
      <c r="G3251" s="33" t="s">
        <v>272</v>
      </c>
      <c r="H3251" s="6">
        <f t="shared" si="220"/>
        <v>-711905</v>
      </c>
      <c r="I3251" s="24">
        <v>167</v>
      </c>
      <c r="J3251" s="66"/>
      <c r="K3251" s="66"/>
      <c r="L3251" s="66"/>
      <c r="M3251" s="2">
        <v>495</v>
      </c>
    </row>
    <row r="3252" spans="1:13" ht="12.75">
      <c r="A3252" s="35"/>
      <c r="B3252" s="137">
        <v>42000</v>
      </c>
      <c r="C3252" s="35" t="s">
        <v>1132</v>
      </c>
      <c r="D3252" s="424" t="s">
        <v>53</v>
      </c>
      <c r="E3252" s="67" t="s">
        <v>1423</v>
      </c>
      <c r="F3252" s="91"/>
      <c r="G3252" s="33" t="s">
        <v>272</v>
      </c>
      <c r="H3252" s="6">
        <f t="shared" si="220"/>
        <v>-753905</v>
      </c>
      <c r="I3252" s="24">
        <v>168</v>
      </c>
      <c r="J3252" s="66"/>
      <c r="K3252" s="66"/>
      <c r="L3252" s="66"/>
      <c r="M3252" s="2">
        <v>495</v>
      </c>
    </row>
    <row r="3253" spans="1:13" ht="12.75">
      <c r="A3253" s="35"/>
      <c r="B3253" s="137">
        <v>42000</v>
      </c>
      <c r="C3253" s="35" t="s">
        <v>1132</v>
      </c>
      <c r="D3253" s="424" t="s">
        <v>53</v>
      </c>
      <c r="E3253" s="67" t="s">
        <v>1424</v>
      </c>
      <c r="F3253" s="91"/>
      <c r="G3253" s="33" t="s">
        <v>272</v>
      </c>
      <c r="H3253" s="6">
        <f t="shared" si="220"/>
        <v>-795905</v>
      </c>
      <c r="I3253" s="24">
        <v>168</v>
      </c>
      <c r="J3253" s="66"/>
      <c r="K3253" s="66"/>
      <c r="L3253" s="66"/>
      <c r="M3253" s="2">
        <v>495</v>
      </c>
    </row>
    <row r="3254" spans="1:13" ht="12.75">
      <c r="A3254" s="35"/>
      <c r="B3254" s="137">
        <v>140000</v>
      </c>
      <c r="C3254" s="35" t="s">
        <v>1286</v>
      </c>
      <c r="D3254" s="424" t="s">
        <v>53</v>
      </c>
      <c r="E3254" s="67"/>
      <c r="F3254" s="91" t="s">
        <v>252</v>
      </c>
      <c r="G3254" s="33" t="s">
        <v>272</v>
      </c>
      <c r="H3254" s="6">
        <f>H3252-B3254</f>
        <v>-893905</v>
      </c>
      <c r="I3254" s="24">
        <v>169</v>
      </c>
      <c r="J3254" s="66"/>
      <c r="K3254" s="66"/>
      <c r="L3254" s="66"/>
      <c r="M3254" s="2">
        <v>495</v>
      </c>
    </row>
    <row r="3255" spans="1:13" ht="12.75">
      <c r="A3255" s="58"/>
      <c r="B3255" s="136">
        <f>SUM(B3246:B3254)</f>
        <v>935905</v>
      </c>
      <c r="C3255" s="58" t="s">
        <v>110</v>
      </c>
      <c r="D3255" s="73"/>
      <c r="E3255" s="58"/>
      <c r="F3255" s="75"/>
      <c r="G3255" s="73"/>
      <c r="H3255" s="70">
        <v>0</v>
      </c>
      <c r="I3255" s="86">
        <f aca="true" t="shared" si="221" ref="I3255:I3260">+B3255/M3255</f>
        <v>1890.7171717171718</v>
      </c>
      <c r="J3255" s="72"/>
      <c r="K3255" s="72"/>
      <c r="L3255" s="72"/>
      <c r="M3255" s="2">
        <v>495</v>
      </c>
    </row>
    <row r="3256" spans="4:13" ht="12.75">
      <c r="D3256" s="29"/>
      <c r="H3256" s="6">
        <f>H3255-B3256</f>
        <v>0</v>
      </c>
      <c r="I3256" s="24">
        <f t="shared" si="221"/>
        <v>0</v>
      </c>
      <c r="M3256" s="2">
        <v>495</v>
      </c>
    </row>
    <row r="3257" spans="4:13" ht="12.75">
      <c r="D3257" s="29"/>
      <c r="H3257" s="6">
        <f>H3256-B3257</f>
        <v>0</v>
      </c>
      <c r="I3257" s="24">
        <f t="shared" si="221"/>
        <v>0</v>
      </c>
      <c r="M3257" s="2">
        <v>495</v>
      </c>
    </row>
    <row r="3258" spans="4:13" ht="12.75">
      <c r="D3258" s="29"/>
      <c r="H3258" s="6">
        <f>H3257-B3258</f>
        <v>0</v>
      </c>
      <c r="I3258" s="24">
        <f t="shared" si="221"/>
        <v>0</v>
      </c>
      <c r="M3258" s="2">
        <v>495</v>
      </c>
    </row>
    <row r="3259" spans="4:13" ht="12.75">
      <c r="D3259" s="29"/>
      <c r="H3259" s="6">
        <f>H3258-B3259</f>
        <v>0</v>
      </c>
      <c r="I3259" s="24">
        <f t="shared" si="221"/>
        <v>0</v>
      </c>
      <c r="M3259" s="2">
        <v>495</v>
      </c>
    </row>
    <row r="3260" spans="1:13" ht="13.5" thickBot="1">
      <c r="A3260" s="45"/>
      <c r="B3260" s="144">
        <f>+B3264</f>
        <v>100000</v>
      </c>
      <c r="C3260" s="45"/>
      <c r="D3260" s="79" t="s">
        <v>150</v>
      </c>
      <c r="E3260" s="80"/>
      <c r="F3260" s="105"/>
      <c r="G3260" s="47"/>
      <c r="H3260" s="81"/>
      <c r="I3260" s="82">
        <f t="shared" si="221"/>
        <v>202.02020202020202</v>
      </c>
      <c r="J3260" s="83"/>
      <c r="K3260" s="83"/>
      <c r="L3260" s="83"/>
      <c r="M3260" s="2">
        <v>495</v>
      </c>
    </row>
    <row r="3261" spans="2:13" ht="12.75">
      <c r="B3261" s="138"/>
      <c r="H3261" s="6">
        <f>H3260-B3261</f>
        <v>0</v>
      </c>
      <c r="I3261" s="24">
        <v>160</v>
      </c>
      <c r="M3261" s="2">
        <v>495</v>
      </c>
    </row>
    <row r="3262" spans="2:13" ht="12.75">
      <c r="B3262" s="138"/>
      <c r="H3262" s="6">
        <f>H3261-B3262</f>
        <v>0</v>
      </c>
      <c r="I3262" s="24">
        <v>160</v>
      </c>
      <c r="M3262" s="2">
        <v>495</v>
      </c>
    </row>
    <row r="3263" spans="2:13" ht="12.75">
      <c r="B3263" s="138">
        <v>100000</v>
      </c>
      <c r="C3263" s="14" t="s">
        <v>187</v>
      </c>
      <c r="D3263" s="14" t="s">
        <v>150</v>
      </c>
      <c r="E3263" s="35" t="s">
        <v>1425</v>
      </c>
      <c r="F3263" s="426" t="s">
        <v>1426</v>
      </c>
      <c r="G3263" s="29" t="s">
        <v>348</v>
      </c>
      <c r="H3263" s="6">
        <f>H3262-B3263</f>
        <v>-100000</v>
      </c>
      <c r="I3263" s="24">
        <f>+B3263/M3263</f>
        <v>202.02020202020202</v>
      </c>
      <c r="K3263" t="s">
        <v>1237</v>
      </c>
      <c r="M3263" s="2">
        <v>495</v>
      </c>
    </row>
    <row r="3264" spans="1:13" s="60" customFormat="1" ht="12.75">
      <c r="A3264" s="13"/>
      <c r="B3264" s="139">
        <f>SUM(B3263)</f>
        <v>100000</v>
      </c>
      <c r="C3264" s="13" t="s">
        <v>187</v>
      </c>
      <c r="D3264" s="13"/>
      <c r="E3264" s="13"/>
      <c r="F3264" s="20"/>
      <c r="G3264" s="20"/>
      <c r="H3264" s="57">
        <v>0</v>
      </c>
      <c r="I3264" s="59">
        <f>+B3264/M3264</f>
        <v>202.02020202020202</v>
      </c>
      <c r="M3264" s="2">
        <v>495</v>
      </c>
    </row>
    <row r="3265" spans="8:13" ht="12.75">
      <c r="H3265" s="6">
        <f>H3264-B3265</f>
        <v>0</v>
      </c>
      <c r="I3265" s="24">
        <f>+B3265/M3265</f>
        <v>0</v>
      </c>
      <c r="M3265" s="2">
        <v>495</v>
      </c>
    </row>
    <row r="3266" spans="8:13" ht="12.75">
      <c r="H3266" s="6">
        <f>H3265-B3266</f>
        <v>0</v>
      </c>
      <c r="I3266" s="24">
        <f>+B3266/M3266</f>
        <v>0</v>
      </c>
      <c r="M3266" s="2">
        <v>495</v>
      </c>
    </row>
    <row r="3267" spans="8:13" ht="12.75">
      <c r="H3267" s="6">
        <f>H3266-B3267</f>
        <v>0</v>
      </c>
      <c r="I3267" s="24">
        <f>+B3267/M3267</f>
        <v>0</v>
      </c>
      <c r="M3267" s="2">
        <v>495</v>
      </c>
    </row>
    <row r="3268" spans="1:13" s="147" customFormat="1" ht="13.5" thickBot="1">
      <c r="A3268" s="126"/>
      <c r="B3268" s="123">
        <f>+B18</f>
        <v>15683173</v>
      </c>
      <c r="C3268" s="44" t="s">
        <v>192</v>
      </c>
      <c r="D3268" s="126"/>
      <c r="E3268" s="41"/>
      <c r="F3268" s="80"/>
      <c r="G3268" s="145"/>
      <c r="H3268" s="81"/>
      <c r="I3268" s="82"/>
      <c r="J3268" s="146"/>
      <c r="K3268" s="50"/>
      <c r="L3268" s="50"/>
      <c r="M3268" s="2">
        <v>495</v>
      </c>
    </row>
    <row r="3269" spans="1:13" s="147" customFormat="1" ht="12.75">
      <c r="A3269" s="1"/>
      <c r="B3269" s="34"/>
      <c r="C3269" s="14"/>
      <c r="D3269" s="14"/>
      <c r="E3269" s="35"/>
      <c r="F3269" s="91"/>
      <c r="G3269" s="74"/>
      <c r="H3269" s="6"/>
      <c r="I3269" s="24"/>
      <c r="J3269" s="24"/>
      <c r="K3269" s="2"/>
      <c r="L3269"/>
      <c r="M3269" s="2">
        <v>495</v>
      </c>
    </row>
    <row r="3270" spans="1:13" s="147" customFormat="1" ht="12.75">
      <c r="A3270" s="14"/>
      <c r="B3270" s="148" t="s">
        <v>193</v>
      </c>
      <c r="C3270" s="149" t="s">
        <v>194</v>
      </c>
      <c r="D3270" s="149"/>
      <c r="E3270" s="149"/>
      <c r="F3270" s="150"/>
      <c r="G3270" s="151"/>
      <c r="H3270" s="152"/>
      <c r="I3270" s="153" t="s">
        <v>195</v>
      </c>
      <c r="J3270" s="154"/>
      <c r="K3270" s="2">
        <v>495</v>
      </c>
      <c r="L3270"/>
      <c r="M3270" s="2">
        <v>495</v>
      </c>
    </row>
    <row r="3271" spans="1:13" s="60" customFormat="1" ht="12.75">
      <c r="A3271" s="155"/>
      <c r="B3271" s="156">
        <f>+B3255+B3146+B3059+B2926+B2423+B2211+B2207+B2185+B2097+B2052+B1959</f>
        <v>3398630</v>
      </c>
      <c r="C3271" s="157" t="s">
        <v>196</v>
      </c>
      <c r="D3271" s="157" t="s">
        <v>197</v>
      </c>
      <c r="E3271" s="157" t="s">
        <v>198</v>
      </c>
      <c r="F3271" s="150"/>
      <c r="G3271" s="158"/>
      <c r="H3271" s="152">
        <f>H3270-B3271</f>
        <v>-3398630</v>
      </c>
      <c r="I3271" s="153">
        <f aca="true" t="shared" si="222" ref="I3271:I3281">+B3271/M3271</f>
        <v>6865.919191919192</v>
      </c>
      <c r="J3271" s="154"/>
      <c r="K3271" s="2">
        <v>495</v>
      </c>
      <c r="L3271"/>
      <c r="M3271" s="2">
        <v>495</v>
      </c>
    </row>
    <row r="3272" spans="1:13" s="167" customFormat="1" ht="12.75">
      <c r="A3272" s="159"/>
      <c r="B3272" s="160">
        <f>+B2631</f>
        <v>4200669.5</v>
      </c>
      <c r="C3272" s="161" t="s">
        <v>199</v>
      </c>
      <c r="D3272" s="161" t="s">
        <v>197</v>
      </c>
      <c r="E3272" s="157" t="s">
        <v>198</v>
      </c>
      <c r="F3272" s="162"/>
      <c r="G3272" s="162"/>
      <c r="H3272" s="163">
        <f>H3271-B3272</f>
        <v>-7599299.5</v>
      </c>
      <c r="I3272" s="164">
        <f t="shared" si="222"/>
        <v>8486.201010101011</v>
      </c>
      <c r="J3272" s="165"/>
      <c r="K3272" s="2">
        <v>495</v>
      </c>
      <c r="L3272" s="166"/>
      <c r="M3272" s="2">
        <v>495</v>
      </c>
    </row>
    <row r="3273" spans="1:13" s="175" customFormat="1" ht="12.75">
      <c r="A3273" s="168"/>
      <c r="B3273" s="169">
        <f>+B3264+B3242+B3235+B2626+B2616+B2606</f>
        <v>1057754</v>
      </c>
      <c r="C3273" s="170" t="s">
        <v>200</v>
      </c>
      <c r="D3273" s="170" t="s">
        <v>197</v>
      </c>
      <c r="E3273" s="170" t="s">
        <v>198</v>
      </c>
      <c r="F3273" s="171"/>
      <c r="G3273" s="171"/>
      <c r="H3273" s="172">
        <f>H3272-B3273</f>
        <v>-8657053.5</v>
      </c>
      <c r="I3273" s="173">
        <f t="shared" si="222"/>
        <v>2136.8767676767675</v>
      </c>
      <c r="J3273" s="174"/>
      <c r="K3273" s="2">
        <v>495</v>
      </c>
      <c r="M3273" s="2">
        <v>495</v>
      </c>
    </row>
    <row r="3274" spans="1:13" s="182" customFormat="1" ht="12.75">
      <c r="A3274" s="87"/>
      <c r="B3274" s="176">
        <f>+B2361+B2430+B2445+B2453+B2508</f>
        <v>1210282.5</v>
      </c>
      <c r="C3274" s="177" t="s">
        <v>201</v>
      </c>
      <c r="D3274" s="177" t="s">
        <v>197</v>
      </c>
      <c r="E3274" s="177" t="s">
        <v>198</v>
      </c>
      <c r="F3274" s="178"/>
      <c r="G3274" s="178"/>
      <c r="H3274" s="179">
        <f>H3273-B3274</f>
        <v>-9867336</v>
      </c>
      <c r="I3274" s="180">
        <f t="shared" si="222"/>
        <v>2445.0151515151515</v>
      </c>
      <c r="J3274" s="181"/>
      <c r="K3274" s="2">
        <v>495</v>
      </c>
      <c r="M3274" s="2">
        <v>495</v>
      </c>
    </row>
    <row r="3275" spans="1:13" s="189" customFormat="1" ht="12.75">
      <c r="A3275" s="183"/>
      <c r="B3275" s="184">
        <v>0</v>
      </c>
      <c r="C3275" s="185" t="s">
        <v>202</v>
      </c>
      <c r="D3275" s="185" t="s">
        <v>197</v>
      </c>
      <c r="E3275" s="185" t="s">
        <v>198</v>
      </c>
      <c r="F3275" s="186"/>
      <c r="G3275" s="186"/>
      <c r="H3275" s="172">
        <f>H3274-B3275</f>
        <v>-9867336</v>
      </c>
      <c r="I3275" s="187">
        <f t="shared" si="222"/>
        <v>0</v>
      </c>
      <c r="J3275" s="188"/>
      <c r="K3275" s="2">
        <v>495</v>
      </c>
      <c r="M3275" s="2">
        <v>495</v>
      </c>
    </row>
    <row r="3276" spans="1:13" s="199" customFormat="1" ht="12.75">
      <c r="A3276" s="190"/>
      <c r="B3276" s="191">
        <f>+B1789+B1695+B1773-B1764</f>
        <v>879500</v>
      </c>
      <c r="C3276" s="192" t="s">
        <v>203</v>
      </c>
      <c r="D3276" s="193" t="s">
        <v>197</v>
      </c>
      <c r="E3276" s="193" t="s">
        <v>198</v>
      </c>
      <c r="F3276" s="194"/>
      <c r="G3276" s="194"/>
      <c r="H3276" s="195">
        <f>H3274-B3276</f>
        <v>-10746836</v>
      </c>
      <c r="I3276" s="196">
        <f t="shared" si="222"/>
        <v>1776.7676767676767</v>
      </c>
      <c r="J3276" s="197"/>
      <c r="K3276" s="2">
        <v>495</v>
      </c>
      <c r="M3276" s="2">
        <v>495</v>
      </c>
    </row>
    <row r="3277" spans="1:13" s="207" customFormat="1" ht="12.75">
      <c r="A3277" s="200"/>
      <c r="B3277" s="201"/>
      <c r="C3277" s="202" t="s">
        <v>204</v>
      </c>
      <c r="D3277" s="202" t="s">
        <v>197</v>
      </c>
      <c r="E3277" s="202" t="s">
        <v>198</v>
      </c>
      <c r="F3277" s="203"/>
      <c r="G3277" s="203"/>
      <c r="H3277" s="204">
        <f>H3274-B3277</f>
        <v>-9867336</v>
      </c>
      <c r="I3277" s="205">
        <f t="shared" si="222"/>
        <v>0</v>
      </c>
      <c r="J3277" s="206"/>
      <c r="K3277" s="2">
        <v>495</v>
      </c>
      <c r="M3277" s="2">
        <v>495</v>
      </c>
    </row>
    <row r="3278" spans="1:13" s="215" customFormat="1" ht="12.75">
      <c r="A3278" s="208"/>
      <c r="B3278" s="209">
        <f>+B3230+B3184+B2584+B2513+B2217+B2335+B2344+B1888+B21</f>
        <v>4804837</v>
      </c>
      <c r="C3278" s="210" t="s">
        <v>205</v>
      </c>
      <c r="D3278" s="210" t="s">
        <v>197</v>
      </c>
      <c r="E3278" s="210" t="s">
        <v>198</v>
      </c>
      <c r="F3278" s="211"/>
      <c r="G3278" s="211"/>
      <c r="H3278" s="212">
        <f>H3275-B3278</f>
        <v>-14672173</v>
      </c>
      <c r="I3278" s="213">
        <f t="shared" si="222"/>
        <v>9706.741414141414</v>
      </c>
      <c r="J3278" s="214"/>
      <c r="K3278" s="2">
        <v>495</v>
      </c>
      <c r="M3278" s="2">
        <v>495</v>
      </c>
    </row>
    <row r="3279" spans="1:13" s="215" customFormat="1" ht="12.75">
      <c r="A3279" s="208"/>
      <c r="B3279" s="209">
        <f>+B1753+B1760+B1764+B1783</f>
        <v>131500</v>
      </c>
      <c r="C3279" s="216" t="s">
        <v>206</v>
      </c>
      <c r="D3279" s="217" t="s">
        <v>197</v>
      </c>
      <c r="E3279" s="217" t="s">
        <v>198</v>
      </c>
      <c r="F3279" s="211"/>
      <c r="G3279" s="211"/>
      <c r="H3279" s="212">
        <f>H3276-B3279</f>
        <v>-10878336</v>
      </c>
      <c r="I3279" s="213">
        <f t="shared" si="222"/>
        <v>265.65656565656565</v>
      </c>
      <c r="J3279" s="214"/>
      <c r="K3279" s="2">
        <v>495</v>
      </c>
      <c r="M3279" s="2">
        <v>495</v>
      </c>
    </row>
    <row r="3280" spans="1:13" s="226" customFormat="1" ht="12.75">
      <c r="A3280" s="218"/>
      <c r="B3280" s="219"/>
      <c r="C3280" s="220" t="s">
        <v>207</v>
      </c>
      <c r="D3280" s="221" t="s">
        <v>197</v>
      </c>
      <c r="E3280" s="221" t="s">
        <v>198</v>
      </c>
      <c r="F3280" s="222"/>
      <c r="G3280" s="222"/>
      <c r="H3280" s="223">
        <f>H3277-B3280</f>
        <v>-9867336</v>
      </c>
      <c r="I3280" s="224">
        <f t="shared" si="222"/>
        <v>0</v>
      </c>
      <c r="J3280" s="225"/>
      <c r="K3280" s="2">
        <v>495</v>
      </c>
      <c r="M3280" s="2">
        <v>495</v>
      </c>
    </row>
    <row r="3281" spans="1:13" ht="12.75">
      <c r="A3281" s="14"/>
      <c r="B3281" s="114">
        <f>SUM(B3271:B3280)</f>
        <v>15683173</v>
      </c>
      <c r="C3281" s="227" t="s">
        <v>208</v>
      </c>
      <c r="D3281" s="228"/>
      <c r="E3281" s="228"/>
      <c r="F3281" s="150"/>
      <c r="G3281" s="229"/>
      <c r="H3281" s="230"/>
      <c r="I3281" s="213">
        <f t="shared" si="222"/>
        <v>31683.17777777778</v>
      </c>
      <c r="J3281" s="231"/>
      <c r="K3281" s="2">
        <v>495</v>
      </c>
      <c r="M3281" s="2">
        <v>495</v>
      </c>
    </row>
    <row r="3282" spans="1:13" ht="12.75">
      <c r="A3282" s="14"/>
      <c r="B3282" s="102"/>
      <c r="C3282" s="232"/>
      <c r="D3282" s="233"/>
      <c r="E3282" s="233"/>
      <c r="F3282" s="100"/>
      <c r="G3282" s="234"/>
      <c r="H3282" s="235"/>
      <c r="I3282" s="154"/>
      <c r="J3282" s="231"/>
      <c r="K3282" s="38"/>
      <c r="M3282" s="2"/>
    </row>
    <row r="3283" spans="1:13" ht="12.75">
      <c r="A3283" s="14"/>
      <c r="B3283" s="102"/>
      <c r="C3283" s="232"/>
      <c r="D3283" s="233"/>
      <c r="E3283" s="233"/>
      <c r="F3283" s="100"/>
      <c r="G3283" s="234"/>
      <c r="H3283" s="235"/>
      <c r="I3283" s="154"/>
      <c r="J3283" s="231"/>
      <c r="K3283" s="2"/>
      <c r="M3283" s="2"/>
    </row>
    <row r="3284" spans="2:13" ht="12.75">
      <c r="B3284" s="39"/>
      <c r="F3284" s="78"/>
      <c r="G3284" s="78"/>
      <c r="H3284" s="236"/>
      <c r="I3284" s="154"/>
      <c r="K3284" s="2"/>
      <c r="M3284" s="2"/>
    </row>
    <row r="3285" spans="9:13" ht="12.75">
      <c r="I3285" s="24"/>
      <c r="M3285" s="2"/>
    </row>
    <row r="3286" spans="1:13" s="243" customFormat="1" ht="12.75">
      <c r="A3286" s="237"/>
      <c r="B3286" s="238">
        <v>-14572956</v>
      </c>
      <c r="C3286" s="239" t="s">
        <v>209</v>
      </c>
      <c r="D3286" s="239" t="s">
        <v>210</v>
      </c>
      <c r="E3286" s="237"/>
      <c r="F3286" s="240"/>
      <c r="G3286" s="240"/>
      <c r="H3286" s="236">
        <f aca="true" t="shared" si="223" ref="H3286:H3294">H3285-B3286</f>
        <v>14572956</v>
      </c>
      <c r="I3286" s="241">
        <f aca="true" t="shared" si="224" ref="I3286:I3296">+B3286/M3286</f>
        <v>-29145.912</v>
      </c>
      <c r="J3286" s="242"/>
      <c r="K3286" s="38"/>
      <c r="M3286" s="2">
        <v>500</v>
      </c>
    </row>
    <row r="3287" spans="1:13" s="17" customFormat="1" ht="12.75">
      <c r="A3287" s="14"/>
      <c r="B3287" s="244">
        <v>4632505</v>
      </c>
      <c r="C3287" s="237" t="s">
        <v>209</v>
      </c>
      <c r="D3287" s="237" t="s">
        <v>211</v>
      </c>
      <c r="E3287" s="245"/>
      <c r="F3287" s="74"/>
      <c r="G3287" s="246"/>
      <c r="H3287" s="236">
        <f t="shared" si="223"/>
        <v>9940451</v>
      </c>
      <c r="I3287" s="241">
        <f t="shared" si="224"/>
        <v>9454.091836734693</v>
      </c>
      <c r="J3287" s="64"/>
      <c r="K3287" s="38"/>
      <c r="M3287" s="2">
        <v>490</v>
      </c>
    </row>
    <row r="3288" spans="1:13" s="17" customFormat="1" ht="12.75">
      <c r="A3288" s="14"/>
      <c r="B3288" s="244">
        <v>1935325</v>
      </c>
      <c r="C3288" s="237" t="s">
        <v>209</v>
      </c>
      <c r="D3288" s="237" t="s">
        <v>212</v>
      </c>
      <c r="E3288" s="245"/>
      <c r="F3288" s="74"/>
      <c r="G3288" s="246"/>
      <c r="H3288" s="236">
        <f t="shared" si="223"/>
        <v>8005126</v>
      </c>
      <c r="I3288" s="241">
        <f t="shared" si="224"/>
        <v>3933.587398373984</v>
      </c>
      <c r="J3288" s="64"/>
      <c r="K3288" s="38"/>
      <c r="M3288" s="2">
        <v>492</v>
      </c>
    </row>
    <row r="3289" spans="1:13" s="17" customFormat="1" ht="12.75">
      <c r="A3289" s="14"/>
      <c r="B3289" s="244">
        <v>2142155</v>
      </c>
      <c r="C3289" s="237" t="s">
        <v>209</v>
      </c>
      <c r="D3289" s="237" t="s">
        <v>213</v>
      </c>
      <c r="E3289" s="245"/>
      <c r="F3289" s="74"/>
      <c r="G3289" s="246"/>
      <c r="H3289" s="236">
        <f t="shared" si="223"/>
        <v>5862971</v>
      </c>
      <c r="I3289" s="241">
        <f t="shared" si="224"/>
        <v>4250.30753968254</v>
      </c>
      <c r="J3289" s="64"/>
      <c r="K3289" s="38"/>
      <c r="M3289" s="38">
        <v>504</v>
      </c>
    </row>
    <row r="3290" spans="1:13" s="17" customFormat="1" ht="12.75">
      <c r="A3290" s="14"/>
      <c r="B3290" s="244">
        <v>3459012.5</v>
      </c>
      <c r="C3290" s="237" t="s">
        <v>209</v>
      </c>
      <c r="D3290" s="237" t="s">
        <v>214</v>
      </c>
      <c r="E3290" s="245"/>
      <c r="F3290" s="74"/>
      <c r="G3290" s="246"/>
      <c r="H3290" s="236">
        <f t="shared" si="223"/>
        <v>2403958.5</v>
      </c>
      <c r="I3290" s="241">
        <f t="shared" si="224"/>
        <v>6863.12003968254</v>
      </c>
      <c r="J3290" s="64"/>
      <c r="K3290" s="38"/>
      <c r="M3290" s="38">
        <v>504</v>
      </c>
    </row>
    <row r="3291" spans="1:13" s="17" customFormat="1" ht="12.75">
      <c r="A3291" s="14"/>
      <c r="B3291" s="244">
        <v>2731675</v>
      </c>
      <c r="C3291" s="237" t="s">
        <v>209</v>
      </c>
      <c r="D3291" s="237" t="s">
        <v>215</v>
      </c>
      <c r="E3291" s="245"/>
      <c r="F3291" s="74"/>
      <c r="G3291" s="246"/>
      <c r="H3291" s="236">
        <f t="shared" si="223"/>
        <v>-327716.5</v>
      </c>
      <c r="I3291" s="241">
        <f t="shared" si="224"/>
        <v>5356.225490196079</v>
      </c>
      <c r="J3291" s="64"/>
      <c r="K3291" s="38"/>
      <c r="M3291" s="38">
        <v>510</v>
      </c>
    </row>
    <row r="3292" spans="1:13" s="17" customFormat="1" ht="12.75">
      <c r="A3292" s="14"/>
      <c r="B3292" s="244">
        <v>0</v>
      </c>
      <c r="C3292" s="237" t="s">
        <v>209</v>
      </c>
      <c r="D3292" s="237" t="s">
        <v>216</v>
      </c>
      <c r="E3292" s="245"/>
      <c r="F3292" s="74"/>
      <c r="G3292" s="246"/>
      <c r="H3292" s="236">
        <f t="shared" si="223"/>
        <v>-327716.5</v>
      </c>
      <c r="I3292" s="241">
        <f t="shared" si="224"/>
        <v>0</v>
      </c>
      <c r="J3292" s="64"/>
      <c r="K3292" s="38"/>
      <c r="M3292" s="38">
        <v>510</v>
      </c>
    </row>
    <row r="3293" spans="1:13" s="17" customFormat="1" ht="12.75">
      <c r="A3293" s="14"/>
      <c r="B3293" s="244">
        <v>3065030</v>
      </c>
      <c r="C3293" s="237" t="s">
        <v>209</v>
      </c>
      <c r="D3293" s="237" t="s">
        <v>217</v>
      </c>
      <c r="E3293" s="245"/>
      <c r="F3293" s="74"/>
      <c r="G3293" s="246"/>
      <c r="H3293" s="236">
        <f t="shared" si="223"/>
        <v>-3392746.5</v>
      </c>
      <c r="I3293" s="241">
        <f t="shared" si="224"/>
        <v>6069.366336633663</v>
      </c>
      <c r="J3293" s="64"/>
      <c r="K3293" s="38"/>
      <c r="M3293" s="38">
        <v>505</v>
      </c>
    </row>
    <row r="3294" spans="1:13" s="17" customFormat="1" ht="12.75">
      <c r="A3294" s="14"/>
      <c r="B3294" s="244">
        <v>-46084362</v>
      </c>
      <c r="C3294" s="237" t="s">
        <v>209</v>
      </c>
      <c r="D3294" s="237" t="s">
        <v>233</v>
      </c>
      <c r="E3294" s="245"/>
      <c r="F3294" s="74"/>
      <c r="G3294" s="246"/>
      <c r="H3294" s="236">
        <f t="shared" si="223"/>
        <v>42691615.5</v>
      </c>
      <c r="I3294" s="241">
        <f t="shared" si="224"/>
        <v>-91256.16237623763</v>
      </c>
      <c r="J3294" s="64"/>
      <c r="K3294" s="38"/>
      <c r="M3294" s="38">
        <v>505</v>
      </c>
    </row>
    <row r="3295" spans="1:13" s="17" customFormat="1" ht="12.75">
      <c r="A3295" s="14"/>
      <c r="B3295" s="244">
        <f>+B3271</f>
        <v>3398630</v>
      </c>
      <c r="C3295" s="237" t="s">
        <v>209</v>
      </c>
      <c r="D3295" s="237" t="s">
        <v>229</v>
      </c>
      <c r="E3295" s="245"/>
      <c r="F3295" s="74"/>
      <c r="G3295" s="246"/>
      <c r="H3295" s="236">
        <f>H3293-B3295</f>
        <v>-6791376.5</v>
      </c>
      <c r="I3295" s="241">
        <f t="shared" si="224"/>
        <v>6865.919191919192</v>
      </c>
      <c r="J3295" s="64"/>
      <c r="K3295" s="38"/>
      <c r="M3295" s="38">
        <v>495</v>
      </c>
    </row>
    <row r="3296" spans="1:13" s="17" customFormat="1" ht="12.75">
      <c r="A3296" s="13"/>
      <c r="B3296" s="247">
        <f>SUM(B3286:B3295)</f>
        <v>-39292985.5</v>
      </c>
      <c r="C3296" s="248" t="s">
        <v>209</v>
      </c>
      <c r="D3296" s="248" t="s">
        <v>230</v>
      </c>
      <c r="E3296" s="249"/>
      <c r="F3296" s="75"/>
      <c r="G3296" s="250"/>
      <c r="H3296" s="251">
        <v>0</v>
      </c>
      <c r="I3296" s="252">
        <f t="shared" si="224"/>
        <v>-79379.76868686869</v>
      </c>
      <c r="J3296" s="253"/>
      <c r="K3296" s="254"/>
      <c r="L3296" s="254"/>
      <c r="M3296" s="2">
        <v>495</v>
      </c>
    </row>
    <row r="3297" spans="1:13" s="17" customFormat="1" ht="12.75">
      <c r="A3297" s="14"/>
      <c r="B3297" s="34"/>
      <c r="C3297" s="255"/>
      <c r="D3297" s="255"/>
      <c r="E3297" s="255"/>
      <c r="F3297" s="74"/>
      <c r="G3297" s="256"/>
      <c r="H3297" s="31"/>
      <c r="I3297" s="64"/>
      <c r="J3297" s="64"/>
      <c r="K3297" s="38"/>
      <c r="M3297" s="2"/>
    </row>
    <row r="3298" spans="1:13" s="17" customFormat="1" ht="12.75">
      <c r="A3298" s="14"/>
      <c r="B3298" s="34"/>
      <c r="C3298" s="255"/>
      <c r="D3298" s="255"/>
      <c r="E3298" s="255"/>
      <c r="F3298" s="74"/>
      <c r="G3298" s="256"/>
      <c r="H3298" s="31"/>
      <c r="I3298" s="64"/>
      <c r="J3298" s="64"/>
      <c r="K3298" s="38"/>
      <c r="M3298" s="2"/>
    </row>
    <row r="3299" spans="2:13" ht="12.75">
      <c r="B3299" s="39"/>
      <c r="F3299" s="91"/>
      <c r="G3299" s="78"/>
      <c r="M3299" s="2"/>
    </row>
    <row r="3300" spans="1:13" s="147" customFormat="1" ht="12.75">
      <c r="A3300" s="159"/>
      <c r="B3300" s="257">
        <v>1584811.2</v>
      </c>
      <c r="C3300" s="159" t="s">
        <v>218</v>
      </c>
      <c r="D3300" s="159" t="s">
        <v>216</v>
      </c>
      <c r="E3300" s="159"/>
      <c r="F3300" s="258"/>
      <c r="G3300" s="258"/>
      <c r="H3300" s="6">
        <f>H3299-B3300</f>
        <v>-1584811.2</v>
      </c>
      <c r="I3300" s="241">
        <f>+B3300/M3300</f>
        <v>3107.4729411764706</v>
      </c>
      <c r="J3300" s="259"/>
      <c r="K3300" s="260"/>
      <c r="M3300" s="38">
        <v>510</v>
      </c>
    </row>
    <row r="3301" spans="1:13" s="147" customFormat="1" ht="12.75">
      <c r="A3301" s="159"/>
      <c r="B3301" s="257">
        <v>1597500</v>
      </c>
      <c r="C3301" s="159" t="s">
        <v>218</v>
      </c>
      <c r="D3301" s="159" t="s">
        <v>217</v>
      </c>
      <c r="E3301" s="159"/>
      <c r="F3301" s="258"/>
      <c r="G3301" s="258"/>
      <c r="H3301" s="6">
        <f>H3300-B3301</f>
        <v>-3182311.2</v>
      </c>
      <c r="I3301" s="241">
        <f>+B3301/M3301</f>
        <v>3163.366336633663</v>
      </c>
      <c r="J3301" s="259"/>
      <c r="K3301" s="260"/>
      <c r="M3301" s="38">
        <v>505</v>
      </c>
    </row>
    <row r="3302" spans="1:13" s="147" customFormat="1" ht="12.75">
      <c r="A3302" s="159"/>
      <c r="B3302" s="257">
        <v>-15897176</v>
      </c>
      <c r="C3302" s="159" t="s">
        <v>218</v>
      </c>
      <c r="D3302" s="159" t="s">
        <v>233</v>
      </c>
      <c r="E3302" s="159"/>
      <c r="F3302" s="258"/>
      <c r="G3302" s="258"/>
      <c r="H3302" s="6">
        <f>H3300-B3302</f>
        <v>14312364.8</v>
      </c>
      <c r="I3302" s="241">
        <f>+B3302/M3302</f>
        <v>-32115.50707070707</v>
      </c>
      <c r="J3302" s="259"/>
      <c r="K3302" s="260"/>
      <c r="M3302" s="38">
        <v>495</v>
      </c>
    </row>
    <row r="3303" spans="1:13" s="147" customFormat="1" ht="12.75">
      <c r="A3303" s="159"/>
      <c r="B3303" s="257">
        <f>+B3272</f>
        <v>4200669.5</v>
      </c>
      <c r="C3303" s="159" t="s">
        <v>218</v>
      </c>
      <c r="D3303" s="159" t="s">
        <v>229</v>
      </c>
      <c r="E3303" s="159"/>
      <c r="F3303" s="258"/>
      <c r="G3303" s="258"/>
      <c r="H3303" s="6">
        <f>H3301-B3303</f>
        <v>-7382980.7</v>
      </c>
      <c r="I3303" s="241">
        <f>+B3303/M3303</f>
        <v>8486.201010101011</v>
      </c>
      <c r="J3303" s="259"/>
      <c r="K3303" s="260"/>
      <c r="M3303" s="38">
        <v>495</v>
      </c>
    </row>
    <row r="3304" spans="1:13" s="167" customFormat="1" ht="12.75">
      <c r="A3304" s="261"/>
      <c r="B3304" s="262">
        <f>SUM(B3300:B3303)</f>
        <v>-8514195.3</v>
      </c>
      <c r="C3304" s="261" t="s">
        <v>218</v>
      </c>
      <c r="D3304" s="261" t="s">
        <v>231</v>
      </c>
      <c r="E3304" s="261"/>
      <c r="F3304" s="263"/>
      <c r="G3304" s="263"/>
      <c r="H3304" s="251">
        <v>0</v>
      </c>
      <c r="I3304" s="252">
        <f>+B3304/M3304</f>
        <v>-17200.394545454546</v>
      </c>
      <c r="J3304" s="252"/>
      <c r="M3304" s="63">
        <v>495</v>
      </c>
    </row>
    <row r="3305" spans="2:13" ht="12.75">
      <c r="B3305" s="39"/>
      <c r="F3305" s="91"/>
      <c r="G3305" s="78"/>
      <c r="M3305" s="2"/>
    </row>
    <row r="3306" spans="2:13" ht="12.75">
      <c r="B3306" s="39"/>
      <c r="F3306" s="91"/>
      <c r="G3306" s="78"/>
      <c r="M3306" s="2"/>
    </row>
    <row r="3307" spans="1:13" s="147" customFormat="1" ht="12.75" hidden="1">
      <c r="A3307" s="159"/>
      <c r="B3307" s="257"/>
      <c r="C3307" s="159"/>
      <c r="D3307" s="159"/>
      <c r="E3307" s="159"/>
      <c r="F3307" s="258"/>
      <c r="G3307" s="258"/>
      <c r="H3307" s="257"/>
      <c r="I3307" s="241"/>
      <c r="K3307" s="38"/>
      <c r="L3307" s="17"/>
      <c r="M3307" s="2"/>
    </row>
    <row r="3308" spans="1:13" s="147" customFormat="1" ht="12.75" hidden="1">
      <c r="A3308" s="159"/>
      <c r="B3308" s="257"/>
      <c r="C3308" s="159"/>
      <c r="D3308" s="159"/>
      <c r="E3308" s="159"/>
      <c r="F3308" s="258"/>
      <c r="G3308" s="258"/>
      <c r="H3308" s="257"/>
      <c r="I3308" s="241"/>
      <c r="K3308" s="38"/>
      <c r="L3308" s="17"/>
      <c r="M3308" s="2"/>
    </row>
    <row r="3309" spans="1:13" ht="12.75" hidden="1">
      <c r="A3309" s="14"/>
      <c r="B3309" s="9"/>
      <c r="F3309" s="78"/>
      <c r="G3309" s="78"/>
      <c r="H3309" s="257"/>
      <c r="I3309" s="24" t="e">
        <f aca="true" t="shared" si="225" ref="I3309:I3340">+B3309/M3309</f>
        <v>#DIV/0!</v>
      </c>
      <c r="M3309" s="2"/>
    </row>
    <row r="3310" spans="1:13" ht="12.75" hidden="1">
      <c r="A3310" s="14"/>
      <c r="B3310" s="9"/>
      <c r="F3310" s="78"/>
      <c r="G3310" s="78"/>
      <c r="H3310" s="257"/>
      <c r="I3310" s="24" t="e">
        <f t="shared" si="225"/>
        <v>#DIV/0!</v>
      </c>
      <c r="M3310" s="2"/>
    </row>
    <row r="3311" spans="1:13" ht="12.75" hidden="1">
      <c r="A3311" s="14"/>
      <c r="B3311" s="9"/>
      <c r="F3311" s="78"/>
      <c r="G3311" s="78"/>
      <c r="H3311" s="6">
        <f aca="true" t="shared" si="226" ref="H3311:H3342">H3310-B3311</f>
        <v>0</v>
      </c>
      <c r="I3311" s="24" t="e">
        <f t="shared" si="225"/>
        <v>#DIV/0!</v>
      </c>
      <c r="M3311" s="2"/>
    </row>
    <row r="3312" spans="1:13" ht="12.75" hidden="1">
      <c r="A3312" s="14"/>
      <c r="B3312" s="9"/>
      <c r="F3312" s="78"/>
      <c r="G3312" s="78"/>
      <c r="H3312" s="6">
        <f t="shared" si="226"/>
        <v>0</v>
      </c>
      <c r="I3312" s="24" t="e">
        <f t="shared" si="225"/>
        <v>#DIV/0!</v>
      </c>
      <c r="M3312" s="2"/>
    </row>
    <row r="3313" spans="1:13" ht="12.75" hidden="1">
      <c r="A3313" s="14"/>
      <c r="B3313" s="9"/>
      <c r="F3313" s="78"/>
      <c r="G3313" s="78"/>
      <c r="H3313" s="6">
        <f t="shared" si="226"/>
        <v>0</v>
      </c>
      <c r="I3313" s="24" t="e">
        <f t="shared" si="225"/>
        <v>#DIV/0!</v>
      </c>
      <c r="M3313" s="2"/>
    </row>
    <row r="3314" spans="1:13" ht="12.75" hidden="1">
      <c r="A3314" s="14"/>
      <c r="B3314" s="9"/>
      <c r="F3314" s="78"/>
      <c r="G3314" s="78"/>
      <c r="H3314" s="6">
        <f t="shared" si="226"/>
        <v>0</v>
      </c>
      <c r="I3314" s="24" t="e">
        <f t="shared" si="225"/>
        <v>#DIV/0!</v>
      </c>
      <c r="M3314" s="2"/>
    </row>
    <row r="3315" spans="1:13" ht="12.75" hidden="1">
      <c r="A3315" s="14"/>
      <c r="B3315" s="9"/>
      <c r="F3315" s="78"/>
      <c r="G3315" s="78"/>
      <c r="H3315" s="6">
        <f t="shared" si="226"/>
        <v>0</v>
      </c>
      <c r="I3315" s="24" t="e">
        <f t="shared" si="225"/>
        <v>#DIV/0!</v>
      </c>
      <c r="M3315" s="2"/>
    </row>
    <row r="3316" spans="1:13" ht="12.75" hidden="1">
      <c r="A3316" s="14"/>
      <c r="B3316" s="9"/>
      <c r="F3316" s="78"/>
      <c r="G3316" s="78"/>
      <c r="H3316" s="6">
        <f t="shared" si="226"/>
        <v>0</v>
      </c>
      <c r="I3316" s="24" t="e">
        <f t="shared" si="225"/>
        <v>#DIV/0!</v>
      </c>
      <c r="M3316" s="2"/>
    </row>
    <row r="3317" spans="1:13" ht="12.75" hidden="1">
      <c r="A3317" s="14"/>
      <c r="B3317" s="9"/>
      <c r="F3317" s="78"/>
      <c r="G3317" s="78"/>
      <c r="H3317" s="6">
        <f t="shared" si="226"/>
        <v>0</v>
      </c>
      <c r="I3317" s="24" t="e">
        <f t="shared" si="225"/>
        <v>#DIV/0!</v>
      </c>
      <c r="M3317" s="2"/>
    </row>
    <row r="3318" spans="1:13" ht="12.75" hidden="1">
      <c r="A3318" s="14"/>
      <c r="B3318" s="9"/>
      <c r="F3318" s="78"/>
      <c r="G3318" s="78"/>
      <c r="H3318" s="6">
        <f t="shared" si="226"/>
        <v>0</v>
      </c>
      <c r="I3318" s="24" t="e">
        <f t="shared" si="225"/>
        <v>#DIV/0!</v>
      </c>
      <c r="M3318" s="2"/>
    </row>
    <row r="3319" spans="1:13" ht="12.75" hidden="1">
      <c r="A3319" s="14"/>
      <c r="B3319" s="9"/>
      <c r="F3319" s="78"/>
      <c r="G3319" s="78"/>
      <c r="H3319" s="6">
        <f t="shared" si="226"/>
        <v>0</v>
      </c>
      <c r="I3319" s="24" t="e">
        <f t="shared" si="225"/>
        <v>#DIV/0!</v>
      </c>
      <c r="M3319" s="2"/>
    </row>
    <row r="3320" spans="1:13" ht="12.75" hidden="1">
      <c r="A3320" s="14"/>
      <c r="B3320" s="9"/>
      <c r="F3320" s="78"/>
      <c r="G3320" s="78"/>
      <c r="H3320" s="6">
        <f t="shared" si="226"/>
        <v>0</v>
      </c>
      <c r="I3320" s="24" t="e">
        <f t="shared" si="225"/>
        <v>#DIV/0!</v>
      </c>
      <c r="M3320" s="2"/>
    </row>
    <row r="3321" spans="1:13" ht="12.75" hidden="1">
      <c r="A3321" s="14"/>
      <c r="B3321" s="9"/>
      <c r="F3321" s="78"/>
      <c r="G3321" s="78"/>
      <c r="H3321" s="6">
        <f t="shared" si="226"/>
        <v>0</v>
      </c>
      <c r="I3321" s="24" t="e">
        <f t="shared" si="225"/>
        <v>#DIV/0!</v>
      </c>
      <c r="M3321" s="2"/>
    </row>
    <row r="3322" spans="1:13" ht="12.75" hidden="1">
      <c r="A3322" s="14"/>
      <c r="B3322" s="9"/>
      <c r="F3322" s="78"/>
      <c r="G3322" s="78"/>
      <c r="H3322" s="6">
        <f t="shared" si="226"/>
        <v>0</v>
      </c>
      <c r="I3322" s="24" t="e">
        <f t="shared" si="225"/>
        <v>#DIV/0!</v>
      </c>
      <c r="M3322" s="2"/>
    </row>
    <row r="3323" spans="1:13" ht="12.75" hidden="1">
      <c r="A3323" s="14"/>
      <c r="F3323" s="78"/>
      <c r="G3323" s="78"/>
      <c r="H3323" s="6">
        <f t="shared" si="226"/>
        <v>0</v>
      </c>
      <c r="I3323" s="24" t="e">
        <f t="shared" si="225"/>
        <v>#DIV/0!</v>
      </c>
      <c r="M3323" s="2"/>
    </row>
    <row r="3324" spans="1:13" ht="12.75" hidden="1">
      <c r="A3324" s="14"/>
      <c r="B3324" s="8"/>
      <c r="F3324" s="78"/>
      <c r="G3324" s="78"/>
      <c r="H3324" s="6">
        <f t="shared" si="226"/>
        <v>0</v>
      </c>
      <c r="I3324" s="24" t="e">
        <f t="shared" si="225"/>
        <v>#DIV/0!</v>
      </c>
      <c r="M3324" s="2"/>
    </row>
    <row r="3325" spans="1:13" ht="12.75" hidden="1">
      <c r="A3325" s="14"/>
      <c r="F3325" s="78"/>
      <c r="G3325" s="78"/>
      <c r="H3325" s="6">
        <f t="shared" si="226"/>
        <v>0</v>
      </c>
      <c r="I3325" s="24" t="e">
        <f t="shared" si="225"/>
        <v>#DIV/0!</v>
      </c>
      <c r="M3325" s="2"/>
    </row>
    <row r="3326" spans="1:13" ht="12.75" hidden="1">
      <c r="A3326" s="14"/>
      <c r="F3326" s="78"/>
      <c r="G3326" s="78"/>
      <c r="H3326" s="6">
        <f t="shared" si="226"/>
        <v>0</v>
      </c>
      <c r="I3326" s="24" t="e">
        <f t="shared" si="225"/>
        <v>#DIV/0!</v>
      </c>
      <c r="M3326" s="2"/>
    </row>
    <row r="3327" spans="1:13" ht="12.75" hidden="1">
      <c r="A3327" s="14"/>
      <c r="F3327" s="78"/>
      <c r="G3327" s="78"/>
      <c r="H3327" s="6">
        <f t="shared" si="226"/>
        <v>0</v>
      </c>
      <c r="I3327" s="24" t="e">
        <f t="shared" si="225"/>
        <v>#DIV/0!</v>
      </c>
      <c r="M3327" s="2"/>
    </row>
    <row r="3328" spans="1:13" ht="12.75" hidden="1">
      <c r="A3328" s="14"/>
      <c r="F3328" s="78"/>
      <c r="G3328" s="78"/>
      <c r="H3328" s="6">
        <f t="shared" si="226"/>
        <v>0</v>
      </c>
      <c r="I3328" s="24" t="e">
        <f t="shared" si="225"/>
        <v>#DIV/0!</v>
      </c>
      <c r="M3328" s="2"/>
    </row>
    <row r="3329" spans="1:13" ht="12.75" hidden="1">
      <c r="A3329" s="14"/>
      <c r="F3329" s="78"/>
      <c r="G3329" s="78"/>
      <c r="H3329" s="6">
        <f t="shared" si="226"/>
        <v>0</v>
      </c>
      <c r="I3329" s="24" t="e">
        <f t="shared" si="225"/>
        <v>#DIV/0!</v>
      </c>
      <c r="M3329" s="2"/>
    </row>
    <row r="3330" spans="1:13" ht="12.75" hidden="1">
      <c r="A3330" s="14"/>
      <c r="F3330" s="78"/>
      <c r="G3330" s="78"/>
      <c r="H3330" s="6">
        <f t="shared" si="226"/>
        <v>0</v>
      </c>
      <c r="I3330" s="24" t="e">
        <f t="shared" si="225"/>
        <v>#DIV/0!</v>
      </c>
      <c r="M3330" s="2"/>
    </row>
    <row r="3331" spans="1:13" ht="12.75" hidden="1">
      <c r="A3331" s="14"/>
      <c r="F3331" s="78"/>
      <c r="G3331" s="78"/>
      <c r="H3331" s="6">
        <f t="shared" si="226"/>
        <v>0</v>
      </c>
      <c r="I3331" s="24" t="e">
        <f t="shared" si="225"/>
        <v>#DIV/0!</v>
      </c>
      <c r="M3331" s="2"/>
    </row>
    <row r="3332" spans="1:13" ht="12.75" hidden="1">
      <c r="A3332" s="14"/>
      <c r="F3332" s="78"/>
      <c r="G3332" s="78"/>
      <c r="H3332" s="6">
        <f t="shared" si="226"/>
        <v>0</v>
      </c>
      <c r="I3332" s="24" t="e">
        <f t="shared" si="225"/>
        <v>#DIV/0!</v>
      </c>
      <c r="M3332" s="2"/>
    </row>
    <row r="3333" spans="1:13" ht="12.75" hidden="1">
      <c r="A3333" s="14"/>
      <c r="F3333" s="78"/>
      <c r="G3333" s="78"/>
      <c r="H3333" s="6">
        <f t="shared" si="226"/>
        <v>0</v>
      </c>
      <c r="I3333" s="24" t="e">
        <f t="shared" si="225"/>
        <v>#DIV/0!</v>
      </c>
      <c r="M3333" s="2"/>
    </row>
    <row r="3334" spans="1:13" ht="12.75" hidden="1">
      <c r="A3334" s="14"/>
      <c r="F3334" s="78"/>
      <c r="G3334" s="78"/>
      <c r="H3334" s="6">
        <f t="shared" si="226"/>
        <v>0</v>
      </c>
      <c r="I3334" s="24" t="e">
        <f t="shared" si="225"/>
        <v>#DIV/0!</v>
      </c>
      <c r="M3334" s="2"/>
    </row>
    <row r="3335" spans="1:13" ht="12.75" hidden="1">
      <c r="A3335" s="14"/>
      <c r="F3335" s="78"/>
      <c r="G3335" s="78"/>
      <c r="H3335" s="6">
        <f t="shared" si="226"/>
        <v>0</v>
      </c>
      <c r="I3335" s="24" t="e">
        <f t="shared" si="225"/>
        <v>#DIV/0!</v>
      </c>
      <c r="M3335" s="2"/>
    </row>
    <row r="3336" spans="1:13" ht="12.75" hidden="1">
      <c r="A3336" s="14"/>
      <c r="F3336" s="78"/>
      <c r="G3336" s="78"/>
      <c r="H3336" s="6">
        <f t="shared" si="226"/>
        <v>0</v>
      </c>
      <c r="I3336" s="24" t="e">
        <f t="shared" si="225"/>
        <v>#DIV/0!</v>
      </c>
      <c r="M3336" s="2"/>
    </row>
    <row r="3337" spans="1:13" ht="12.75" hidden="1">
      <c r="A3337" s="14"/>
      <c r="F3337" s="78"/>
      <c r="G3337" s="78"/>
      <c r="H3337" s="6">
        <f t="shared" si="226"/>
        <v>0</v>
      </c>
      <c r="I3337" s="24" t="e">
        <f t="shared" si="225"/>
        <v>#DIV/0!</v>
      </c>
      <c r="M3337" s="2"/>
    </row>
    <row r="3338" spans="1:13" ht="12.75" hidden="1">
      <c r="A3338" s="14"/>
      <c r="F3338" s="78"/>
      <c r="G3338" s="78"/>
      <c r="H3338" s="6">
        <f t="shared" si="226"/>
        <v>0</v>
      </c>
      <c r="I3338" s="24" t="e">
        <f t="shared" si="225"/>
        <v>#DIV/0!</v>
      </c>
      <c r="M3338" s="2"/>
    </row>
    <row r="3339" spans="1:13" ht="12.75" hidden="1">
      <c r="A3339" s="14"/>
      <c r="F3339" s="78"/>
      <c r="G3339" s="78"/>
      <c r="H3339" s="6">
        <f t="shared" si="226"/>
        <v>0</v>
      </c>
      <c r="I3339" s="24" t="e">
        <f t="shared" si="225"/>
        <v>#DIV/0!</v>
      </c>
      <c r="M3339" s="2"/>
    </row>
    <row r="3340" spans="1:13" ht="12.75" hidden="1">
      <c r="A3340" s="14"/>
      <c r="F3340" s="78"/>
      <c r="G3340" s="78"/>
      <c r="H3340" s="6">
        <f t="shared" si="226"/>
        <v>0</v>
      </c>
      <c r="I3340" s="24" t="e">
        <f t="shared" si="225"/>
        <v>#DIV/0!</v>
      </c>
      <c r="M3340" s="2"/>
    </row>
    <row r="3341" spans="1:13" ht="12.75" hidden="1">
      <c r="A3341" s="14"/>
      <c r="F3341" s="78"/>
      <c r="G3341" s="78"/>
      <c r="H3341" s="6">
        <f t="shared" si="226"/>
        <v>0</v>
      </c>
      <c r="I3341" s="24" t="e">
        <f aca="true" t="shared" si="227" ref="I3341:I3372">+B3341/M3341</f>
        <v>#DIV/0!</v>
      </c>
      <c r="M3341" s="2"/>
    </row>
    <row r="3342" spans="1:13" ht="12.75" hidden="1">
      <c r="A3342" s="14"/>
      <c r="F3342" s="78"/>
      <c r="G3342" s="78"/>
      <c r="H3342" s="6">
        <f t="shared" si="226"/>
        <v>0</v>
      </c>
      <c r="I3342" s="24" t="e">
        <f t="shared" si="227"/>
        <v>#DIV/0!</v>
      </c>
      <c r="M3342" s="2"/>
    </row>
    <row r="3343" spans="1:13" ht="12.75" hidden="1">
      <c r="A3343" s="14"/>
      <c r="F3343" s="78"/>
      <c r="G3343" s="78"/>
      <c r="H3343" s="6">
        <f aca="true" t="shared" si="228" ref="H3343:H3374">H3342-B3343</f>
        <v>0</v>
      </c>
      <c r="I3343" s="24" t="e">
        <f t="shared" si="227"/>
        <v>#DIV/0!</v>
      </c>
      <c r="M3343" s="2"/>
    </row>
    <row r="3344" spans="1:13" ht="12.75" hidden="1">
      <c r="A3344" s="14"/>
      <c r="F3344" s="78"/>
      <c r="G3344" s="78"/>
      <c r="H3344" s="6">
        <f t="shared" si="228"/>
        <v>0</v>
      </c>
      <c r="I3344" s="24" t="e">
        <f t="shared" si="227"/>
        <v>#DIV/0!</v>
      </c>
      <c r="M3344" s="2"/>
    </row>
    <row r="3345" spans="1:13" ht="12.75" hidden="1">
      <c r="A3345" s="14"/>
      <c r="F3345" s="78"/>
      <c r="G3345" s="78"/>
      <c r="H3345" s="6">
        <f t="shared" si="228"/>
        <v>0</v>
      </c>
      <c r="I3345" s="24" t="e">
        <f t="shared" si="227"/>
        <v>#DIV/0!</v>
      </c>
      <c r="M3345" s="2"/>
    </row>
    <row r="3346" spans="1:13" ht="12.75" hidden="1">
      <c r="A3346" s="14"/>
      <c r="F3346" s="78"/>
      <c r="G3346" s="78"/>
      <c r="H3346" s="6">
        <f t="shared" si="228"/>
        <v>0</v>
      </c>
      <c r="I3346" s="24" t="e">
        <f t="shared" si="227"/>
        <v>#DIV/0!</v>
      </c>
      <c r="M3346" s="2"/>
    </row>
    <row r="3347" spans="1:13" ht="12.75" hidden="1">
      <c r="A3347" s="14"/>
      <c r="F3347" s="78"/>
      <c r="G3347" s="78"/>
      <c r="H3347" s="6">
        <f t="shared" si="228"/>
        <v>0</v>
      </c>
      <c r="I3347" s="24" t="e">
        <f t="shared" si="227"/>
        <v>#DIV/0!</v>
      </c>
      <c r="M3347" s="2"/>
    </row>
    <row r="3348" spans="1:13" ht="12.75" hidden="1">
      <c r="A3348" s="14"/>
      <c r="F3348" s="78"/>
      <c r="G3348" s="78"/>
      <c r="H3348" s="6">
        <f t="shared" si="228"/>
        <v>0</v>
      </c>
      <c r="I3348" s="24" t="e">
        <f t="shared" si="227"/>
        <v>#DIV/0!</v>
      </c>
      <c r="M3348" s="2"/>
    </row>
    <row r="3349" spans="1:13" ht="12.75" hidden="1">
      <c r="A3349" s="14"/>
      <c r="F3349" s="78"/>
      <c r="G3349" s="78"/>
      <c r="H3349" s="6">
        <f t="shared" si="228"/>
        <v>0</v>
      </c>
      <c r="I3349" s="24" t="e">
        <f t="shared" si="227"/>
        <v>#DIV/0!</v>
      </c>
      <c r="M3349" s="2"/>
    </row>
    <row r="3350" spans="1:13" ht="12.75" hidden="1">
      <c r="A3350" s="14"/>
      <c r="F3350" s="78"/>
      <c r="G3350" s="78"/>
      <c r="H3350" s="6">
        <f t="shared" si="228"/>
        <v>0</v>
      </c>
      <c r="I3350" s="24" t="e">
        <f t="shared" si="227"/>
        <v>#DIV/0!</v>
      </c>
      <c r="M3350" s="2"/>
    </row>
    <row r="3351" spans="1:13" ht="12.75" hidden="1">
      <c r="A3351" s="14"/>
      <c r="F3351" s="78"/>
      <c r="G3351" s="78"/>
      <c r="H3351" s="6">
        <f t="shared" si="228"/>
        <v>0</v>
      </c>
      <c r="I3351" s="24" t="e">
        <f t="shared" si="227"/>
        <v>#DIV/0!</v>
      </c>
      <c r="M3351" s="2"/>
    </row>
    <row r="3352" spans="1:13" ht="12.75" hidden="1">
      <c r="A3352" s="14"/>
      <c r="F3352" s="78"/>
      <c r="G3352" s="78"/>
      <c r="H3352" s="6">
        <f t="shared" si="228"/>
        <v>0</v>
      </c>
      <c r="I3352" s="24" t="e">
        <f t="shared" si="227"/>
        <v>#DIV/0!</v>
      </c>
      <c r="M3352" s="2"/>
    </row>
    <row r="3353" spans="1:13" ht="12.75" hidden="1">
      <c r="A3353" s="14"/>
      <c r="F3353" s="78"/>
      <c r="G3353" s="78"/>
      <c r="H3353" s="6">
        <f t="shared" si="228"/>
        <v>0</v>
      </c>
      <c r="I3353" s="24" t="e">
        <f t="shared" si="227"/>
        <v>#DIV/0!</v>
      </c>
      <c r="M3353" s="2"/>
    </row>
    <row r="3354" spans="1:13" ht="12.75" hidden="1">
      <c r="A3354" s="14"/>
      <c r="F3354" s="78"/>
      <c r="G3354" s="78"/>
      <c r="H3354" s="6">
        <f t="shared" si="228"/>
        <v>0</v>
      </c>
      <c r="I3354" s="24" t="e">
        <f t="shared" si="227"/>
        <v>#DIV/0!</v>
      </c>
      <c r="M3354" s="2"/>
    </row>
    <row r="3355" spans="1:13" ht="12.75" hidden="1">
      <c r="A3355" s="14"/>
      <c r="F3355" s="78"/>
      <c r="G3355" s="78"/>
      <c r="H3355" s="6">
        <f t="shared" si="228"/>
        <v>0</v>
      </c>
      <c r="I3355" s="24" t="e">
        <f t="shared" si="227"/>
        <v>#DIV/0!</v>
      </c>
      <c r="M3355" s="2"/>
    </row>
    <row r="3356" spans="1:13" ht="12.75" hidden="1">
      <c r="A3356" s="14"/>
      <c r="F3356" s="78"/>
      <c r="G3356" s="78"/>
      <c r="H3356" s="6">
        <f t="shared" si="228"/>
        <v>0</v>
      </c>
      <c r="I3356" s="24" t="e">
        <f t="shared" si="227"/>
        <v>#DIV/0!</v>
      </c>
      <c r="M3356" s="2"/>
    </row>
    <row r="3357" spans="1:13" ht="12.75" hidden="1">
      <c r="A3357" s="14"/>
      <c r="F3357" s="78"/>
      <c r="G3357" s="78"/>
      <c r="H3357" s="6">
        <f t="shared" si="228"/>
        <v>0</v>
      </c>
      <c r="I3357" s="24" t="e">
        <f t="shared" si="227"/>
        <v>#DIV/0!</v>
      </c>
      <c r="M3357" s="2"/>
    </row>
    <row r="3358" spans="1:13" ht="12.75" hidden="1">
      <c r="A3358" s="14"/>
      <c r="F3358" s="78"/>
      <c r="G3358" s="78"/>
      <c r="H3358" s="6">
        <f t="shared" si="228"/>
        <v>0</v>
      </c>
      <c r="I3358" s="24" t="e">
        <f t="shared" si="227"/>
        <v>#DIV/0!</v>
      </c>
      <c r="M3358" s="2"/>
    </row>
    <row r="3359" spans="1:13" ht="12.75" hidden="1">
      <c r="A3359" s="14"/>
      <c r="F3359" s="78"/>
      <c r="G3359" s="78"/>
      <c r="H3359" s="6">
        <f t="shared" si="228"/>
        <v>0</v>
      </c>
      <c r="I3359" s="24" t="e">
        <f t="shared" si="227"/>
        <v>#DIV/0!</v>
      </c>
      <c r="M3359" s="2"/>
    </row>
    <row r="3360" spans="1:13" ht="12.75" hidden="1">
      <c r="A3360" s="14"/>
      <c r="F3360" s="78"/>
      <c r="G3360" s="78"/>
      <c r="H3360" s="6">
        <f t="shared" si="228"/>
        <v>0</v>
      </c>
      <c r="I3360" s="24" t="e">
        <f t="shared" si="227"/>
        <v>#DIV/0!</v>
      </c>
      <c r="M3360" s="2"/>
    </row>
    <row r="3361" spans="1:13" ht="12.75" hidden="1">
      <c r="A3361" s="14"/>
      <c r="F3361" s="78"/>
      <c r="G3361" s="78"/>
      <c r="H3361" s="6">
        <f t="shared" si="228"/>
        <v>0</v>
      </c>
      <c r="I3361" s="24" t="e">
        <f t="shared" si="227"/>
        <v>#DIV/0!</v>
      </c>
      <c r="M3361" s="2"/>
    </row>
    <row r="3362" spans="1:13" ht="12.75" hidden="1">
      <c r="A3362" s="14"/>
      <c r="F3362" s="78"/>
      <c r="G3362" s="78"/>
      <c r="H3362" s="6">
        <f t="shared" si="228"/>
        <v>0</v>
      </c>
      <c r="I3362" s="24" t="e">
        <f t="shared" si="227"/>
        <v>#DIV/0!</v>
      </c>
      <c r="M3362" s="2"/>
    </row>
    <row r="3363" spans="1:13" ht="12.75" hidden="1">
      <c r="A3363" s="14"/>
      <c r="F3363" s="78"/>
      <c r="G3363" s="78"/>
      <c r="H3363" s="6">
        <f t="shared" si="228"/>
        <v>0</v>
      </c>
      <c r="I3363" s="24" t="e">
        <f t="shared" si="227"/>
        <v>#DIV/0!</v>
      </c>
      <c r="M3363" s="2"/>
    </row>
    <row r="3364" spans="1:13" ht="12.75" hidden="1">
      <c r="A3364" s="14"/>
      <c r="F3364" s="78"/>
      <c r="G3364" s="78"/>
      <c r="H3364" s="6">
        <f t="shared" si="228"/>
        <v>0</v>
      </c>
      <c r="I3364" s="24" t="e">
        <f t="shared" si="227"/>
        <v>#DIV/0!</v>
      </c>
      <c r="M3364" s="2"/>
    </row>
    <row r="3365" spans="1:13" ht="12.75" hidden="1">
      <c r="A3365" s="14"/>
      <c r="F3365" s="78"/>
      <c r="G3365" s="78"/>
      <c r="H3365" s="6">
        <f t="shared" si="228"/>
        <v>0</v>
      </c>
      <c r="I3365" s="24" t="e">
        <f t="shared" si="227"/>
        <v>#DIV/0!</v>
      </c>
      <c r="M3365" s="2"/>
    </row>
    <row r="3366" spans="1:13" ht="12.75" hidden="1">
      <c r="A3366" s="14"/>
      <c r="F3366" s="78"/>
      <c r="G3366" s="78"/>
      <c r="H3366" s="6">
        <f t="shared" si="228"/>
        <v>0</v>
      </c>
      <c r="I3366" s="24" t="e">
        <f t="shared" si="227"/>
        <v>#DIV/0!</v>
      </c>
      <c r="M3366" s="2"/>
    </row>
    <row r="3367" spans="1:13" ht="12.75" hidden="1">
      <c r="A3367" s="14"/>
      <c r="F3367" s="78"/>
      <c r="G3367" s="78"/>
      <c r="H3367" s="6">
        <f t="shared" si="228"/>
        <v>0</v>
      </c>
      <c r="I3367" s="24" t="e">
        <f t="shared" si="227"/>
        <v>#DIV/0!</v>
      </c>
      <c r="M3367" s="2"/>
    </row>
    <row r="3368" spans="1:13" ht="12.75" hidden="1">
      <c r="A3368" s="14"/>
      <c r="F3368" s="78"/>
      <c r="G3368" s="78"/>
      <c r="H3368" s="6">
        <f t="shared" si="228"/>
        <v>0</v>
      </c>
      <c r="I3368" s="24" t="e">
        <f t="shared" si="227"/>
        <v>#DIV/0!</v>
      </c>
      <c r="M3368" s="2"/>
    </row>
    <row r="3369" spans="1:13" ht="12.75" hidden="1">
      <c r="A3369" s="14"/>
      <c r="F3369" s="78"/>
      <c r="G3369" s="78"/>
      <c r="H3369" s="6">
        <f t="shared" si="228"/>
        <v>0</v>
      </c>
      <c r="I3369" s="24" t="e">
        <f t="shared" si="227"/>
        <v>#DIV/0!</v>
      </c>
      <c r="M3369" s="2"/>
    </row>
    <row r="3370" spans="1:13" ht="12.75" hidden="1">
      <c r="A3370" s="14"/>
      <c r="F3370" s="78"/>
      <c r="G3370" s="78"/>
      <c r="H3370" s="6">
        <f t="shared" si="228"/>
        <v>0</v>
      </c>
      <c r="I3370" s="24" t="e">
        <f t="shared" si="227"/>
        <v>#DIV/0!</v>
      </c>
      <c r="M3370" s="2"/>
    </row>
    <row r="3371" spans="1:13" ht="12.75" hidden="1">
      <c r="A3371" s="14"/>
      <c r="F3371" s="78"/>
      <c r="G3371" s="78"/>
      <c r="H3371" s="6">
        <f t="shared" si="228"/>
        <v>0</v>
      </c>
      <c r="I3371" s="24" t="e">
        <f t="shared" si="227"/>
        <v>#DIV/0!</v>
      </c>
      <c r="M3371" s="2"/>
    </row>
    <row r="3372" spans="1:13" ht="12.75" hidden="1">
      <c r="A3372" s="14"/>
      <c r="F3372" s="78"/>
      <c r="G3372" s="78"/>
      <c r="H3372" s="6">
        <f t="shared" si="228"/>
        <v>0</v>
      </c>
      <c r="I3372" s="24" t="e">
        <f t="shared" si="227"/>
        <v>#DIV/0!</v>
      </c>
      <c r="M3372" s="2"/>
    </row>
    <row r="3373" spans="1:13" ht="12.75" hidden="1">
      <c r="A3373" s="14"/>
      <c r="F3373" s="78"/>
      <c r="G3373" s="78"/>
      <c r="H3373" s="6">
        <f t="shared" si="228"/>
        <v>0</v>
      </c>
      <c r="I3373" s="24" t="e">
        <f aca="true" t="shared" si="229" ref="I3373:I3404">+B3373/M3373</f>
        <v>#DIV/0!</v>
      </c>
      <c r="M3373" s="2"/>
    </row>
    <row r="3374" spans="1:13" ht="12.75" hidden="1">
      <c r="A3374" s="14"/>
      <c r="F3374" s="78"/>
      <c r="G3374" s="78"/>
      <c r="H3374" s="6">
        <f t="shared" si="228"/>
        <v>0</v>
      </c>
      <c r="I3374" s="24" t="e">
        <f t="shared" si="229"/>
        <v>#DIV/0!</v>
      </c>
      <c r="M3374" s="2"/>
    </row>
    <row r="3375" spans="1:13" ht="12.75" hidden="1">
      <c r="A3375" s="14"/>
      <c r="F3375" s="78"/>
      <c r="G3375" s="78"/>
      <c r="H3375" s="6">
        <f aca="true" t="shared" si="230" ref="H3375:H3406">H3374-B3375</f>
        <v>0</v>
      </c>
      <c r="I3375" s="24" t="e">
        <f t="shared" si="229"/>
        <v>#DIV/0!</v>
      </c>
      <c r="M3375" s="2"/>
    </row>
    <row r="3376" spans="1:13" ht="12.75" hidden="1">
      <c r="A3376" s="14"/>
      <c r="F3376" s="78"/>
      <c r="G3376" s="78"/>
      <c r="H3376" s="6">
        <f t="shared" si="230"/>
        <v>0</v>
      </c>
      <c r="I3376" s="24" t="e">
        <f t="shared" si="229"/>
        <v>#DIV/0!</v>
      </c>
      <c r="M3376" s="2"/>
    </row>
    <row r="3377" spans="1:13" ht="12.75" hidden="1">
      <c r="A3377" s="14"/>
      <c r="F3377" s="78"/>
      <c r="G3377" s="78"/>
      <c r="H3377" s="6">
        <f t="shared" si="230"/>
        <v>0</v>
      </c>
      <c r="I3377" s="24" t="e">
        <f t="shared" si="229"/>
        <v>#DIV/0!</v>
      </c>
      <c r="M3377" s="2"/>
    </row>
    <row r="3378" spans="1:13" ht="12.75" hidden="1">
      <c r="A3378" s="14"/>
      <c r="F3378" s="78"/>
      <c r="G3378" s="78"/>
      <c r="H3378" s="6">
        <f t="shared" si="230"/>
        <v>0</v>
      </c>
      <c r="I3378" s="24" t="e">
        <f t="shared" si="229"/>
        <v>#DIV/0!</v>
      </c>
      <c r="M3378" s="2"/>
    </row>
    <row r="3379" spans="1:13" ht="12.75" hidden="1">
      <c r="A3379" s="14"/>
      <c r="F3379" s="78"/>
      <c r="G3379" s="78"/>
      <c r="H3379" s="6">
        <f t="shared" si="230"/>
        <v>0</v>
      </c>
      <c r="I3379" s="24" t="e">
        <f t="shared" si="229"/>
        <v>#DIV/0!</v>
      </c>
      <c r="M3379" s="2"/>
    </row>
    <row r="3380" spans="1:13" ht="12.75" hidden="1">
      <c r="A3380" s="14"/>
      <c r="F3380" s="78"/>
      <c r="G3380" s="78"/>
      <c r="H3380" s="6">
        <f t="shared" si="230"/>
        <v>0</v>
      </c>
      <c r="I3380" s="24" t="e">
        <f t="shared" si="229"/>
        <v>#DIV/0!</v>
      </c>
      <c r="M3380" s="2"/>
    </row>
    <row r="3381" spans="1:13" ht="12.75" hidden="1">
      <c r="A3381" s="14"/>
      <c r="F3381" s="78"/>
      <c r="G3381" s="78"/>
      <c r="H3381" s="6">
        <f t="shared" si="230"/>
        <v>0</v>
      </c>
      <c r="I3381" s="24" t="e">
        <f t="shared" si="229"/>
        <v>#DIV/0!</v>
      </c>
      <c r="M3381" s="2"/>
    </row>
    <row r="3382" spans="1:13" ht="12.75" hidden="1">
      <c r="A3382" s="14"/>
      <c r="F3382" s="78"/>
      <c r="G3382" s="78"/>
      <c r="H3382" s="6">
        <f t="shared" si="230"/>
        <v>0</v>
      </c>
      <c r="I3382" s="24" t="e">
        <f t="shared" si="229"/>
        <v>#DIV/0!</v>
      </c>
      <c r="M3382" s="2"/>
    </row>
    <row r="3383" spans="1:13" ht="12.75" hidden="1">
      <c r="A3383" s="14"/>
      <c r="F3383" s="78"/>
      <c r="G3383" s="78"/>
      <c r="H3383" s="6">
        <f t="shared" si="230"/>
        <v>0</v>
      </c>
      <c r="I3383" s="24" t="e">
        <f t="shared" si="229"/>
        <v>#DIV/0!</v>
      </c>
      <c r="M3383" s="2"/>
    </row>
    <row r="3384" spans="1:13" ht="12.75" hidden="1">
      <c r="A3384" s="14"/>
      <c r="F3384" s="78"/>
      <c r="G3384" s="78"/>
      <c r="H3384" s="6">
        <f t="shared" si="230"/>
        <v>0</v>
      </c>
      <c r="I3384" s="24" t="e">
        <f t="shared" si="229"/>
        <v>#DIV/0!</v>
      </c>
      <c r="M3384" s="2"/>
    </row>
    <row r="3385" spans="1:13" ht="12.75" hidden="1">
      <c r="A3385" s="14"/>
      <c r="F3385" s="78"/>
      <c r="G3385" s="78"/>
      <c r="H3385" s="6">
        <f t="shared" si="230"/>
        <v>0</v>
      </c>
      <c r="I3385" s="24" t="e">
        <f t="shared" si="229"/>
        <v>#DIV/0!</v>
      </c>
      <c r="M3385" s="2"/>
    </row>
    <row r="3386" spans="1:13" ht="12.75" hidden="1">
      <c r="A3386" s="14"/>
      <c r="F3386" s="78"/>
      <c r="G3386" s="78"/>
      <c r="H3386" s="6">
        <f t="shared" si="230"/>
        <v>0</v>
      </c>
      <c r="I3386" s="24" t="e">
        <f t="shared" si="229"/>
        <v>#DIV/0!</v>
      </c>
      <c r="M3386" s="2"/>
    </row>
    <row r="3387" spans="1:13" ht="12.75" hidden="1">
      <c r="A3387" s="14"/>
      <c r="F3387" s="78"/>
      <c r="G3387" s="78"/>
      <c r="H3387" s="6">
        <f t="shared" si="230"/>
        <v>0</v>
      </c>
      <c r="I3387" s="24" t="e">
        <f t="shared" si="229"/>
        <v>#DIV/0!</v>
      </c>
      <c r="M3387" s="2"/>
    </row>
    <row r="3388" spans="1:13" ht="12.75" hidden="1">
      <c r="A3388" s="14"/>
      <c r="F3388" s="78"/>
      <c r="G3388" s="78"/>
      <c r="H3388" s="6">
        <f t="shared" si="230"/>
        <v>0</v>
      </c>
      <c r="I3388" s="24" t="e">
        <f t="shared" si="229"/>
        <v>#DIV/0!</v>
      </c>
      <c r="M3388" s="2"/>
    </row>
    <row r="3389" spans="1:13" ht="12.75" hidden="1">
      <c r="A3389" s="14"/>
      <c r="F3389" s="78"/>
      <c r="G3389" s="78"/>
      <c r="H3389" s="6">
        <f t="shared" si="230"/>
        <v>0</v>
      </c>
      <c r="I3389" s="24" t="e">
        <f t="shared" si="229"/>
        <v>#DIV/0!</v>
      </c>
      <c r="M3389" s="2"/>
    </row>
    <row r="3390" spans="1:13" ht="12.75" hidden="1">
      <c r="A3390" s="14"/>
      <c r="F3390" s="78"/>
      <c r="G3390" s="78"/>
      <c r="H3390" s="6">
        <f t="shared" si="230"/>
        <v>0</v>
      </c>
      <c r="I3390" s="24" t="e">
        <f t="shared" si="229"/>
        <v>#DIV/0!</v>
      </c>
      <c r="M3390" s="2"/>
    </row>
    <row r="3391" spans="1:13" ht="12.75" hidden="1">
      <c r="A3391" s="14"/>
      <c r="F3391" s="78"/>
      <c r="G3391" s="78"/>
      <c r="H3391" s="6">
        <f t="shared" si="230"/>
        <v>0</v>
      </c>
      <c r="I3391" s="24" t="e">
        <f t="shared" si="229"/>
        <v>#DIV/0!</v>
      </c>
      <c r="M3391" s="2"/>
    </row>
    <row r="3392" spans="1:13" ht="12.75" hidden="1">
      <c r="A3392" s="14"/>
      <c r="F3392" s="78"/>
      <c r="G3392" s="78"/>
      <c r="H3392" s="6">
        <f t="shared" si="230"/>
        <v>0</v>
      </c>
      <c r="I3392" s="24" t="e">
        <f t="shared" si="229"/>
        <v>#DIV/0!</v>
      </c>
      <c r="M3392" s="2"/>
    </row>
    <row r="3393" spans="1:13" ht="12.75" hidden="1">
      <c r="A3393" s="14"/>
      <c r="F3393" s="78"/>
      <c r="G3393" s="78"/>
      <c r="H3393" s="6">
        <f t="shared" si="230"/>
        <v>0</v>
      </c>
      <c r="I3393" s="24" t="e">
        <f t="shared" si="229"/>
        <v>#DIV/0!</v>
      </c>
      <c r="M3393" s="2"/>
    </row>
    <row r="3394" spans="1:13" ht="12.75" hidden="1">
      <c r="A3394" s="14"/>
      <c r="F3394" s="78"/>
      <c r="G3394" s="78"/>
      <c r="H3394" s="6">
        <f t="shared" si="230"/>
        <v>0</v>
      </c>
      <c r="I3394" s="24" t="e">
        <f t="shared" si="229"/>
        <v>#DIV/0!</v>
      </c>
      <c r="M3394" s="2"/>
    </row>
    <row r="3395" spans="1:13" ht="12.75" hidden="1">
      <c r="A3395" s="14"/>
      <c r="F3395" s="78"/>
      <c r="G3395" s="78"/>
      <c r="H3395" s="6">
        <f t="shared" si="230"/>
        <v>0</v>
      </c>
      <c r="I3395" s="24" t="e">
        <f t="shared" si="229"/>
        <v>#DIV/0!</v>
      </c>
      <c r="M3395" s="2"/>
    </row>
    <row r="3396" spans="1:13" ht="12.75" hidden="1">
      <c r="A3396" s="14"/>
      <c r="F3396" s="78"/>
      <c r="G3396" s="78"/>
      <c r="H3396" s="6">
        <f t="shared" si="230"/>
        <v>0</v>
      </c>
      <c r="I3396" s="24" t="e">
        <f t="shared" si="229"/>
        <v>#DIV/0!</v>
      </c>
      <c r="M3396" s="2"/>
    </row>
    <row r="3397" spans="1:13" ht="12.75" hidden="1">
      <c r="A3397" s="14"/>
      <c r="F3397" s="78"/>
      <c r="G3397" s="78"/>
      <c r="H3397" s="6">
        <f t="shared" si="230"/>
        <v>0</v>
      </c>
      <c r="I3397" s="24" t="e">
        <f t="shared" si="229"/>
        <v>#DIV/0!</v>
      </c>
      <c r="M3397" s="2"/>
    </row>
    <row r="3398" spans="1:13" ht="12.75" hidden="1">
      <c r="A3398" s="14"/>
      <c r="F3398" s="78"/>
      <c r="G3398" s="78"/>
      <c r="H3398" s="6">
        <f t="shared" si="230"/>
        <v>0</v>
      </c>
      <c r="I3398" s="24" t="e">
        <f t="shared" si="229"/>
        <v>#DIV/0!</v>
      </c>
      <c r="M3398" s="2"/>
    </row>
    <row r="3399" spans="1:13" ht="12.75" hidden="1">
      <c r="A3399" s="14"/>
      <c r="F3399" s="78"/>
      <c r="G3399" s="78"/>
      <c r="H3399" s="6">
        <f t="shared" si="230"/>
        <v>0</v>
      </c>
      <c r="I3399" s="24" t="e">
        <f t="shared" si="229"/>
        <v>#DIV/0!</v>
      </c>
      <c r="M3399" s="2"/>
    </row>
    <row r="3400" spans="1:13" ht="12.75" hidden="1">
      <c r="A3400" s="14"/>
      <c r="F3400" s="78"/>
      <c r="G3400" s="78"/>
      <c r="H3400" s="6">
        <f t="shared" si="230"/>
        <v>0</v>
      </c>
      <c r="I3400" s="24" t="e">
        <f t="shared" si="229"/>
        <v>#DIV/0!</v>
      </c>
      <c r="M3400" s="2"/>
    </row>
    <row r="3401" spans="1:13" ht="12.75" hidden="1">
      <c r="A3401" s="14"/>
      <c r="F3401" s="78"/>
      <c r="G3401" s="78"/>
      <c r="H3401" s="6">
        <f t="shared" si="230"/>
        <v>0</v>
      </c>
      <c r="I3401" s="24" t="e">
        <f t="shared" si="229"/>
        <v>#DIV/0!</v>
      </c>
      <c r="M3401" s="2"/>
    </row>
    <row r="3402" spans="1:13" ht="12.75" hidden="1">
      <c r="A3402" s="14"/>
      <c r="F3402" s="78"/>
      <c r="G3402" s="78"/>
      <c r="H3402" s="6">
        <f t="shared" si="230"/>
        <v>0</v>
      </c>
      <c r="I3402" s="24" t="e">
        <f t="shared" si="229"/>
        <v>#DIV/0!</v>
      </c>
      <c r="M3402" s="2"/>
    </row>
    <row r="3403" spans="1:13" ht="12.75" hidden="1">
      <c r="A3403" s="14"/>
      <c r="F3403" s="78"/>
      <c r="G3403" s="78"/>
      <c r="H3403" s="6">
        <f t="shared" si="230"/>
        <v>0</v>
      </c>
      <c r="I3403" s="24" t="e">
        <f t="shared" si="229"/>
        <v>#DIV/0!</v>
      </c>
      <c r="M3403" s="2"/>
    </row>
    <row r="3404" spans="1:13" ht="12.75" hidden="1">
      <c r="A3404" s="14"/>
      <c r="F3404" s="78"/>
      <c r="G3404" s="78"/>
      <c r="H3404" s="6">
        <f t="shared" si="230"/>
        <v>0</v>
      </c>
      <c r="I3404" s="24" t="e">
        <f t="shared" si="229"/>
        <v>#DIV/0!</v>
      </c>
      <c r="M3404" s="2"/>
    </row>
    <row r="3405" spans="1:13" ht="12.75" hidden="1">
      <c r="A3405" s="14"/>
      <c r="F3405" s="78"/>
      <c r="G3405" s="78"/>
      <c r="H3405" s="6">
        <f t="shared" si="230"/>
        <v>0</v>
      </c>
      <c r="I3405" s="24" t="e">
        <f aca="true" t="shared" si="231" ref="I3405:I3436">+B3405/M3405</f>
        <v>#DIV/0!</v>
      </c>
      <c r="M3405" s="2"/>
    </row>
    <row r="3406" spans="1:13" ht="12.75" hidden="1">
      <c r="A3406" s="14"/>
      <c r="F3406" s="78"/>
      <c r="G3406" s="78"/>
      <c r="H3406" s="6">
        <f t="shared" si="230"/>
        <v>0</v>
      </c>
      <c r="I3406" s="24" t="e">
        <f t="shared" si="231"/>
        <v>#DIV/0!</v>
      </c>
      <c r="M3406" s="2"/>
    </row>
    <row r="3407" spans="1:13" ht="12.75" hidden="1">
      <c r="A3407" s="14"/>
      <c r="F3407" s="78"/>
      <c r="G3407" s="78"/>
      <c r="H3407" s="6">
        <f aca="true" t="shared" si="232" ref="H3407:H3438">H3406-B3407</f>
        <v>0</v>
      </c>
      <c r="I3407" s="24" t="e">
        <f t="shared" si="231"/>
        <v>#DIV/0!</v>
      </c>
      <c r="M3407" s="2"/>
    </row>
    <row r="3408" spans="1:13" ht="12.75" hidden="1">
      <c r="A3408" s="14"/>
      <c r="F3408" s="78"/>
      <c r="G3408" s="78"/>
      <c r="H3408" s="6">
        <f t="shared" si="232"/>
        <v>0</v>
      </c>
      <c r="I3408" s="24" t="e">
        <f t="shared" si="231"/>
        <v>#DIV/0!</v>
      </c>
      <c r="M3408" s="2"/>
    </row>
    <row r="3409" spans="1:13" ht="12.75" hidden="1">
      <c r="A3409" s="14"/>
      <c r="F3409" s="78"/>
      <c r="G3409" s="78"/>
      <c r="H3409" s="6">
        <f t="shared" si="232"/>
        <v>0</v>
      </c>
      <c r="I3409" s="24" t="e">
        <f t="shared" si="231"/>
        <v>#DIV/0!</v>
      </c>
      <c r="M3409" s="2"/>
    </row>
    <row r="3410" spans="1:13" ht="12.75" hidden="1">
      <c r="A3410" s="14"/>
      <c r="F3410" s="78"/>
      <c r="G3410" s="78"/>
      <c r="H3410" s="6">
        <f t="shared" si="232"/>
        <v>0</v>
      </c>
      <c r="I3410" s="24" t="e">
        <f t="shared" si="231"/>
        <v>#DIV/0!</v>
      </c>
      <c r="M3410" s="2"/>
    </row>
    <row r="3411" spans="1:13" ht="12.75" hidden="1">
      <c r="A3411" s="14"/>
      <c r="F3411" s="78"/>
      <c r="G3411" s="78"/>
      <c r="H3411" s="6">
        <f t="shared" si="232"/>
        <v>0</v>
      </c>
      <c r="I3411" s="24" t="e">
        <f t="shared" si="231"/>
        <v>#DIV/0!</v>
      </c>
      <c r="M3411" s="2"/>
    </row>
    <row r="3412" spans="1:13" ht="12.75" hidden="1">
      <c r="A3412" s="14"/>
      <c r="F3412" s="78"/>
      <c r="G3412" s="78"/>
      <c r="H3412" s="6">
        <f t="shared" si="232"/>
        <v>0</v>
      </c>
      <c r="I3412" s="24" t="e">
        <f t="shared" si="231"/>
        <v>#DIV/0!</v>
      </c>
      <c r="M3412" s="2"/>
    </row>
    <row r="3413" spans="1:13" ht="12.75" hidden="1">
      <c r="A3413" s="14"/>
      <c r="F3413" s="78"/>
      <c r="G3413" s="78"/>
      <c r="H3413" s="6">
        <f t="shared" si="232"/>
        <v>0</v>
      </c>
      <c r="I3413" s="24" t="e">
        <f t="shared" si="231"/>
        <v>#DIV/0!</v>
      </c>
      <c r="M3413" s="2"/>
    </row>
    <row r="3414" spans="1:13" ht="12.75" hidden="1">
      <c r="A3414" s="14"/>
      <c r="F3414" s="78"/>
      <c r="G3414" s="78"/>
      <c r="H3414" s="6">
        <f t="shared" si="232"/>
        <v>0</v>
      </c>
      <c r="I3414" s="24" t="e">
        <f t="shared" si="231"/>
        <v>#DIV/0!</v>
      </c>
      <c r="M3414" s="2"/>
    </row>
    <row r="3415" spans="1:13" ht="12.75" hidden="1">
      <c r="A3415" s="14"/>
      <c r="F3415" s="78"/>
      <c r="G3415" s="78"/>
      <c r="H3415" s="6">
        <f t="shared" si="232"/>
        <v>0</v>
      </c>
      <c r="I3415" s="24" t="e">
        <f t="shared" si="231"/>
        <v>#DIV/0!</v>
      </c>
      <c r="M3415" s="2"/>
    </row>
    <row r="3416" spans="1:13" ht="12.75" hidden="1">
      <c r="A3416" s="14"/>
      <c r="F3416" s="78"/>
      <c r="G3416" s="78"/>
      <c r="H3416" s="6">
        <f t="shared" si="232"/>
        <v>0</v>
      </c>
      <c r="I3416" s="24" t="e">
        <f t="shared" si="231"/>
        <v>#DIV/0!</v>
      </c>
      <c r="M3416" s="2"/>
    </row>
    <row r="3417" spans="1:13" ht="12.75" hidden="1">
      <c r="A3417" s="14"/>
      <c r="F3417" s="78"/>
      <c r="G3417" s="78"/>
      <c r="H3417" s="6">
        <f t="shared" si="232"/>
        <v>0</v>
      </c>
      <c r="I3417" s="24" t="e">
        <f t="shared" si="231"/>
        <v>#DIV/0!</v>
      </c>
      <c r="M3417" s="2"/>
    </row>
    <row r="3418" spans="1:13" ht="12.75" hidden="1">
      <c r="A3418" s="14"/>
      <c r="F3418" s="78"/>
      <c r="G3418" s="78"/>
      <c r="H3418" s="6">
        <f t="shared" si="232"/>
        <v>0</v>
      </c>
      <c r="I3418" s="24" t="e">
        <f t="shared" si="231"/>
        <v>#DIV/0!</v>
      </c>
      <c r="M3418" s="2"/>
    </row>
    <row r="3419" spans="1:13" ht="12.75" hidden="1">
      <c r="A3419" s="14"/>
      <c r="F3419" s="78"/>
      <c r="G3419" s="78"/>
      <c r="H3419" s="6">
        <f t="shared" si="232"/>
        <v>0</v>
      </c>
      <c r="I3419" s="24" t="e">
        <f t="shared" si="231"/>
        <v>#DIV/0!</v>
      </c>
      <c r="M3419" s="2"/>
    </row>
    <row r="3420" spans="1:13" ht="12.75" hidden="1">
      <c r="A3420" s="14"/>
      <c r="F3420" s="78"/>
      <c r="G3420" s="78"/>
      <c r="H3420" s="6">
        <f t="shared" si="232"/>
        <v>0</v>
      </c>
      <c r="I3420" s="24" t="e">
        <f t="shared" si="231"/>
        <v>#DIV/0!</v>
      </c>
      <c r="M3420" s="2"/>
    </row>
    <row r="3421" spans="1:13" ht="12.75" hidden="1">
      <c r="A3421" s="14"/>
      <c r="F3421" s="78"/>
      <c r="G3421" s="78"/>
      <c r="H3421" s="6">
        <f t="shared" si="232"/>
        <v>0</v>
      </c>
      <c r="I3421" s="24" t="e">
        <f t="shared" si="231"/>
        <v>#DIV/0!</v>
      </c>
      <c r="M3421" s="2"/>
    </row>
    <row r="3422" spans="1:13" ht="12.75" hidden="1">
      <c r="A3422" s="14"/>
      <c r="F3422" s="78"/>
      <c r="G3422" s="78"/>
      <c r="H3422" s="6">
        <f t="shared" si="232"/>
        <v>0</v>
      </c>
      <c r="I3422" s="24" t="e">
        <f t="shared" si="231"/>
        <v>#DIV/0!</v>
      </c>
      <c r="M3422" s="2"/>
    </row>
    <row r="3423" spans="1:13" ht="12.75" hidden="1">
      <c r="A3423" s="14"/>
      <c r="F3423" s="78"/>
      <c r="G3423" s="78"/>
      <c r="H3423" s="6">
        <f t="shared" si="232"/>
        <v>0</v>
      </c>
      <c r="I3423" s="24" t="e">
        <f t="shared" si="231"/>
        <v>#DIV/0!</v>
      </c>
      <c r="M3423" s="2"/>
    </row>
    <row r="3424" spans="1:13" ht="12.75" hidden="1">
      <c r="A3424" s="14"/>
      <c r="F3424" s="78"/>
      <c r="G3424" s="78"/>
      <c r="H3424" s="6">
        <f t="shared" si="232"/>
        <v>0</v>
      </c>
      <c r="I3424" s="24" t="e">
        <f t="shared" si="231"/>
        <v>#DIV/0!</v>
      </c>
      <c r="M3424" s="2"/>
    </row>
    <row r="3425" spans="1:13" ht="12.75" hidden="1">
      <c r="A3425" s="14"/>
      <c r="F3425" s="78"/>
      <c r="G3425" s="78"/>
      <c r="H3425" s="6">
        <f t="shared" si="232"/>
        <v>0</v>
      </c>
      <c r="I3425" s="24" t="e">
        <f t="shared" si="231"/>
        <v>#DIV/0!</v>
      </c>
      <c r="M3425" s="2"/>
    </row>
    <row r="3426" spans="1:13" ht="12.75" hidden="1">
      <c r="A3426" s="14"/>
      <c r="F3426" s="78"/>
      <c r="G3426" s="78"/>
      <c r="H3426" s="6">
        <f t="shared" si="232"/>
        <v>0</v>
      </c>
      <c r="I3426" s="24" t="e">
        <f t="shared" si="231"/>
        <v>#DIV/0!</v>
      </c>
      <c r="M3426" s="2"/>
    </row>
    <row r="3427" spans="1:13" ht="12.75" hidden="1">
      <c r="A3427" s="14"/>
      <c r="F3427" s="78"/>
      <c r="G3427" s="78"/>
      <c r="H3427" s="6">
        <f t="shared" si="232"/>
        <v>0</v>
      </c>
      <c r="I3427" s="24" t="e">
        <f t="shared" si="231"/>
        <v>#DIV/0!</v>
      </c>
      <c r="M3427" s="2"/>
    </row>
    <row r="3428" spans="1:13" ht="12.75" hidden="1">
      <c r="A3428" s="14"/>
      <c r="F3428" s="78"/>
      <c r="G3428" s="78"/>
      <c r="H3428" s="6">
        <f t="shared" si="232"/>
        <v>0</v>
      </c>
      <c r="I3428" s="24" t="e">
        <f t="shared" si="231"/>
        <v>#DIV/0!</v>
      </c>
      <c r="M3428" s="2"/>
    </row>
    <row r="3429" spans="1:13" ht="12.75" hidden="1">
      <c r="A3429" s="14"/>
      <c r="F3429" s="78"/>
      <c r="G3429" s="78"/>
      <c r="H3429" s="6">
        <f t="shared" si="232"/>
        <v>0</v>
      </c>
      <c r="I3429" s="24" t="e">
        <f t="shared" si="231"/>
        <v>#DIV/0!</v>
      </c>
      <c r="M3429" s="2"/>
    </row>
    <row r="3430" spans="1:13" ht="12.75" hidden="1">
      <c r="A3430" s="14"/>
      <c r="F3430" s="78"/>
      <c r="G3430" s="78"/>
      <c r="H3430" s="6">
        <f t="shared" si="232"/>
        <v>0</v>
      </c>
      <c r="I3430" s="24" t="e">
        <f t="shared" si="231"/>
        <v>#DIV/0!</v>
      </c>
      <c r="M3430" s="2"/>
    </row>
    <row r="3431" spans="1:13" ht="12.75" hidden="1">
      <c r="A3431" s="14"/>
      <c r="F3431" s="78"/>
      <c r="G3431" s="78"/>
      <c r="H3431" s="6">
        <f t="shared" si="232"/>
        <v>0</v>
      </c>
      <c r="I3431" s="24" t="e">
        <f t="shared" si="231"/>
        <v>#DIV/0!</v>
      </c>
      <c r="M3431" s="2"/>
    </row>
    <row r="3432" spans="1:13" ht="12.75" hidden="1">
      <c r="A3432" s="14"/>
      <c r="F3432" s="78"/>
      <c r="G3432" s="78"/>
      <c r="H3432" s="6">
        <f t="shared" si="232"/>
        <v>0</v>
      </c>
      <c r="I3432" s="24" t="e">
        <f t="shared" si="231"/>
        <v>#DIV/0!</v>
      </c>
      <c r="M3432" s="2"/>
    </row>
    <row r="3433" spans="1:13" ht="12.75" hidden="1">
      <c r="A3433" s="14"/>
      <c r="F3433" s="78"/>
      <c r="G3433" s="78"/>
      <c r="H3433" s="6">
        <f t="shared" si="232"/>
        <v>0</v>
      </c>
      <c r="I3433" s="24" t="e">
        <f t="shared" si="231"/>
        <v>#DIV/0!</v>
      </c>
      <c r="M3433" s="2"/>
    </row>
    <row r="3434" spans="1:13" ht="12.75" hidden="1">
      <c r="A3434" s="14"/>
      <c r="F3434" s="78"/>
      <c r="G3434" s="78"/>
      <c r="H3434" s="6">
        <f t="shared" si="232"/>
        <v>0</v>
      </c>
      <c r="I3434" s="24" t="e">
        <f t="shared" si="231"/>
        <v>#DIV/0!</v>
      </c>
      <c r="M3434" s="2"/>
    </row>
    <row r="3435" spans="1:13" ht="12.75" hidden="1">
      <c r="A3435" s="14"/>
      <c r="F3435" s="78"/>
      <c r="G3435" s="78"/>
      <c r="H3435" s="6">
        <f t="shared" si="232"/>
        <v>0</v>
      </c>
      <c r="I3435" s="24" t="e">
        <f t="shared" si="231"/>
        <v>#DIV/0!</v>
      </c>
      <c r="M3435" s="2"/>
    </row>
    <row r="3436" spans="1:13" ht="12.75" hidden="1">
      <c r="A3436" s="14"/>
      <c r="F3436" s="78"/>
      <c r="G3436" s="78"/>
      <c r="H3436" s="6">
        <f t="shared" si="232"/>
        <v>0</v>
      </c>
      <c r="I3436" s="24" t="e">
        <f t="shared" si="231"/>
        <v>#DIV/0!</v>
      </c>
      <c r="M3436" s="2"/>
    </row>
    <row r="3437" spans="1:13" ht="12.75" hidden="1">
      <c r="A3437" s="14"/>
      <c r="F3437" s="78"/>
      <c r="G3437" s="78"/>
      <c r="H3437" s="6">
        <f t="shared" si="232"/>
        <v>0</v>
      </c>
      <c r="I3437" s="24" t="e">
        <f aca="true" t="shared" si="233" ref="I3437:I3468">+B3437/M3437</f>
        <v>#DIV/0!</v>
      </c>
      <c r="M3437" s="2"/>
    </row>
    <row r="3438" spans="1:13" ht="12.75" hidden="1">
      <c r="A3438" s="14"/>
      <c r="F3438" s="78"/>
      <c r="G3438" s="78"/>
      <c r="H3438" s="6">
        <f t="shared" si="232"/>
        <v>0</v>
      </c>
      <c r="I3438" s="24" t="e">
        <f t="shared" si="233"/>
        <v>#DIV/0!</v>
      </c>
      <c r="M3438" s="2"/>
    </row>
    <row r="3439" spans="1:13" ht="12.75" hidden="1">
      <c r="A3439" s="14"/>
      <c r="F3439" s="78"/>
      <c r="G3439" s="78"/>
      <c r="H3439" s="6">
        <f aca="true" t="shared" si="234" ref="H3439:H3470">H3438-B3439</f>
        <v>0</v>
      </c>
      <c r="I3439" s="24" t="e">
        <f t="shared" si="233"/>
        <v>#DIV/0!</v>
      </c>
      <c r="M3439" s="2"/>
    </row>
    <row r="3440" spans="1:13" ht="12.75" hidden="1">
      <c r="A3440" s="14"/>
      <c r="F3440" s="78"/>
      <c r="G3440" s="78"/>
      <c r="H3440" s="6">
        <f t="shared" si="234"/>
        <v>0</v>
      </c>
      <c r="I3440" s="24" t="e">
        <f t="shared" si="233"/>
        <v>#DIV/0!</v>
      </c>
      <c r="M3440" s="2"/>
    </row>
    <row r="3441" spans="1:13" ht="12.75" hidden="1">
      <c r="A3441" s="14"/>
      <c r="F3441" s="78"/>
      <c r="G3441" s="78"/>
      <c r="H3441" s="6">
        <f t="shared" si="234"/>
        <v>0</v>
      </c>
      <c r="I3441" s="24" t="e">
        <f t="shared" si="233"/>
        <v>#DIV/0!</v>
      </c>
      <c r="M3441" s="2"/>
    </row>
    <row r="3442" spans="1:13" ht="12.75" hidden="1">
      <c r="A3442" s="14"/>
      <c r="F3442" s="78"/>
      <c r="G3442" s="78"/>
      <c r="H3442" s="6">
        <f t="shared" si="234"/>
        <v>0</v>
      </c>
      <c r="I3442" s="24" t="e">
        <f t="shared" si="233"/>
        <v>#DIV/0!</v>
      </c>
      <c r="M3442" s="2"/>
    </row>
    <row r="3443" spans="1:13" ht="12.75" hidden="1">
      <c r="A3443" s="14"/>
      <c r="F3443" s="78"/>
      <c r="G3443" s="78"/>
      <c r="H3443" s="6">
        <f t="shared" si="234"/>
        <v>0</v>
      </c>
      <c r="I3443" s="24" t="e">
        <f t="shared" si="233"/>
        <v>#DIV/0!</v>
      </c>
      <c r="M3443" s="2"/>
    </row>
    <row r="3444" spans="1:13" ht="12.75" hidden="1">
      <c r="A3444" s="14"/>
      <c r="F3444" s="78"/>
      <c r="G3444" s="78"/>
      <c r="H3444" s="6">
        <f t="shared" si="234"/>
        <v>0</v>
      </c>
      <c r="I3444" s="24" t="e">
        <f t="shared" si="233"/>
        <v>#DIV/0!</v>
      </c>
      <c r="M3444" s="2"/>
    </row>
    <row r="3445" spans="1:13" ht="12.75" hidden="1">
      <c r="A3445" s="14"/>
      <c r="F3445" s="78"/>
      <c r="G3445" s="78"/>
      <c r="H3445" s="6">
        <f t="shared" si="234"/>
        <v>0</v>
      </c>
      <c r="I3445" s="24" t="e">
        <f t="shared" si="233"/>
        <v>#DIV/0!</v>
      </c>
      <c r="M3445" s="2"/>
    </row>
    <row r="3446" spans="1:13" ht="12.75" hidden="1">
      <c r="A3446" s="14"/>
      <c r="F3446" s="78"/>
      <c r="G3446" s="78"/>
      <c r="H3446" s="6">
        <f t="shared" si="234"/>
        <v>0</v>
      </c>
      <c r="I3446" s="24" t="e">
        <f t="shared" si="233"/>
        <v>#DIV/0!</v>
      </c>
      <c r="M3446" s="2"/>
    </row>
    <row r="3447" spans="1:13" ht="12.75" hidden="1">
      <c r="A3447" s="14"/>
      <c r="F3447" s="78"/>
      <c r="G3447" s="78"/>
      <c r="H3447" s="6">
        <f t="shared" si="234"/>
        <v>0</v>
      </c>
      <c r="I3447" s="24" t="e">
        <f t="shared" si="233"/>
        <v>#DIV/0!</v>
      </c>
      <c r="M3447" s="2"/>
    </row>
    <row r="3448" spans="1:13" ht="12.75" hidden="1">
      <c r="A3448" s="14"/>
      <c r="F3448" s="78"/>
      <c r="G3448" s="78"/>
      <c r="H3448" s="6">
        <f t="shared" si="234"/>
        <v>0</v>
      </c>
      <c r="I3448" s="24" t="e">
        <f t="shared" si="233"/>
        <v>#DIV/0!</v>
      </c>
      <c r="M3448" s="2"/>
    </row>
    <row r="3449" spans="1:13" ht="12.75" hidden="1">
      <c r="A3449" s="14"/>
      <c r="F3449" s="78"/>
      <c r="G3449" s="78"/>
      <c r="H3449" s="6">
        <f t="shared" si="234"/>
        <v>0</v>
      </c>
      <c r="I3449" s="24" t="e">
        <f t="shared" si="233"/>
        <v>#DIV/0!</v>
      </c>
      <c r="M3449" s="2"/>
    </row>
    <row r="3450" spans="1:13" ht="12.75" hidden="1">
      <c r="A3450" s="14"/>
      <c r="F3450" s="78"/>
      <c r="G3450" s="78"/>
      <c r="H3450" s="6">
        <f t="shared" si="234"/>
        <v>0</v>
      </c>
      <c r="I3450" s="24" t="e">
        <f t="shared" si="233"/>
        <v>#DIV/0!</v>
      </c>
      <c r="M3450" s="2"/>
    </row>
    <row r="3451" spans="1:13" ht="12.75" hidden="1">
      <c r="A3451" s="14"/>
      <c r="F3451" s="78"/>
      <c r="G3451" s="78"/>
      <c r="H3451" s="6">
        <f t="shared" si="234"/>
        <v>0</v>
      </c>
      <c r="I3451" s="24" t="e">
        <f t="shared" si="233"/>
        <v>#DIV/0!</v>
      </c>
      <c r="M3451" s="2"/>
    </row>
    <row r="3452" spans="1:13" ht="12.75" hidden="1">
      <c r="A3452" s="14"/>
      <c r="F3452" s="78"/>
      <c r="G3452" s="78"/>
      <c r="H3452" s="6">
        <f t="shared" si="234"/>
        <v>0</v>
      </c>
      <c r="I3452" s="24" t="e">
        <f t="shared" si="233"/>
        <v>#DIV/0!</v>
      </c>
      <c r="M3452" s="2"/>
    </row>
    <row r="3453" spans="1:13" ht="12.75" hidden="1">
      <c r="A3453" s="14"/>
      <c r="F3453" s="78"/>
      <c r="G3453" s="78"/>
      <c r="H3453" s="6">
        <f t="shared" si="234"/>
        <v>0</v>
      </c>
      <c r="I3453" s="24" t="e">
        <f t="shared" si="233"/>
        <v>#DIV/0!</v>
      </c>
      <c r="M3453" s="2"/>
    </row>
    <row r="3454" spans="1:13" ht="12.75" hidden="1">
      <c r="A3454" s="14"/>
      <c r="F3454" s="78"/>
      <c r="G3454" s="78"/>
      <c r="H3454" s="6">
        <f t="shared" si="234"/>
        <v>0</v>
      </c>
      <c r="I3454" s="24" t="e">
        <f t="shared" si="233"/>
        <v>#DIV/0!</v>
      </c>
      <c r="M3454" s="2"/>
    </row>
    <row r="3455" spans="1:13" ht="12.75" hidden="1">
      <c r="A3455" s="14"/>
      <c r="F3455" s="78"/>
      <c r="G3455" s="78"/>
      <c r="H3455" s="6">
        <f t="shared" si="234"/>
        <v>0</v>
      </c>
      <c r="I3455" s="24" t="e">
        <f t="shared" si="233"/>
        <v>#DIV/0!</v>
      </c>
      <c r="M3455" s="2"/>
    </row>
    <row r="3456" spans="1:13" ht="12.75" hidden="1">
      <c r="A3456" s="14"/>
      <c r="F3456" s="78"/>
      <c r="G3456" s="78"/>
      <c r="H3456" s="6">
        <f t="shared" si="234"/>
        <v>0</v>
      </c>
      <c r="I3456" s="24" t="e">
        <f t="shared" si="233"/>
        <v>#DIV/0!</v>
      </c>
      <c r="M3456" s="2"/>
    </row>
    <row r="3457" spans="1:13" ht="12.75" hidden="1">
      <c r="A3457" s="14"/>
      <c r="F3457" s="78"/>
      <c r="G3457" s="78"/>
      <c r="H3457" s="6">
        <f t="shared" si="234"/>
        <v>0</v>
      </c>
      <c r="I3457" s="24" t="e">
        <f t="shared" si="233"/>
        <v>#DIV/0!</v>
      </c>
      <c r="M3457" s="2"/>
    </row>
    <row r="3458" spans="1:13" ht="12.75" hidden="1">
      <c r="A3458" s="14"/>
      <c r="F3458" s="78"/>
      <c r="G3458" s="78"/>
      <c r="H3458" s="6">
        <f t="shared" si="234"/>
        <v>0</v>
      </c>
      <c r="I3458" s="24" t="e">
        <f t="shared" si="233"/>
        <v>#DIV/0!</v>
      </c>
      <c r="M3458" s="2"/>
    </row>
    <row r="3459" spans="1:13" ht="12.75" hidden="1">
      <c r="A3459" s="14"/>
      <c r="F3459" s="78"/>
      <c r="G3459" s="78"/>
      <c r="H3459" s="6">
        <f t="shared" si="234"/>
        <v>0</v>
      </c>
      <c r="I3459" s="24" t="e">
        <f t="shared" si="233"/>
        <v>#DIV/0!</v>
      </c>
      <c r="M3459" s="2"/>
    </row>
    <row r="3460" spans="1:13" ht="12.75" hidden="1">
      <c r="A3460" s="14"/>
      <c r="F3460" s="78"/>
      <c r="G3460" s="78"/>
      <c r="H3460" s="6">
        <f t="shared" si="234"/>
        <v>0</v>
      </c>
      <c r="I3460" s="24" t="e">
        <f t="shared" si="233"/>
        <v>#DIV/0!</v>
      </c>
      <c r="M3460" s="2"/>
    </row>
    <row r="3461" spans="1:13" ht="12.75" hidden="1">
      <c r="A3461" s="14"/>
      <c r="F3461" s="78"/>
      <c r="G3461" s="78"/>
      <c r="H3461" s="6">
        <f t="shared" si="234"/>
        <v>0</v>
      </c>
      <c r="I3461" s="24" t="e">
        <f t="shared" si="233"/>
        <v>#DIV/0!</v>
      </c>
      <c r="M3461" s="2"/>
    </row>
    <row r="3462" spans="1:13" ht="12.75" hidden="1">
      <c r="A3462" s="14"/>
      <c r="F3462" s="78"/>
      <c r="G3462" s="78"/>
      <c r="H3462" s="6">
        <f t="shared" si="234"/>
        <v>0</v>
      </c>
      <c r="I3462" s="24" t="e">
        <f t="shared" si="233"/>
        <v>#DIV/0!</v>
      </c>
      <c r="M3462" s="2"/>
    </row>
    <row r="3463" spans="1:13" ht="12.75" hidden="1">
      <c r="A3463" s="14"/>
      <c r="F3463" s="78"/>
      <c r="G3463" s="78"/>
      <c r="H3463" s="6">
        <f t="shared" si="234"/>
        <v>0</v>
      </c>
      <c r="I3463" s="24" t="e">
        <f t="shared" si="233"/>
        <v>#DIV/0!</v>
      </c>
      <c r="M3463" s="2"/>
    </row>
    <row r="3464" spans="1:13" ht="12.75" hidden="1">
      <c r="A3464" s="14"/>
      <c r="F3464" s="78"/>
      <c r="G3464" s="78"/>
      <c r="H3464" s="6">
        <f t="shared" si="234"/>
        <v>0</v>
      </c>
      <c r="I3464" s="24" t="e">
        <f t="shared" si="233"/>
        <v>#DIV/0!</v>
      </c>
      <c r="M3464" s="2"/>
    </row>
    <row r="3465" spans="1:13" ht="12.75" hidden="1">
      <c r="A3465" s="14"/>
      <c r="F3465" s="78"/>
      <c r="G3465" s="78"/>
      <c r="H3465" s="6">
        <f t="shared" si="234"/>
        <v>0</v>
      </c>
      <c r="I3465" s="24" t="e">
        <f t="shared" si="233"/>
        <v>#DIV/0!</v>
      </c>
      <c r="M3465" s="2"/>
    </row>
    <row r="3466" spans="1:13" ht="12.75" hidden="1">
      <c r="A3466" s="14"/>
      <c r="F3466" s="78"/>
      <c r="G3466" s="78"/>
      <c r="H3466" s="6">
        <f t="shared" si="234"/>
        <v>0</v>
      </c>
      <c r="I3466" s="24" t="e">
        <f t="shared" si="233"/>
        <v>#DIV/0!</v>
      </c>
      <c r="M3466" s="2"/>
    </row>
    <row r="3467" spans="1:13" ht="12.75" hidden="1">
      <c r="A3467" s="14"/>
      <c r="F3467" s="78"/>
      <c r="G3467" s="78"/>
      <c r="H3467" s="6">
        <f t="shared" si="234"/>
        <v>0</v>
      </c>
      <c r="I3467" s="24" t="e">
        <f t="shared" si="233"/>
        <v>#DIV/0!</v>
      </c>
      <c r="M3467" s="2"/>
    </row>
    <row r="3468" spans="1:13" ht="12.75" hidden="1">
      <c r="A3468" s="14"/>
      <c r="F3468" s="78"/>
      <c r="G3468" s="78"/>
      <c r="H3468" s="6">
        <f t="shared" si="234"/>
        <v>0</v>
      </c>
      <c r="I3468" s="24" t="e">
        <f t="shared" si="233"/>
        <v>#DIV/0!</v>
      </c>
      <c r="M3468" s="2"/>
    </row>
    <row r="3469" spans="1:13" ht="12.75" hidden="1">
      <c r="A3469" s="14"/>
      <c r="F3469" s="78"/>
      <c r="G3469" s="78"/>
      <c r="H3469" s="6">
        <f t="shared" si="234"/>
        <v>0</v>
      </c>
      <c r="I3469" s="24" t="e">
        <f aca="true" t="shared" si="235" ref="I3469:I3491">+B3469/M3469</f>
        <v>#DIV/0!</v>
      </c>
      <c r="M3469" s="2"/>
    </row>
    <row r="3470" spans="1:13" ht="12.75" hidden="1">
      <c r="A3470" s="14"/>
      <c r="F3470" s="78"/>
      <c r="G3470" s="78"/>
      <c r="H3470" s="6">
        <f t="shared" si="234"/>
        <v>0</v>
      </c>
      <c r="I3470" s="24" t="e">
        <f t="shared" si="235"/>
        <v>#DIV/0!</v>
      </c>
      <c r="M3470" s="2"/>
    </row>
    <row r="3471" spans="1:13" ht="12.75" hidden="1">
      <c r="A3471" s="14"/>
      <c r="F3471" s="78"/>
      <c r="G3471" s="78"/>
      <c r="H3471" s="6">
        <f aca="true" t="shared" si="236" ref="H3471:H3491">H3470-B3471</f>
        <v>0</v>
      </c>
      <c r="I3471" s="24" t="e">
        <f t="shared" si="235"/>
        <v>#DIV/0!</v>
      </c>
      <c r="M3471" s="2"/>
    </row>
    <row r="3472" spans="1:13" ht="12.75" hidden="1">
      <c r="A3472" s="14"/>
      <c r="F3472" s="78"/>
      <c r="G3472" s="78"/>
      <c r="H3472" s="6">
        <f t="shared" si="236"/>
        <v>0</v>
      </c>
      <c r="I3472" s="24" t="e">
        <f t="shared" si="235"/>
        <v>#DIV/0!</v>
      </c>
      <c r="M3472" s="2"/>
    </row>
    <row r="3473" spans="1:13" ht="12.75" hidden="1">
      <c r="A3473" s="14"/>
      <c r="F3473" s="78"/>
      <c r="G3473" s="78"/>
      <c r="H3473" s="6">
        <f t="shared" si="236"/>
        <v>0</v>
      </c>
      <c r="I3473" s="24" t="e">
        <f t="shared" si="235"/>
        <v>#DIV/0!</v>
      </c>
      <c r="M3473" s="2"/>
    </row>
    <row r="3474" spans="1:13" ht="12.75" hidden="1">
      <c r="A3474" s="14"/>
      <c r="F3474" s="78"/>
      <c r="G3474" s="78"/>
      <c r="H3474" s="6">
        <f t="shared" si="236"/>
        <v>0</v>
      </c>
      <c r="I3474" s="24" t="e">
        <f t="shared" si="235"/>
        <v>#DIV/0!</v>
      </c>
      <c r="M3474" s="2"/>
    </row>
    <row r="3475" spans="1:13" ht="12.75" hidden="1">
      <c r="A3475" s="14"/>
      <c r="F3475" s="78"/>
      <c r="G3475" s="78"/>
      <c r="H3475" s="6">
        <f t="shared" si="236"/>
        <v>0</v>
      </c>
      <c r="I3475" s="24" t="e">
        <f t="shared" si="235"/>
        <v>#DIV/0!</v>
      </c>
      <c r="M3475" s="2"/>
    </row>
    <row r="3476" spans="1:13" ht="12.75" hidden="1">
      <c r="A3476" s="14"/>
      <c r="F3476" s="78"/>
      <c r="G3476" s="78"/>
      <c r="H3476" s="6">
        <f t="shared" si="236"/>
        <v>0</v>
      </c>
      <c r="I3476" s="24" t="e">
        <f t="shared" si="235"/>
        <v>#DIV/0!</v>
      </c>
      <c r="M3476" s="2"/>
    </row>
    <row r="3477" spans="1:13" ht="12.75" hidden="1">
      <c r="A3477" s="14"/>
      <c r="F3477" s="78"/>
      <c r="G3477" s="78"/>
      <c r="H3477" s="6">
        <f t="shared" si="236"/>
        <v>0</v>
      </c>
      <c r="I3477" s="24" t="e">
        <f t="shared" si="235"/>
        <v>#DIV/0!</v>
      </c>
      <c r="M3477" s="2"/>
    </row>
    <row r="3478" spans="1:13" ht="12.75" hidden="1">
      <c r="A3478" s="14"/>
      <c r="F3478" s="78"/>
      <c r="G3478" s="78"/>
      <c r="H3478" s="6">
        <f t="shared" si="236"/>
        <v>0</v>
      </c>
      <c r="I3478" s="24" t="e">
        <f t="shared" si="235"/>
        <v>#DIV/0!</v>
      </c>
      <c r="M3478" s="2"/>
    </row>
    <row r="3479" spans="1:13" ht="12.75" hidden="1">
      <c r="A3479" s="14"/>
      <c r="F3479" s="78"/>
      <c r="G3479" s="78"/>
      <c r="H3479" s="6">
        <f t="shared" si="236"/>
        <v>0</v>
      </c>
      <c r="I3479" s="24" t="e">
        <f t="shared" si="235"/>
        <v>#DIV/0!</v>
      </c>
      <c r="M3479" s="2"/>
    </row>
    <row r="3480" spans="1:13" ht="12.75" hidden="1">
      <c r="A3480" s="14"/>
      <c r="F3480" s="78"/>
      <c r="G3480" s="78"/>
      <c r="H3480" s="6">
        <f t="shared" si="236"/>
        <v>0</v>
      </c>
      <c r="I3480" s="24" t="e">
        <f t="shared" si="235"/>
        <v>#DIV/0!</v>
      </c>
      <c r="M3480" s="2"/>
    </row>
    <row r="3481" spans="1:13" ht="12.75" hidden="1">
      <c r="A3481" s="14"/>
      <c r="F3481" s="78"/>
      <c r="G3481" s="78"/>
      <c r="H3481" s="6">
        <f t="shared" si="236"/>
        <v>0</v>
      </c>
      <c r="I3481" s="24" t="e">
        <f t="shared" si="235"/>
        <v>#DIV/0!</v>
      </c>
      <c r="M3481" s="2"/>
    </row>
    <row r="3482" spans="1:13" ht="12.75" hidden="1">
      <c r="A3482" s="14"/>
      <c r="F3482" s="78"/>
      <c r="G3482" s="78"/>
      <c r="H3482" s="6">
        <f t="shared" si="236"/>
        <v>0</v>
      </c>
      <c r="I3482" s="24" t="e">
        <f t="shared" si="235"/>
        <v>#DIV/0!</v>
      </c>
      <c r="M3482" s="2"/>
    </row>
    <row r="3483" spans="1:13" ht="12.75" hidden="1">
      <c r="A3483" s="14"/>
      <c r="F3483" s="78"/>
      <c r="G3483" s="78"/>
      <c r="H3483" s="6">
        <f t="shared" si="236"/>
        <v>0</v>
      </c>
      <c r="I3483" s="24" t="e">
        <f t="shared" si="235"/>
        <v>#DIV/0!</v>
      </c>
      <c r="M3483" s="2"/>
    </row>
    <row r="3484" spans="1:13" ht="12.75" hidden="1">
      <c r="A3484" s="14"/>
      <c r="F3484" s="78"/>
      <c r="G3484" s="78"/>
      <c r="H3484" s="6">
        <f t="shared" si="236"/>
        <v>0</v>
      </c>
      <c r="I3484" s="24" t="e">
        <f t="shared" si="235"/>
        <v>#DIV/0!</v>
      </c>
      <c r="M3484" s="2"/>
    </row>
    <row r="3485" spans="1:13" ht="12.75" hidden="1">
      <c r="A3485" s="14"/>
      <c r="F3485" s="78"/>
      <c r="G3485" s="78"/>
      <c r="H3485" s="6">
        <f t="shared" si="236"/>
        <v>0</v>
      </c>
      <c r="I3485" s="24" t="e">
        <f t="shared" si="235"/>
        <v>#DIV/0!</v>
      </c>
      <c r="M3485" s="2"/>
    </row>
    <row r="3486" spans="1:13" ht="12.75" hidden="1">
      <c r="A3486" s="14"/>
      <c r="F3486" s="78"/>
      <c r="G3486" s="78"/>
      <c r="H3486" s="6">
        <f t="shared" si="236"/>
        <v>0</v>
      </c>
      <c r="I3486" s="24" t="e">
        <f t="shared" si="235"/>
        <v>#DIV/0!</v>
      </c>
      <c r="M3486" s="2"/>
    </row>
    <row r="3487" spans="1:13" ht="12.75" hidden="1">
      <c r="A3487" s="14"/>
      <c r="F3487" s="78"/>
      <c r="G3487" s="78"/>
      <c r="H3487" s="6">
        <f t="shared" si="236"/>
        <v>0</v>
      </c>
      <c r="I3487" s="24" t="e">
        <f t="shared" si="235"/>
        <v>#DIV/0!</v>
      </c>
      <c r="M3487" s="2"/>
    </row>
    <row r="3488" spans="1:13" ht="12.75" hidden="1">
      <c r="A3488" s="14"/>
      <c r="F3488" s="78"/>
      <c r="G3488" s="78"/>
      <c r="H3488" s="6">
        <f t="shared" si="236"/>
        <v>0</v>
      </c>
      <c r="I3488" s="24" t="e">
        <f t="shared" si="235"/>
        <v>#DIV/0!</v>
      </c>
      <c r="M3488" s="2"/>
    </row>
    <row r="3489" spans="1:13" ht="12.75" hidden="1">
      <c r="A3489" s="14"/>
      <c r="F3489" s="78"/>
      <c r="G3489" s="78"/>
      <c r="H3489" s="6">
        <f t="shared" si="236"/>
        <v>0</v>
      </c>
      <c r="I3489" s="24" t="e">
        <f t="shared" si="235"/>
        <v>#DIV/0!</v>
      </c>
      <c r="M3489" s="2"/>
    </row>
    <row r="3490" spans="1:13" ht="12.75" hidden="1">
      <c r="A3490" s="14"/>
      <c r="F3490" s="78"/>
      <c r="G3490" s="78"/>
      <c r="H3490" s="6">
        <f t="shared" si="236"/>
        <v>0</v>
      </c>
      <c r="I3490" s="24" t="e">
        <f t="shared" si="235"/>
        <v>#DIV/0!</v>
      </c>
      <c r="M3490" s="2"/>
    </row>
    <row r="3491" spans="1:13" ht="12.75" hidden="1">
      <c r="A3491" s="14"/>
      <c r="F3491" s="78"/>
      <c r="G3491" s="78"/>
      <c r="H3491" s="6">
        <f t="shared" si="236"/>
        <v>0</v>
      </c>
      <c r="I3491" s="24" t="e">
        <f t="shared" si="235"/>
        <v>#DIV/0!</v>
      </c>
      <c r="M3491" s="2"/>
    </row>
    <row r="3492" spans="1:13" ht="12.75" hidden="1">
      <c r="A3492" s="14"/>
      <c r="F3492" s="78"/>
      <c r="G3492" s="78"/>
      <c r="M3492" s="2"/>
    </row>
    <row r="3493" spans="1:13" ht="12.75" hidden="1">
      <c r="A3493" s="14"/>
      <c r="F3493" s="78"/>
      <c r="G3493" s="78"/>
      <c r="M3493" s="2"/>
    </row>
    <row r="3494" spans="1:13" ht="12.75" hidden="1">
      <c r="A3494" s="14"/>
      <c r="F3494" s="78"/>
      <c r="G3494" s="78"/>
      <c r="M3494" s="2"/>
    </row>
    <row r="3495" spans="1:13" ht="12.75" hidden="1">
      <c r="A3495" s="14"/>
      <c r="F3495" s="78"/>
      <c r="G3495" s="78"/>
      <c r="M3495" s="2"/>
    </row>
    <row r="3496" spans="1:13" ht="12.75" hidden="1">
      <c r="A3496" s="14"/>
      <c r="F3496" s="78"/>
      <c r="G3496" s="78"/>
      <c r="M3496" s="2"/>
    </row>
    <row r="3497" spans="1:13" ht="12.75" hidden="1">
      <c r="A3497" s="14"/>
      <c r="F3497" s="78"/>
      <c r="G3497" s="78"/>
      <c r="M3497" s="2"/>
    </row>
    <row r="3498" spans="1:13" ht="12.75" hidden="1">
      <c r="A3498" s="14"/>
      <c r="F3498" s="78"/>
      <c r="G3498" s="78"/>
      <c r="M3498" s="2"/>
    </row>
    <row r="3499" spans="1:13" ht="12.75" hidden="1">
      <c r="A3499" s="14"/>
      <c r="F3499" s="78"/>
      <c r="G3499" s="78"/>
      <c r="M3499" s="2"/>
    </row>
    <row r="3500" spans="1:13" ht="12.75" hidden="1">
      <c r="A3500" s="14"/>
      <c r="F3500" s="78"/>
      <c r="G3500" s="78"/>
      <c r="M3500" s="2"/>
    </row>
    <row r="3501" spans="1:13" ht="12.75" hidden="1">
      <c r="A3501" s="14"/>
      <c r="F3501" s="78"/>
      <c r="G3501" s="78"/>
      <c r="M3501" s="2"/>
    </row>
    <row r="3502" spans="1:13" ht="12.75" hidden="1">
      <c r="A3502" s="14"/>
      <c r="F3502" s="78"/>
      <c r="G3502" s="78"/>
      <c r="M3502" s="2"/>
    </row>
    <row r="3503" spans="1:13" ht="12.75" hidden="1">
      <c r="A3503" s="14"/>
      <c r="F3503" s="78"/>
      <c r="G3503" s="78"/>
      <c r="M3503" s="2"/>
    </row>
    <row r="3504" spans="1:13" ht="12.75" hidden="1">
      <c r="A3504" s="14"/>
      <c r="F3504" s="78"/>
      <c r="G3504" s="78"/>
      <c r="M3504" s="2"/>
    </row>
    <row r="3505" spans="1:13" ht="12.75" hidden="1">
      <c r="A3505" s="14"/>
      <c r="F3505" s="78"/>
      <c r="G3505" s="78"/>
      <c r="M3505" s="2"/>
    </row>
    <row r="3506" spans="1:13" ht="12.75" hidden="1">
      <c r="A3506" s="14"/>
      <c r="F3506" s="78"/>
      <c r="G3506" s="78"/>
      <c r="M3506" s="2"/>
    </row>
    <row r="3507" spans="1:13" ht="12.75" hidden="1">
      <c r="A3507" s="14"/>
      <c r="F3507" s="78"/>
      <c r="G3507" s="78"/>
      <c r="M3507" s="2"/>
    </row>
    <row r="3508" spans="1:13" ht="12.75" hidden="1">
      <c r="A3508" s="14"/>
      <c r="F3508" s="78"/>
      <c r="G3508" s="78"/>
      <c r="M3508" s="2"/>
    </row>
    <row r="3509" spans="1:13" ht="12.75" hidden="1">
      <c r="A3509" s="14"/>
      <c r="F3509" s="78"/>
      <c r="G3509" s="78"/>
      <c r="M3509" s="2"/>
    </row>
    <row r="3510" spans="1:13" ht="12.75" hidden="1">
      <c r="A3510" s="14"/>
      <c r="F3510" s="78"/>
      <c r="G3510" s="78"/>
      <c r="M3510" s="2"/>
    </row>
    <row r="3511" spans="1:13" ht="12.75" hidden="1">
      <c r="A3511" s="14"/>
      <c r="F3511" s="78"/>
      <c r="G3511" s="78"/>
      <c r="M3511" s="2"/>
    </row>
    <row r="3512" spans="1:13" ht="12.75" hidden="1">
      <c r="A3512" s="14"/>
      <c r="F3512" s="78"/>
      <c r="G3512" s="78"/>
      <c r="M3512" s="2"/>
    </row>
    <row r="3513" spans="1:13" ht="12.75" hidden="1">
      <c r="A3513" s="14"/>
      <c r="F3513" s="78"/>
      <c r="G3513" s="78"/>
      <c r="M3513" s="2"/>
    </row>
    <row r="3514" spans="1:13" ht="12.75" hidden="1">
      <c r="A3514" s="14"/>
      <c r="F3514" s="78"/>
      <c r="G3514" s="78"/>
      <c r="M3514" s="2"/>
    </row>
    <row r="3515" spans="1:13" ht="12.75" hidden="1">
      <c r="A3515" s="14"/>
      <c r="F3515" s="78"/>
      <c r="G3515" s="78"/>
      <c r="M3515" s="2"/>
    </row>
    <row r="3516" spans="1:13" ht="12.75" hidden="1">
      <c r="A3516" s="14"/>
      <c r="F3516" s="78"/>
      <c r="G3516" s="78"/>
      <c r="M3516" s="2"/>
    </row>
    <row r="3517" spans="1:13" ht="12.75" hidden="1">
      <c r="A3517" s="14"/>
      <c r="F3517" s="78"/>
      <c r="G3517" s="78"/>
      <c r="M3517" s="2"/>
    </row>
    <row r="3518" spans="1:13" ht="12.75" hidden="1">
      <c r="A3518" s="14"/>
      <c r="F3518" s="78"/>
      <c r="G3518" s="78"/>
      <c r="M3518" s="2"/>
    </row>
    <row r="3519" spans="1:13" ht="12.75" hidden="1">
      <c r="A3519" s="14"/>
      <c r="F3519" s="78"/>
      <c r="G3519" s="78"/>
      <c r="M3519" s="2"/>
    </row>
    <row r="3520" spans="1:13" ht="12.75" hidden="1">
      <c r="A3520" s="14"/>
      <c r="F3520" s="78"/>
      <c r="G3520" s="78"/>
      <c r="M3520" s="2"/>
    </row>
    <row r="3521" spans="1:13" ht="12.75" hidden="1">
      <c r="A3521" s="14"/>
      <c r="F3521" s="78"/>
      <c r="G3521" s="78"/>
      <c r="M3521" s="2"/>
    </row>
    <row r="3522" spans="1:13" ht="12.75" hidden="1">
      <c r="A3522" s="14"/>
      <c r="F3522" s="78"/>
      <c r="G3522" s="78"/>
      <c r="M3522" s="2"/>
    </row>
    <row r="3523" spans="1:13" ht="12.75" hidden="1">
      <c r="A3523" s="14"/>
      <c r="F3523" s="78"/>
      <c r="G3523" s="78"/>
      <c r="M3523" s="2"/>
    </row>
    <row r="3524" spans="1:13" ht="12.75" hidden="1">
      <c r="A3524" s="14"/>
      <c r="F3524" s="78"/>
      <c r="G3524" s="78"/>
      <c r="M3524" s="2"/>
    </row>
    <row r="3525" spans="1:13" ht="12.75" hidden="1">
      <c r="A3525" s="14"/>
      <c r="F3525" s="78"/>
      <c r="G3525" s="78"/>
      <c r="M3525" s="2"/>
    </row>
    <row r="3526" spans="1:13" ht="12.75" hidden="1">
      <c r="A3526" s="14"/>
      <c r="F3526" s="78"/>
      <c r="G3526" s="78"/>
      <c r="M3526" s="2"/>
    </row>
    <row r="3527" spans="1:13" ht="12.75" hidden="1">
      <c r="A3527" s="14"/>
      <c r="F3527" s="78"/>
      <c r="G3527" s="78"/>
      <c r="M3527" s="2"/>
    </row>
    <row r="3528" spans="1:13" ht="12.75" hidden="1">
      <c r="A3528" s="14"/>
      <c r="F3528" s="78"/>
      <c r="G3528" s="78"/>
      <c r="M3528" s="2"/>
    </row>
    <row r="3529" spans="1:13" ht="12.75" hidden="1">
      <c r="A3529" s="14"/>
      <c r="F3529" s="78"/>
      <c r="G3529" s="78"/>
      <c r="M3529" s="2"/>
    </row>
    <row r="3530" spans="1:13" ht="12.75" hidden="1">
      <c r="A3530" s="14"/>
      <c r="F3530" s="78"/>
      <c r="G3530" s="78"/>
      <c r="M3530" s="2"/>
    </row>
    <row r="3531" spans="1:13" ht="12.75" hidden="1">
      <c r="A3531" s="14"/>
      <c r="F3531" s="78"/>
      <c r="G3531" s="78"/>
      <c r="M3531" s="2"/>
    </row>
    <row r="3532" spans="1:13" ht="12.75" hidden="1">
      <c r="A3532" s="14"/>
      <c r="F3532" s="78"/>
      <c r="G3532" s="78"/>
      <c r="M3532" s="2"/>
    </row>
    <row r="3533" spans="1:13" ht="12.75" hidden="1">
      <c r="A3533" s="14"/>
      <c r="F3533" s="78"/>
      <c r="G3533" s="78"/>
      <c r="M3533" s="2"/>
    </row>
    <row r="3534" spans="1:13" ht="12.75" hidden="1">
      <c r="A3534" s="14"/>
      <c r="F3534" s="78"/>
      <c r="G3534" s="78"/>
      <c r="M3534" s="2"/>
    </row>
    <row r="3535" spans="1:13" ht="12.75" hidden="1">
      <c r="A3535" s="14"/>
      <c r="F3535" s="78"/>
      <c r="G3535" s="78"/>
      <c r="M3535" s="2"/>
    </row>
    <row r="3536" spans="1:13" ht="12.75" hidden="1">
      <c r="A3536" s="14"/>
      <c r="F3536" s="78"/>
      <c r="G3536" s="78"/>
      <c r="M3536" s="2"/>
    </row>
    <row r="3537" spans="1:13" ht="12.75" hidden="1">
      <c r="A3537" s="14"/>
      <c r="F3537" s="78"/>
      <c r="G3537" s="78"/>
      <c r="M3537" s="2"/>
    </row>
    <row r="3538" spans="1:13" ht="12.75" hidden="1">
      <c r="A3538" s="14"/>
      <c r="F3538" s="78"/>
      <c r="G3538" s="78"/>
      <c r="M3538" s="2"/>
    </row>
    <row r="3539" spans="1:13" ht="12.75" hidden="1">
      <c r="A3539" s="14"/>
      <c r="F3539" s="78"/>
      <c r="G3539" s="78"/>
      <c r="M3539" s="2"/>
    </row>
    <row r="3540" spans="1:13" ht="12.75" hidden="1">
      <c r="A3540" s="14"/>
      <c r="F3540" s="78"/>
      <c r="G3540" s="78"/>
      <c r="M3540" s="2"/>
    </row>
    <row r="3541" spans="1:13" ht="12.75" hidden="1">
      <c r="A3541" s="14"/>
      <c r="F3541" s="78"/>
      <c r="G3541" s="78"/>
      <c r="M3541" s="2"/>
    </row>
    <row r="3542" spans="1:13" ht="12.75" hidden="1">
      <c r="A3542" s="14"/>
      <c r="F3542" s="78"/>
      <c r="G3542" s="78"/>
      <c r="M3542" s="2"/>
    </row>
    <row r="3543" spans="1:13" ht="12.75" hidden="1">
      <c r="A3543" s="14"/>
      <c r="F3543" s="78"/>
      <c r="G3543" s="78"/>
      <c r="M3543" s="2"/>
    </row>
    <row r="3544" spans="1:13" ht="12.75" hidden="1">
      <c r="A3544" s="14"/>
      <c r="F3544" s="78"/>
      <c r="G3544" s="78"/>
      <c r="M3544" s="2"/>
    </row>
    <row r="3545" spans="1:13" ht="12.75" hidden="1">
      <c r="A3545" s="14"/>
      <c r="F3545" s="78"/>
      <c r="G3545" s="78"/>
      <c r="M3545" s="2"/>
    </row>
    <row r="3546" spans="1:13" ht="12.75" hidden="1">
      <c r="A3546" s="14"/>
      <c r="F3546" s="78"/>
      <c r="G3546" s="78"/>
      <c r="M3546" s="2"/>
    </row>
    <row r="3547" spans="1:13" ht="12.75" hidden="1">
      <c r="A3547" s="14"/>
      <c r="F3547" s="78"/>
      <c r="G3547" s="78"/>
      <c r="M3547" s="2"/>
    </row>
    <row r="3548" spans="1:13" ht="12.75" hidden="1">
      <c r="A3548" s="14"/>
      <c r="F3548" s="78"/>
      <c r="G3548" s="78"/>
      <c r="M3548" s="2"/>
    </row>
    <row r="3549" spans="1:13" ht="12.75" hidden="1">
      <c r="A3549" s="14"/>
      <c r="F3549" s="78"/>
      <c r="G3549" s="78"/>
      <c r="M3549" s="2"/>
    </row>
    <row r="3550" spans="1:13" ht="12.75" hidden="1">
      <c r="A3550" s="14"/>
      <c r="F3550" s="78"/>
      <c r="G3550" s="78"/>
      <c r="M3550" s="2"/>
    </row>
    <row r="3551" spans="1:13" ht="12.75" hidden="1">
      <c r="A3551" s="14"/>
      <c r="F3551" s="78"/>
      <c r="G3551" s="78"/>
      <c r="M3551" s="2"/>
    </row>
    <row r="3552" spans="1:13" ht="12.75" hidden="1">
      <c r="A3552" s="14"/>
      <c r="F3552" s="78"/>
      <c r="G3552" s="78"/>
      <c r="M3552" s="2"/>
    </row>
    <row r="3553" spans="1:13" ht="12.75" hidden="1">
      <c r="A3553" s="14"/>
      <c r="F3553" s="78"/>
      <c r="G3553" s="78"/>
      <c r="M3553" s="2"/>
    </row>
    <row r="3554" spans="1:13" ht="12.75" hidden="1">
      <c r="A3554" s="14"/>
      <c r="F3554" s="78"/>
      <c r="G3554" s="78"/>
      <c r="M3554" s="2"/>
    </row>
    <row r="3555" spans="1:13" ht="12.75" hidden="1">
      <c r="A3555" s="14"/>
      <c r="F3555" s="78"/>
      <c r="G3555" s="78"/>
      <c r="M3555" s="2"/>
    </row>
    <row r="3556" spans="1:13" ht="12.75" hidden="1">
      <c r="A3556" s="14"/>
      <c r="F3556" s="78"/>
      <c r="G3556" s="78"/>
      <c r="M3556" s="2"/>
    </row>
    <row r="3557" spans="1:13" ht="12.75" hidden="1">
      <c r="A3557" s="14"/>
      <c r="F3557" s="78"/>
      <c r="G3557" s="78"/>
      <c r="M3557" s="2"/>
    </row>
    <row r="3558" spans="1:13" ht="12.75" hidden="1">
      <c r="A3558" s="14"/>
      <c r="F3558" s="78"/>
      <c r="G3558" s="78"/>
      <c r="M3558" s="2"/>
    </row>
    <row r="3559" spans="1:13" ht="12.75" hidden="1">
      <c r="A3559" s="14"/>
      <c r="F3559" s="78"/>
      <c r="G3559" s="78"/>
      <c r="M3559" s="2"/>
    </row>
    <row r="3560" spans="1:13" ht="12.75" hidden="1">
      <c r="A3560" s="14"/>
      <c r="F3560" s="78"/>
      <c r="G3560" s="78"/>
      <c r="M3560" s="2"/>
    </row>
    <row r="3561" spans="1:13" s="147" customFormat="1" ht="12.75" hidden="1">
      <c r="A3561" s="159"/>
      <c r="B3561" s="257"/>
      <c r="C3561" s="159"/>
      <c r="D3561" s="159"/>
      <c r="E3561" s="159"/>
      <c r="F3561" s="258"/>
      <c r="G3561" s="258"/>
      <c r="H3561" s="257"/>
      <c r="I3561" s="241"/>
      <c r="K3561" s="38"/>
      <c r="L3561" s="17"/>
      <c r="M3561" s="2"/>
    </row>
    <row r="3562" spans="1:13" s="147" customFormat="1" ht="12.75" hidden="1">
      <c r="A3562" s="159"/>
      <c r="B3562" s="257"/>
      <c r="C3562" s="159"/>
      <c r="D3562" s="159"/>
      <c r="E3562" s="159"/>
      <c r="F3562" s="258"/>
      <c r="G3562" s="258"/>
      <c r="H3562" s="257"/>
      <c r="I3562" s="241"/>
      <c r="K3562" s="38"/>
      <c r="L3562" s="17"/>
      <c r="M3562" s="2"/>
    </row>
    <row r="3563" spans="2:13" ht="12.75" hidden="1">
      <c r="B3563" s="9"/>
      <c r="F3563" s="78"/>
      <c r="G3563" s="78"/>
      <c r="H3563" s="257"/>
      <c r="I3563" s="24" t="e">
        <f aca="true" t="shared" si="237" ref="I3563:I3594">+B3563/M3563</f>
        <v>#DIV/0!</v>
      </c>
      <c r="M3563" s="2"/>
    </row>
    <row r="3564" spans="2:13" ht="12.75" hidden="1">
      <c r="B3564" s="9"/>
      <c r="F3564" s="78"/>
      <c r="G3564" s="78"/>
      <c r="H3564" s="257"/>
      <c r="I3564" s="24" t="e">
        <f t="shared" si="237"/>
        <v>#DIV/0!</v>
      </c>
      <c r="M3564" s="2"/>
    </row>
    <row r="3565" spans="2:13" ht="12.75" hidden="1">
      <c r="B3565" s="9"/>
      <c r="F3565" s="78"/>
      <c r="G3565" s="78"/>
      <c r="H3565" s="6">
        <f aca="true" t="shared" si="238" ref="H3565:H3596">H3564-B3565</f>
        <v>0</v>
      </c>
      <c r="I3565" s="24" t="e">
        <f t="shared" si="237"/>
        <v>#DIV/0!</v>
      </c>
      <c r="M3565" s="2"/>
    </row>
    <row r="3566" spans="2:13" ht="12.75" hidden="1">
      <c r="B3566" s="9"/>
      <c r="F3566" s="78"/>
      <c r="G3566" s="78"/>
      <c r="H3566" s="6">
        <f t="shared" si="238"/>
        <v>0</v>
      </c>
      <c r="I3566" s="24" t="e">
        <f t="shared" si="237"/>
        <v>#DIV/0!</v>
      </c>
      <c r="M3566" s="2"/>
    </row>
    <row r="3567" spans="2:13" ht="12.75" hidden="1">
      <c r="B3567" s="9"/>
      <c r="F3567" s="78"/>
      <c r="G3567" s="78"/>
      <c r="H3567" s="6">
        <f t="shared" si="238"/>
        <v>0</v>
      </c>
      <c r="I3567" s="24" t="e">
        <f t="shared" si="237"/>
        <v>#DIV/0!</v>
      </c>
      <c r="M3567" s="2"/>
    </row>
    <row r="3568" spans="2:13" ht="12.75" hidden="1">
      <c r="B3568" s="9"/>
      <c r="F3568" s="78"/>
      <c r="G3568" s="78"/>
      <c r="H3568" s="6">
        <f t="shared" si="238"/>
        <v>0</v>
      </c>
      <c r="I3568" s="24" t="e">
        <f t="shared" si="237"/>
        <v>#DIV/0!</v>
      </c>
      <c r="M3568" s="2"/>
    </row>
    <row r="3569" spans="2:13" ht="12.75" hidden="1">
      <c r="B3569" s="9"/>
      <c r="F3569" s="78"/>
      <c r="G3569" s="78"/>
      <c r="H3569" s="6">
        <f t="shared" si="238"/>
        <v>0</v>
      </c>
      <c r="I3569" s="24" t="e">
        <f t="shared" si="237"/>
        <v>#DIV/0!</v>
      </c>
      <c r="M3569" s="2"/>
    </row>
    <row r="3570" spans="2:13" ht="12.75" hidden="1">
      <c r="B3570" s="9"/>
      <c r="F3570" s="78"/>
      <c r="G3570" s="78"/>
      <c r="H3570" s="6">
        <f t="shared" si="238"/>
        <v>0</v>
      </c>
      <c r="I3570" s="24" t="e">
        <f t="shared" si="237"/>
        <v>#DIV/0!</v>
      </c>
      <c r="M3570" s="2"/>
    </row>
    <row r="3571" spans="2:13" ht="12.75" hidden="1">
      <c r="B3571" s="9"/>
      <c r="F3571" s="78"/>
      <c r="G3571" s="78"/>
      <c r="H3571" s="6">
        <f t="shared" si="238"/>
        <v>0</v>
      </c>
      <c r="I3571" s="24" t="e">
        <f t="shared" si="237"/>
        <v>#DIV/0!</v>
      </c>
      <c r="M3571" s="2"/>
    </row>
    <row r="3572" spans="2:13" ht="12.75" hidden="1">
      <c r="B3572" s="9"/>
      <c r="F3572" s="78"/>
      <c r="G3572" s="78"/>
      <c r="H3572" s="6">
        <f t="shared" si="238"/>
        <v>0</v>
      </c>
      <c r="I3572" s="24" t="e">
        <f t="shared" si="237"/>
        <v>#DIV/0!</v>
      </c>
      <c r="M3572" s="2"/>
    </row>
    <row r="3573" spans="2:13" ht="12.75" hidden="1">
      <c r="B3573" s="9"/>
      <c r="F3573" s="78"/>
      <c r="G3573" s="78"/>
      <c r="H3573" s="6">
        <f t="shared" si="238"/>
        <v>0</v>
      </c>
      <c r="I3573" s="24" t="e">
        <f t="shared" si="237"/>
        <v>#DIV/0!</v>
      </c>
      <c r="M3573" s="2"/>
    </row>
    <row r="3574" spans="2:13" ht="12.75" hidden="1">
      <c r="B3574" s="9"/>
      <c r="F3574" s="78"/>
      <c r="G3574" s="78"/>
      <c r="H3574" s="6">
        <f t="shared" si="238"/>
        <v>0</v>
      </c>
      <c r="I3574" s="24" t="e">
        <f t="shared" si="237"/>
        <v>#DIV/0!</v>
      </c>
      <c r="M3574" s="2"/>
    </row>
    <row r="3575" spans="2:13" ht="12.75" hidden="1">
      <c r="B3575" s="9"/>
      <c r="F3575" s="78"/>
      <c r="G3575" s="78"/>
      <c r="H3575" s="6">
        <f t="shared" si="238"/>
        <v>0</v>
      </c>
      <c r="I3575" s="24" t="e">
        <f t="shared" si="237"/>
        <v>#DIV/0!</v>
      </c>
      <c r="M3575" s="2"/>
    </row>
    <row r="3576" spans="2:13" ht="12.75" hidden="1">
      <c r="B3576" s="9"/>
      <c r="F3576" s="78"/>
      <c r="G3576" s="78"/>
      <c r="H3576" s="6">
        <f t="shared" si="238"/>
        <v>0</v>
      </c>
      <c r="I3576" s="24" t="e">
        <f t="shared" si="237"/>
        <v>#DIV/0!</v>
      </c>
      <c r="M3576" s="2"/>
    </row>
    <row r="3577" spans="6:13" ht="12.75" hidden="1">
      <c r="F3577" s="78"/>
      <c r="G3577" s="78"/>
      <c r="H3577" s="6">
        <f t="shared" si="238"/>
        <v>0</v>
      </c>
      <c r="I3577" s="24" t="e">
        <f t="shared" si="237"/>
        <v>#DIV/0!</v>
      </c>
      <c r="M3577" s="2"/>
    </row>
    <row r="3578" spans="2:13" ht="12.75" hidden="1">
      <c r="B3578" s="8"/>
      <c r="F3578" s="78"/>
      <c r="G3578" s="78"/>
      <c r="H3578" s="6">
        <f t="shared" si="238"/>
        <v>0</v>
      </c>
      <c r="I3578" s="24" t="e">
        <f t="shared" si="237"/>
        <v>#DIV/0!</v>
      </c>
      <c r="M3578" s="2"/>
    </row>
    <row r="3579" spans="6:13" ht="12.75" hidden="1">
      <c r="F3579" s="78"/>
      <c r="G3579" s="78"/>
      <c r="H3579" s="6">
        <f t="shared" si="238"/>
        <v>0</v>
      </c>
      <c r="I3579" s="24" t="e">
        <f t="shared" si="237"/>
        <v>#DIV/0!</v>
      </c>
      <c r="M3579" s="2"/>
    </row>
    <row r="3580" spans="6:13" ht="12.75" hidden="1">
      <c r="F3580" s="78"/>
      <c r="G3580" s="78"/>
      <c r="H3580" s="6">
        <f t="shared" si="238"/>
        <v>0</v>
      </c>
      <c r="I3580" s="24" t="e">
        <f t="shared" si="237"/>
        <v>#DIV/0!</v>
      </c>
      <c r="M3580" s="2"/>
    </row>
    <row r="3581" spans="6:13" ht="12.75" hidden="1">
      <c r="F3581" s="78"/>
      <c r="G3581" s="78"/>
      <c r="H3581" s="6">
        <f t="shared" si="238"/>
        <v>0</v>
      </c>
      <c r="I3581" s="24" t="e">
        <f t="shared" si="237"/>
        <v>#DIV/0!</v>
      </c>
      <c r="M3581" s="2"/>
    </row>
    <row r="3582" spans="6:13" ht="12.75" hidden="1">
      <c r="F3582" s="78"/>
      <c r="G3582" s="78"/>
      <c r="H3582" s="6">
        <f t="shared" si="238"/>
        <v>0</v>
      </c>
      <c r="I3582" s="24" t="e">
        <f t="shared" si="237"/>
        <v>#DIV/0!</v>
      </c>
      <c r="M3582" s="2"/>
    </row>
    <row r="3583" spans="6:13" ht="12.75" hidden="1">
      <c r="F3583" s="78"/>
      <c r="G3583" s="78"/>
      <c r="H3583" s="6">
        <f t="shared" si="238"/>
        <v>0</v>
      </c>
      <c r="I3583" s="24" t="e">
        <f t="shared" si="237"/>
        <v>#DIV/0!</v>
      </c>
      <c r="M3583" s="2"/>
    </row>
    <row r="3584" spans="6:13" ht="12.75" hidden="1">
      <c r="F3584" s="78"/>
      <c r="G3584" s="78"/>
      <c r="H3584" s="6">
        <f t="shared" si="238"/>
        <v>0</v>
      </c>
      <c r="I3584" s="24" t="e">
        <f t="shared" si="237"/>
        <v>#DIV/0!</v>
      </c>
      <c r="M3584" s="2"/>
    </row>
    <row r="3585" spans="6:13" ht="12.75" hidden="1">
      <c r="F3585" s="78"/>
      <c r="G3585" s="78"/>
      <c r="H3585" s="6">
        <f t="shared" si="238"/>
        <v>0</v>
      </c>
      <c r="I3585" s="24" t="e">
        <f t="shared" si="237"/>
        <v>#DIV/0!</v>
      </c>
      <c r="M3585" s="2"/>
    </row>
    <row r="3586" spans="6:13" ht="12.75" hidden="1">
      <c r="F3586" s="78"/>
      <c r="G3586" s="78"/>
      <c r="H3586" s="6">
        <f t="shared" si="238"/>
        <v>0</v>
      </c>
      <c r="I3586" s="24" t="e">
        <f t="shared" si="237"/>
        <v>#DIV/0!</v>
      </c>
      <c r="M3586" s="2"/>
    </row>
    <row r="3587" spans="6:13" ht="12.75" hidden="1">
      <c r="F3587" s="78"/>
      <c r="G3587" s="78"/>
      <c r="H3587" s="6">
        <f t="shared" si="238"/>
        <v>0</v>
      </c>
      <c r="I3587" s="24" t="e">
        <f t="shared" si="237"/>
        <v>#DIV/0!</v>
      </c>
      <c r="M3587" s="2"/>
    </row>
    <row r="3588" spans="6:13" ht="12.75" hidden="1">
      <c r="F3588" s="78"/>
      <c r="G3588" s="78"/>
      <c r="H3588" s="6">
        <f t="shared" si="238"/>
        <v>0</v>
      </c>
      <c r="I3588" s="24" t="e">
        <f t="shared" si="237"/>
        <v>#DIV/0!</v>
      </c>
      <c r="M3588" s="2"/>
    </row>
    <row r="3589" spans="6:13" ht="12.75" hidden="1">
      <c r="F3589" s="78"/>
      <c r="G3589" s="78"/>
      <c r="H3589" s="6">
        <f t="shared" si="238"/>
        <v>0</v>
      </c>
      <c r="I3589" s="24" t="e">
        <f t="shared" si="237"/>
        <v>#DIV/0!</v>
      </c>
      <c r="M3589" s="2"/>
    </row>
    <row r="3590" spans="6:13" ht="12.75" hidden="1">
      <c r="F3590" s="78"/>
      <c r="G3590" s="78"/>
      <c r="H3590" s="6">
        <f t="shared" si="238"/>
        <v>0</v>
      </c>
      <c r="I3590" s="24" t="e">
        <f t="shared" si="237"/>
        <v>#DIV/0!</v>
      </c>
      <c r="M3590" s="2"/>
    </row>
    <row r="3591" spans="6:13" ht="12.75" hidden="1">
      <c r="F3591" s="78"/>
      <c r="G3591" s="78"/>
      <c r="H3591" s="6">
        <f t="shared" si="238"/>
        <v>0</v>
      </c>
      <c r="I3591" s="24" t="e">
        <f t="shared" si="237"/>
        <v>#DIV/0!</v>
      </c>
      <c r="M3591" s="2"/>
    </row>
    <row r="3592" spans="6:13" ht="12.75" hidden="1">
      <c r="F3592" s="78"/>
      <c r="G3592" s="78"/>
      <c r="H3592" s="6">
        <f t="shared" si="238"/>
        <v>0</v>
      </c>
      <c r="I3592" s="24" t="e">
        <f t="shared" si="237"/>
        <v>#DIV/0!</v>
      </c>
      <c r="M3592" s="2"/>
    </row>
    <row r="3593" spans="6:13" ht="12.75" hidden="1">
      <c r="F3593" s="78"/>
      <c r="G3593" s="78"/>
      <c r="H3593" s="6">
        <f t="shared" si="238"/>
        <v>0</v>
      </c>
      <c r="I3593" s="24" t="e">
        <f t="shared" si="237"/>
        <v>#DIV/0!</v>
      </c>
      <c r="M3593" s="2"/>
    </row>
    <row r="3594" spans="6:13" ht="12.75" hidden="1">
      <c r="F3594" s="78"/>
      <c r="G3594" s="78"/>
      <c r="H3594" s="6">
        <f t="shared" si="238"/>
        <v>0</v>
      </c>
      <c r="I3594" s="24" t="e">
        <f t="shared" si="237"/>
        <v>#DIV/0!</v>
      </c>
      <c r="M3594" s="2"/>
    </row>
    <row r="3595" spans="6:13" ht="12.75" hidden="1">
      <c r="F3595" s="78"/>
      <c r="G3595" s="78"/>
      <c r="H3595" s="6">
        <f t="shared" si="238"/>
        <v>0</v>
      </c>
      <c r="I3595" s="24" t="e">
        <f aca="true" t="shared" si="239" ref="I3595:I3626">+B3595/M3595</f>
        <v>#DIV/0!</v>
      </c>
      <c r="M3595" s="2"/>
    </row>
    <row r="3596" spans="6:13" ht="12.75" hidden="1">
      <c r="F3596" s="78"/>
      <c r="G3596" s="78"/>
      <c r="H3596" s="6">
        <f t="shared" si="238"/>
        <v>0</v>
      </c>
      <c r="I3596" s="24" t="e">
        <f t="shared" si="239"/>
        <v>#DIV/0!</v>
      </c>
      <c r="M3596" s="2"/>
    </row>
    <row r="3597" spans="6:13" ht="12.75" hidden="1">
      <c r="F3597" s="78"/>
      <c r="G3597" s="78"/>
      <c r="H3597" s="6">
        <f aca="true" t="shared" si="240" ref="H3597:H3628">H3596-B3597</f>
        <v>0</v>
      </c>
      <c r="I3597" s="24" t="e">
        <f t="shared" si="239"/>
        <v>#DIV/0!</v>
      </c>
      <c r="M3597" s="2"/>
    </row>
    <row r="3598" spans="6:13" ht="12.75" hidden="1">
      <c r="F3598" s="78"/>
      <c r="G3598" s="78"/>
      <c r="H3598" s="6">
        <f t="shared" si="240"/>
        <v>0</v>
      </c>
      <c r="I3598" s="24" t="e">
        <f t="shared" si="239"/>
        <v>#DIV/0!</v>
      </c>
      <c r="M3598" s="2"/>
    </row>
    <row r="3599" spans="6:13" ht="12.75" hidden="1">
      <c r="F3599" s="78"/>
      <c r="G3599" s="78"/>
      <c r="H3599" s="6">
        <f t="shared" si="240"/>
        <v>0</v>
      </c>
      <c r="I3599" s="24" t="e">
        <f t="shared" si="239"/>
        <v>#DIV/0!</v>
      </c>
      <c r="M3599" s="2"/>
    </row>
    <row r="3600" spans="6:13" ht="12.75" hidden="1">
      <c r="F3600" s="78"/>
      <c r="G3600" s="78"/>
      <c r="H3600" s="6">
        <f t="shared" si="240"/>
        <v>0</v>
      </c>
      <c r="I3600" s="24" t="e">
        <f t="shared" si="239"/>
        <v>#DIV/0!</v>
      </c>
      <c r="M3600" s="2"/>
    </row>
    <row r="3601" spans="6:13" ht="12.75" hidden="1">
      <c r="F3601" s="78"/>
      <c r="G3601" s="78"/>
      <c r="H3601" s="6">
        <f t="shared" si="240"/>
        <v>0</v>
      </c>
      <c r="I3601" s="24" t="e">
        <f t="shared" si="239"/>
        <v>#DIV/0!</v>
      </c>
      <c r="M3601" s="2"/>
    </row>
    <row r="3602" spans="6:13" ht="12.75" hidden="1">
      <c r="F3602" s="78"/>
      <c r="G3602" s="78"/>
      <c r="H3602" s="6">
        <f t="shared" si="240"/>
        <v>0</v>
      </c>
      <c r="I3602" s="24" t="e">
        <f t="shared" si="239"/>
        <v>#DIV/0!</v>
      </c>
      <c r="M3602" s="2"/>
    </row>
    <row r="3603" spans="6:13" ht="12.75" hidden="1">
      <c r="F3603" s="78"/>
      <c r="G3603" s="78"/>
      <c r="H3603" s="6">
        <f t="shared" si="240"/>
        <v>0</v>
      </c>
      <c r="I3603" s="24" t="e">
        <f t="shared" si="239"/>
        <v>#DIV/0!</v>
      </c>
      <c r="M3603" s="2"/>
    </row>
    <row r="3604" spans="6:13" ht="12.75" hidden="1">
      <c r="F3604" s="78"/>
      <c r="G3604" s="78"/>
      <c r="H3604" s="6">
        <f t="shared" si="240"/>
        <v>0</v>
      </c>
      <c r="I3604" s="24" t="e">
        <f t="shared" si="239"/>
        <v>#DIV/0!</v>
      </c>
      <c r="M3604" s="2"/>
    </row>
    <row r="3605" spans="6:13" ht="12.75" hidden="1">
      <c r="F3605" s="78"/>
      <c r="G3605" s="78"/>
      <c r="H3605" s="6">
        <f t="shared" si="240"/>
        <v>0</v>
      </c>
      <c r="I3605" s="24" t="e">
        <f t="shared" si="239"/>
        <v>#DIV/0!</v>
      </c>
      <c r="M3605" s="2"/>
    </row>
    <row r="3606" spans="6:13" ht="12.75" hidden="1">
      <c r="F3606" s="78"/>
      <c r="G3606" s="78"/>
      <c r="H3606" s="6">
        <f t="shared" si="240"/>
        <v>0</v>
      </c>
      <c r="I3606" s="24" t="e">
        <f t="shared" si="239"/>
        <v>#DIV/0!</v>
      </c>
      <c r="M3606" s="2"/>
    </row>
    <row r="3607" spans="6:13" ht="12.75" hidden="1">
      <c r="F3607" s="78"/>
      <c r="G3607" s="78"/>
      <c r="H3607" s="6">
        <f t="shared" si="240"/>
        <v>0</v>
      </c>
      <c r="I3607" s="24" t="e">
        <f t="shared" si="239"/>
        <v>#DIV/0!</v>
      </c>
      <c r="M3607" s="2"/>
    </row>
    <row r="3608" spans="6:13" ht="12.75" hidden="1">
      <c r="F3608" s="78"/>
      <c r="G3608" s="78"/>
      <c r="H3608" s="6">
        <f t="shared" si="240"/>
        <v>0</v>
      </c>
      <c r="I3608" s="24" t="e">
        <f t="shared" si="239"/>
        <v>#DIV/0!</v>
      </c>
      <c r="M3608" s="2"/>
    </row>
    <row r="3609" spans="6:13" ht="12.75" hidden="1">
      <c r="F3609" s="78"/>
      <c r="G3609" s="78"/>
      <c r="H3609" s="6">
        <f t="shared" si="240"/>
        <v>0</v>
      </c>
      <c r="I3609" s="24" t="e">
        <f t="shared" si="239"/>
        <v>#DIV/0!</v>
      </c>
      <c r="M3609" s="2"/>
    </row>
    <row r="3610" spans="6:13" ht="12.75" hidden="1">
      <c r="F3610" s="78"/>
      <c r="G3610" s="78"/>
      <c r="H3610" s="6">
        <f t="shared" si="240"/>
        <v>0</v>
      </c>
      <c r="I3610" s="24" t="e">
        <f t="shared" si="239"/>
        <v>#DIV/0!</v>
      </c>
      <c r="M3610" s="2"/>
    </row>
    <row r="3611" spans="6:13" ht="12.75" hidden="1">
      <c r="F3611" s="78"/>
      <c r="G3611" s="78"/>
      <c r="H3611" s="6">
        <f t="shared" si="240"/>
        <v>0</v>
      </c>
      <c r="I3611" s="24" t="e">
        <f t="shared" si="239"/>
        <v>#DIV/0!</v>
      </c>
      <c r="M3611" s="2"/>
    </row>
    <row r="3612" spans="6:13" ht="12.75" hidden="1">
      <c r="F3612" s="78"/>
      <c r="G3612" s="78"/>
      <c r="H3612" s="6">
        <f t="shared" si="240"/>
        <v>0</v>
      </c>
      <c r="I3612" s="24" t="e">
        <f t="shared" si="239"/>
        <v>#DIV/0!</v>
      </c>
      <c r="M3612" s="2"/>
    </row>
    <row r="3613" spans="6:13" ht="12.75" hidden="1">
      <c r="F3613" s="78"/>
      <c r="G3613" s="78"/>
      <c r="H3613" s="6">
        <f t="shared" si="240"/>
        <v>0</v>
      </c>
      <c r="I3613" s="24" t="e">
        <f t="shared" si="239"/>
        <v>#DIV/0!</v>
      </c>
      <c r="M3613" s="2"/>
    </row>
    <row r="3614" spans="6:13" ht="12.75" hidden="1">
      <c r="F3614" s="78"/>
      <c r="G3614" s="78"/>
      <c r="H3614" s="6">
        <f t="shared" si="240"/>
        <v>0</v>
      </c>
      <c r="I3614" s="24" t="e">
        <f t="shared" si="239"/>
        <v>#DIV/0!</v>
      </c>
      <c r="M3614" s="2"/>
    </row>
    <row r="3615" spans="6:13" ht="12.75" hidden="1">
      <c r="F3615" s="78"/>
      <c r="G3615" s="78"/>
      <c r="H3615" s="6">
        <f t="shared" si="240"/>
        <v>0</v>
      </c>
      <c r="I3615" s="24" t="e">
        <f t="shared" si="239"/>
        <v>#DIV/0!</v>
      </c>
      <c r="M3615" s="2"/>
    </row>
    <row r="3616" spans="6:13" ht="12.75" hidden="1">
      <c r="F3616" s="78"/>
      <c r="G3616" s="78"/>
      <c r="H3616" s="6">
        <f t="shared" si="240"/>
        <v>0</v>
      </c>
      <c r="I3616" s="24" t="e">
        <f t="shared" si="239"/>
        <v>#DIV/0!</v>
      </c>
      <c r="M3616" s="2"/>
    </row>
    <row r="3617" spans="6:13" ht="12.75" hidden="1">
      <c r="F3617" s="78"/>
      <c r="G3617" s="78"/>
      <c r="H3617" s="6">
        <f t="shared" si="240"/>
        <v>0</v>
      </c>
      <c r="I3617" s="24" t="e">
        <f t="shared" si="239"/>
        <v>#DIV/0!</v>
      </c>
      <c r="M3617" s="2"/>
    </row>
    <row r="3618" spans="6:13" ht="12.75" hidden="1">
      <c r="F3618" s="78"/>
      <c r="G3618" s="78"/>
      <c r="H3618" s="6">
        <f t="shared" si="240"/>
        <v>0</v>
      </c>
      <c r="I3618" s="24" t="e">
        <f t="shared" si="239"/>
        <v>#DIV/0!</v>
      </c>
      <c r="M3618" s="2"/>
    </row>
    <row r="3619" spans="6:13" ht="12.75" hidden="1">
      <c r="F3619" s="78"/>
      <c r="G3619" s="78"/>
      <c r="H3619" s="6">
        <f t="shared" si="240"/>
        <v>0</v>
      </c>
      <c r="I3619" s="24" t="e">
        <f t="shared" si="239"/>
        <v>#DIV/0!</v>
      </c>
      <c r="M3619" s="2"/>
    </row>
    <row r="3620" spans="6:13" ht="12.75" hidden="1">
      <c r="F3620" s="78"/>
      <c r="G3620" s="78"/>
      <c r="H3620" s="6">
        <f t="shared" si="240"/>
        <v>0</v>
      </c>
      <c r="I3620" s="24" t="e">
        <f t="shared" si="239"/>
        <v>#DIV/0!</v>
      </c>
      <c r="M3620" s="2"/>
    </row>
    <row r="3621" spans="6:13" ht="12.75" hidden="1">
      <c r="F3621" s="78"/>
      <c r="G3621" s="78"/>
      <c r="H3621" s="6">
        <f t="shared" si="240"/>
        <v>0</v>
      </c>
      <c r="I3621" s="24" t="e">
        <f t="shared" si="239"/>
        <v>#DIV/0!</v>
      </c>
      <c r="M3621" s="2"/>
    </row>
    <row r="3622" spans="6:13" ht="12.75" hidden="1">
      <c r="F3622" s="78"/>
      <c r="G3622" s="78"/>
      <c r="H3622" s="6">
        <f t="shared" si="240"/>
        <v>0</v>
      </c>
      <c r="I3622" s="24" t="e">
        <f t="shared" si="239"/>
        <v>#DIV/0!</v>
      </c>
      <c r="M3622" s="2"/>
    </row>
    <row r="3623" spans="6:13" ht="12.75" hidden="1">
      <c r="F3623" s="78"/>
      <c r="G3623" s="78"/>
      <c r="H3623" s="6">
        <f t="shared" si="240"/>
        <v>0</v>
      </c>
      <c r="I3623" s="24" t="e">
        <f t="shared" si="239"/>
        <v>#DIV/0!</v>
      </c>
      <c r="M3623" s="2"/>
    </row>
    <row r="3624" spans="6:13" ht="12.75" hidden="1">
      <c r="F3624" s="78"/>
      <c r="G3624" s="78"/>
      <c r="H3624" s="6">
        <f t="shared" si="240"/>
        <v>0</v>
      </c>
      <c r="I3624" s="24" t="e">
        <f t="shared" si="239"/>
        <v>#DIV/0!</v>
      </c>
      <c r="M3624" s="2"/>
    </row>
    <row r="3625" spans="6:13" ht="12.75" hidden="1">
      <c r="F3625" s="78"/>
      <c r="G3625" s="78"/>
      <c r="H3625" s="6">
        <f t="shared" si="240"/>
        <v>0</v>
      </c>
      <c r="I3625" s="24" t="e">
        <f t="shared" si="239"/>
        <v>#DIV/0!</v>
      </c>
      <c r="M3625" s="2"/>
    </row>
    <row r="3626" spans="6:13" ht="12.75" hidden="1">
      <c r="F3626" s="78"/>
      <c r="G3626" s="78"/>
      <c r="H3626" s="6">
        <f t="shared" si="240"/>
        <v>0</v>
      </c>
      <c r="I3626" s="24" t="e">
        <f t="shared" si="239"/>
        <v>#DIV/0!</v>
      </c>
      <c r="M3626" s="2"/>
    </row>
    <row r="3627" spans="6:13" ht="12.75" hidden="1">
      <c r="F3627" s="78"/>
      <c r="G3627" s="78"/>
      <c r="H3627" s="6">
        <f t="shared" si="240"/>
        <v>0</v>
      </c>
      <c r="I3627" s="24" t="e">
        <f aca="true" t="shared" si="241" ref="I3627:I3658">+B3627/M3627</f>
        <v>#DIV/0!</v>
      </c>
      <c r="M3627" s="2"/>
    </row>
    <row r="3628" spans="6:13" ht="12.75" hidden="1">
      <c r="F3628" s="78"/>
      <c r="G3628" s="78"/>
      <c r="H3628" s="6">
        <f t="shared" si="240"/>
        <v>0</v>
      </c>
      <c r="I3628" s="24" t="e">
        <f t="shared" si="241"/>
        <v>#DIV/0!</v>
      </c>
      <c r="M3628" s="2"/>
    </row>
    <row r="3629" spans="6:13" ht="12.75" hidden="1">
      <c r="F3629" s="78"/>
      <c r="G3629" s="78"/>
      <c r="H3629" s="6">
        <f aca="true" t="shared" si="242" ref="H3629:H3660">H3628-B3629</f>
        <v>0</v>
      </c>
      <c r="I3629" s="24" t="e">
        <f t="shared" si="241"/>
        <v>#DIV/0!</v>
      </c>
      <c r="M3629" s="2"/>
    </row>
    <row r="3630" spans="6:13" ht="12.75" hidden="1">
      <c r="F3630" s="78"/>
      <c r="G3630" s="78"/>
      <c r="H3630" s="6">
        <f t="shared" si="242"/>
        <v>0</v>
      </c>
      <c r="I3630" s="24" t="e">
        <f t="shared" si="241"/>
        <v>#DIV/0!</v>
      </c>
      <c r="M3630" s="2"/>
    </row>
    <row r="3631" spans="6:13" ht="12.75" hidden="1">
      <c r="F3631" s="78"/>
      <c r="G3631" s="78"/>
      <c r="H3631" s="6">
        <f t="shared" si="242"/>
        <v>0</v>
      </c>
      <c r="I3631" s="24" t="e">
        <f t="shared" si="241"/>
        <v>#DIV/0!</v>
      </c>
      <c r="M3631" s="2"/>
    </row>
    <row r="3632" spans="6:13" ht="12.75" hidden="1">
      <c r="F3632" s="78"/>
      <c r="G3632" s="78"/>
      <c r="H3632" s="6">
        <f t="shared" si="242"/>
        <v>0</v>
      </c>
      <c r="I3632" s="24" t="e">
        <f t="shared" si="241"/>
        <v>#DIV/0!</v>
      </c>
      <c r="M3632" s="2"/>
    </row>
    <row r="3633" spans="6:13" ht="12.75" hidden="1">
      <c r="F3633" s="78"/>
      <c r="G3633" s="78"/>
      <c r="H3633" s="6">
        <f t="shared" si="242"/>
        <v>0</v>
      </c>
      <c r="I3633" s="24" t="e">
        <f t="shared" si="241"/>
        <v>#DIV/0!</v>
      </c>
      <c r="M3633" s="2"/>
    </row>
    <row r="3634" spans="6:13" ht="12.75" hidden="1">
      <c r="F3634" s="78"/>
      <c r="G3634" s="78"/>
      <c r="H3634" s="6">
        <f t="shared" si="242"/>
        <v>0</v>
      </c>
      <c r="I3634" s="24" t="e">
        <f t="shared" si="241"/>
        <v>#DIV/0!</v>
      </c>
      <c r="M3634" s="2"/>
    </row>
    <row r="3635" spans="6:13" ht="12.75" hidden="1">
      <c r="F3635" s="78"/>
      <c r="G3635" s="78"/>
      <c r="H3635" s="6">
        <f t="shared" si="242"/>
        <v>0</v>
      </c>
      <c r="I3635" s="24" t="e">
        <f t="shared" si="241"/>
        <v>#DIV/0!</v>
      </c>
      <c r="M3635" s="2"/>
    </row>
    <row r="3636" spans="6:13" ht="12.75" hidden="1">
      <c r="F3636" s="78"/>
      <c r="G3636" s="78"/>
      <c r="H3636" s="6">
        <f t="shared" si="242"/>
        <v>0</v>
      </c>
      <c r="I3636" s="24" t="e">
        <f t="shared" si="241"/>
        <v>#DIV/0!</v>
      </c>
      <c r="M3636" s="2"/>
    </row>
    <row r="3637" spans="6:13" ht="12.75" hidden="1">
      <c r="F3637" s="78"/>
      <c r="G3637" s="78"/>
      <c r="H3637" s="6">
        <f t="shared" si="242"/>
        <v>0</v>
      </c>
      <c r="I3637" s="24" t="e">
        <f t="shared" si="241"/>
        <v>#DIV/0!</v>
      </c>
      <c r="M3637" s="2"/>
    </row>
    <row r="3638" spans="6:13" ht="12.75" hidden="1">
      <c r="F3638" s="78"/>
      <c r="G3638" s="78"/>
      <c r="H3638" s="6">
        <f t="shared" si="242"/>
        <v>0</v>
      </c>
      <c r="I3638" s="24" t="e">
        <f t="shared" si="241"/>
        <v>#DIV/0!</v>
      </c>
      <c r="M3638" s="2"/>
    </row>
    <row r="3639" spans="6:13" ht="12.75" hidden="1">
      <c r="F3639" s="78"/>
      <c r="G3639" s="78"/>
      <c r="H3639" s="6">
        <f t="shared" si="242"/>
        <v>0</v>
      </c>
      <c r="I3639" s="24" t="e">
        <f t="shared" si="241"/>
        <v>#DIV/0!</v>
      </c>
      <c r="M3639" s="2"/>
    </row>
    <row r="3640" spans="6:13" ht="12.75" hidden="1">
      <c r="F3640" s="78"/>
      <c r="G3640" s="78"/>
      <c r="H3640" s="6">
        <f t="shared" si="242"/>
        <v>0</v>
      </c>
      <c r="I3640" s="24" t="e">
        <f t="shared" si="241"/>
        <v>#DIV/0!</v>
      </c>
      <c r="M3640" s="2"/>
    </row>
    <row r="3641" spans="6:13" ht="12.75" hidden="1">
      <c r="F3641" s="78"/>
      <c r="G3641" s="78"/>
      <c r="H3641" s="6">
        <f t="shared" si="242"/>
        <v>0</v>
      </c>
      <c r="I3641" s="24" t="e">
        <f t="shared" si="241"/>
        <v>#DIV/0!</v>
      </c>
      <c r="M3641" s="2"/>
    </row>
    <row r="3642" spans="6:13" ht="12.75" hidden="1">
      <c r="F3642" s="78"/>
      <c r="G3642" s="78"/>
      <c r="H3642" s="6">
        <f t="shared" si="242"/>
        <v>0</v>
      </c>
      <c r="I3642" s="24" t="e">
        <f t="shared" si="241"/>
        <v>#DIV/0!</v>
      </c>
      <c r="M3642" s="2"/>
    </row>
    <row r="3643" spans="6:13" ht="12.75" hidden="1">
      <c r="F3643" s="78"/>
      <c r="G3643" s="78"/>
      <c r="H3643" s="6">
        <f t="shared" si="242"/>
        <v>0</v>
      </c>
      <c r="I3643" s="24" t="e">
        <f t="shared" si="241"/>
        <v>#DIV/0!</v>
      </c>
      <c r="M3643" s="2"/>
    </row>
    <row r="3644" spans="6:13" ht="12.75" hidden="1">
      <c r="F3644" s="78"/>
      <c r="G3644" s="78"/>
      <c r="H3644" s="6">
        <f t="shared" si="242"/>
        <v>0</v>
      </c>
      <c r="I3644" s="24" t="e">
        <f t="shared" si="241"/>
        <v>#DIV/0!</v>
      </c>
      <c r="M3644" s="2"/>
    </row>
    <row r="3645" spans="6:13" ht="12.75" hidden="1">
      <c r="F3645" s="78"/>
      <c r="G3645" s="78"/>
      <c r="H3645" s="6">
        <f t="shared" si="242"/>
        <v>0</v>
      </c>
      <c r="I3645" s="24" t="e">
        <f t="shared" si="241"/>
        <v>#DIV/0!</v>
      </c>
      <c r="M3645" s="2"/>
    </row>
    <row r="3646" spans="6:13" ht="12.75" hidden="1">
      <c r="F3646" s="78"/>
      <c r="G3646" s="78"/>
      <c r="H3646" s="6">
        <f t="shared" si="242"/>
        <v>0</v>
      </c>
      <c r="I3646" s="24" t="e">
        <f t="shared" si="241"/>
        <v>#DIV/0!</v>
      </c>
      <c r="M3646" s="2"/>
    </row>
    <row r="3647" spans="6:13" ht="12.75" hidden="1">
      <c r="F3647" s="78"/>
      <c r="G3647" s="78"/>
      <c r="H3647" s="6">
        <f t="shared" si="242"/>
        <v>0</v>
      </c>
      <c r="I3647" s="24" t="e">
        <f t="shared" si="241"/>
        <v>#DIV/0!</v>
      </c>
      <c r="M3647" s="2"/>
    </row>
    <row r="3648" spans="6:13" ht="12.75" hidden="1">
      <c r="F3648" s="78"/>
      <c r="G3648" s="78"/>
      <c r="H3648" s="6">
        <f t="shared" si="242"/>
        <v>0</v>
      </c>
      <c r="I3648" s="24" t="e">
        <f t="shared" si="241"/>
        <v>#DIV/0!</v>
      </c>
      <c r="M3648" s="2"/>
    </row>
    <row r="3649" spans="6:13" ht="12.75" hidden="1">
      <c r="F3649" s="78"/>
      <c r="G3649" s="78"/>
      <c r="H3649" s="6">
        <f t="shared" si="242"/>
        <v>0</v>
      </c>
      <c r="I3649" s="24" t="e">
        <f t="shared" si="241"/>
        <v>#DIV/0!</v>
      </c>
      <c r="M3649" s="2"/>
    </row>
    <row r="3650" spans="6:13" ht="12.75" hidden="1">
      <c r="F3650" s="78"/>
      <c r="G3650" s="78"/>
      <c r="H3650" s="6">
        <f t="shared" si="242"/>
        <v>0</v>
      </c>
      <c r="I3650" s="24" t="e">
        <f t="shared" si="241"/>
        <v>#DIV/0!</v>
      </c>
      <c r="M3650" s="2"/>
    </row>
    <row r="3651" spans="6:13" ht="12.75" hidden="1">
      <c r="F3651" s="78"/>
      <c r="G3651" s="78"/>
      <c r="H3651" s="6">
        <f t="shared" si="242"/>
        <v>0</v>
      </c>
      <c r="I3651" s="24" t="e">
        <f t="shared" si="241"/>
        <v>#DIV/0!</v>
      </c>
      <c r="M3651" s="2"/>
    </row>
    <row r="3652" spans="6:13" ht="12.75" hidden="1">
      <c r="F3652" s="78"/>
      <c r="G3652" s="78"/>
      <c r="H3652" s="6">
        <f t="shared" si="242"/>
        <v>0</v>
      </c>
      <c r="I3652" s="24" t="e">
        <f t="shared" si="241"/>
        <v>#DIV/0!</v>
      </c>
      <c r="M3652" s="2"/>
    </row>
    <row r="3653" spans="6:13" ht="12.75" hidden="1">
      <c r="F3653" s="78"/>
      <c r="G3653" s="78"/>
      <c r="H3653" s="6">
        <f t="shared" si="242"/>
        <v>0</v>
      </c>
      <c r="I3653" s="24" t="e">
        <f t="shared" si="241"/>
        <v>#DIV/0!</v>
      </c>
      <c r="M3653" s="2"/>
    </row>
    <row r="3654" spans="6:13" ht="12.75" hidden="1">
      <c r="F3654" s="78"/>
      <c r="G3654" s="78"/>
      <c r="H3654" s="6">
        <f t="shared" si="242"/>
        <v>0</v>
      </c>
      <c r="I3654" s="24" t="e">
        <f t="shared" si="241"/>
        <v>#DIV/0!</v>
      </c>
      <c r="M3654" s="2"/>
    </row>
    <row r="3655" spans="6:13" ht="12.75" hidden="1">
      <c r="F3655" s="78"/>
      <c r="G3655" s="78"/>
      <c r="H3655" s="6">
        <f t="shared" si="242"/>
        <v>0</v>
      </c>
      <c r="I3655" s="24" t="e">
        <f t="shared" si="241"/>
        <v>#DIV/0!</v>
      </c>
      <c r="M3655" s="2"/>
    </row>
    <row r="3656" spans="6:13" ht="12.75" hidden="1">
      <c r="F3656" s="78"/>
      <c r="G3656" s="78"/>
      <c r="H3656" s="6">
        <f t="shared" si="242"/>
        <v>0</v>
      </c>
      <c r="I3656" s="24" t="e">
        <f t="shared" si="241"/>
        <v>#DIV/0!</v>
      </c>
      <c r="M3656" s="2"/>
    </row>
    <row r="3657" spans="6:13" ht="12.75" hidden="1">
      <c r="F3657" s="78"/>
      <c r="G3657" s="78"/>
      <c r="H3657" s="6">
        <f t="shared" si="242"/>
        <v>0</v>
      </c>
      <c r="I3657" s="24" t="e">
        <f t="shared" si="241"/>
        <v>#DIV/0!</v>
      </c>
      <c r="M3657" s="2"/>
    </row>
    <row r="3658" spans="6:13" ht="12.75" hidden="1">
      <c r="F3658" s="78"/>
      <c r="G3658" s="78"/>
      <c r="H3658" s="6">
        <f t="shared" si="242"/>
        <v>0</v>
      </c>
      <c r="I3658" s="24" t="e">
        <f t="shared" si="241"/>
        <v>#DIV/0!</v>
      </c>
      <c r="M3658" s="2"/>
    </row>
    <row r="3659" spans="6:13" ht="12.75" hidden="1">
      <c r="F3659" s="78"/>
      <c r="G3659" s="78"/>
      <c r="H3659" s="6">
        <f t="shared" si="242"/>
        <v>0</v>
      </c>
      <c r="I3659" s="24" t="e">
        <f aca="true" t="shared" si="243" ref="I3659:I3690">+B3659/M3659</f>
        <v>#DIV/0!</v>
      </c>
      <c r="M3659" s="2"/>
    </row>
    <row r="3660" spans="6:13" ht="12.75" hidden="1">
      <c r="F3660" s="78"/>
      <c r="G3660" s="78"/>
      <c r="H3660" s="6">
        <f t="shared" si="242"/>
        <v>0</v>
      </c>
      <c r="I3660" s="24" t="e">
        <f t="shared" si="243"/>
        <v>#DIV/0!</v>
      </c>
      <c r="M3660" s="2"/>
    </row>
    <row r="3661" spans="6:13" ht="12.75" hidden="1">
      <c r="F3661" s="78"/>
      <c r="G3661" s="78"/>
      <c r="H3661" s="6">
        <f aca="true" t="shared" si="244" ref="H3661:H3692">H3660-B3661</f>
        <v>0</v>
      </c>
      <c r="I3661" s="24" t="e">
        <f t="shared" si="243"/>
        <v>#DIV/0!</v>
      </c>
      <c r="M3661" s="2"/>
    </row>
    <row r="3662" spans="6:13" ht="12.75" hidden="1">
      <c r="F3662" s="78"/>
      <c r="G3662" s="78"/>
      <c r="H3662" s="6">
        <f t="shared" si="244"/>
        <v>0</v>
      </c>
      <c r="I3662" s="24" t="e">
        <f t="shared" si="243"/>
        <v>#DIV/0!</v>
      </c>
      <c r="M3662" s="2"/>
    </row>
    <row r="3663" spans="6:13" ht="12.75" hidden="1">
      <c r="F3663" s="78"/>
      <c r="G3663" s="78"/>
      <c r="H3663" s="6">
        <f t="shared" si="244"/>
        <v>0</v>
      </c>
      <c r="I3663" s="24" t="e">
        <f t="shared" si="243"/>
        <v>#DIV/0!</v>
      </c>
      <c r="M3663" s="2"/>
    </row>
    <row r="3664" spans="6:13" ht="12.75" hidden="1">
      <c r="F3664" s="78"/>
      <c r="G3664" s="78"/>
      <c r="H3664" s="6">
        <f t="shared" si="244"/>
        <v>0</v>
      </c>
      <c r="I3664" s="24" t="e">
        <f t="shared" si="243"/>
        <v>#DIV/0!</v>
      </c>
      <c r="M3664" s="2"/>
    </row>
    <row r="3665" spans="6:13" ht="12.75" hidden="1">
      <c r="F3665" s="78"/>
      <c r="G3665" s="78"/>
      <c r="H3665" s="6">
        <f t="shared" si="244"/>
        <v>0</v>
      </c>
      <c r="I3665" s="24" t="e">
        <f t="shared" si="243"/>
        <v>#DIV/0!</v>
      </c>
      <c r="M3665" s="2"/>
    </row>
    <row r="3666" spans="6:13" ht="12.75" hidden="1">
      <c r="F3666" s="78"/>
      <c r="G3666" s="78"/>
      <c r="H3666" s="6">
        <f t="shared" si="244"/>
        <v>0</v>
      </c>
      <c r="I3666" s="24" t="e">
        <f t="shared" si="243"/>
        <v>#DIV/0!</v>
      </c>
      <c r="M3666" s="2"/>
    </row>
    <row r="3667" spans="6:13" ht="12.75" hidden="1">
      <c r="F3667" s="78"/>
      <c r="G3667" s="78"/>
      <c r="H3667" s="6">
        <f t="shared" si="244"/>
        <v>0</v>
      </c>
      <c r="I3667" s="24" t="e">
        <f t="shared" si="243"/>
        <v>#DIV/0!</v>
      </c>
      <c r="M3667" s="2"/>
    </row>
    <row r="3668" spans="6:13" ht="12.75" hidden="1">
      <c r="F3668" s="78"/>
      <c r="G3668" s="78"/>
      <c r="H3668" s="6">
        <f t="shared" si="244"/>
        <v>0</v>
      </c>
      <c r="I3668" s="24" t="e">
        <f t="shared" si="243"/>
        <v>#DIV/0!</v>
      </c>
      <c r="M3668" s="2"/>
    </row>
    <row r="3669" spans="6:13" ht="12.75" hidden="1">
      <c r="F3669" s="78"/>
      <c r="G3669" s="78"/>
      <c r="H3669" s="6">
        <f t="shared" si="244"/>
        <v>0</v>
      </c>
      <c r="I3669" s="24" t="e">
        <f t="shared" si="243"/>
        <v>#DIV/0!</v>
      </c>
      <c r="M3669" s="2"/>
    </row>
    <row r="3670" spans="6:13" ht="12.75" hidden="1">
      <c r="F3670" s="78"/>
      <c r="G3670" s="78"/>
      <c r="H3670" s="6">
        <f t="shared" si="244"/>
        <v>0</v>
      </c>
      <c r="I3670" s="24" t="e">
        <f t="shared" si="243"/>
        <v>#DIV/0!</v>
      </c>
      <c r="M3670" s="2"/>
    </row>
    <row r="3671" spans="6:13" ht="12.75" hidden="1">
      <c r="F3671" s="78"/>
      <c r="G3671" s="78"/>
      <c r="H3671" s="6">
        <f t="shared" si="244"/>
        <v>0</v>
      </c>
      <c r="I3671" s="24" t="e">
        <f t="shared" si="243"/>
        <v>#DIV/0!</v>
      </c>
      <c r="M3671" s="2"/>
    </row>
    <row r="3672" spans="6:13" ht="12.75" hidden="1">
      <c r="F3672" s="78"/>
      <c r="G3672" s="78"/>
      <c r="H3672" s="6">
        <f t="shared" si="244"/>
        <v>0</v>
      </c>
      <c r="I3672" s="24" t="e">
        <f t="shared" si="243"/>
        <v>#DIV/0!</v>
      </c>
      <c r="M3672" s="2"/>
    </row>
    <row r="3673" spans="6:13" ht="12.75" hidden="1">
      <c r="F3673" s="78"/>
      <c r="G3673" s="78"/>
      <c r="H3673" s="6">
        <f t="shared" si="244"/>
        <v>0</v>
      </c>
      <c r="I3673" s="24" t="e">
        <f t="shared" si="243"/>
        <v>#DIV/0!</v>
      </c>
      <c r="M3673" s="2"/>
    </row>
    <row r="3674" spans="6:13" ht="12.75" hidden="1">
      <c r="F3674" s="78"/>
      <c r="G3674" s="78"/>
      <c r="H3674" s="6">
        <f t="shared" si="244"/>
        <v>0</v>
      </c>
      <c r="I3674" s="24" t="e">
        <f t="shared" si="243"/>
        <v>#DIV/0!</v>
      </c>
      <c r="M3674" s="2"/>
    </row>
    <row r="3675" spans="6:13" ht="12.75" hidden="1">
      <c r="F3675" s="78"/>
      <c r="G3675" s="78"/>
      <c r="H3675" s="6">
        <f t="shared" si="244"/>
        <v>0</v>
      </c>
      <c r="I3675" s="24" t="e">
        <f t="shared" si="243"/>
        <v>#DIV/0!</v>
      </c>
      <c r="M3675" s="2"/>
    </row>
    <row r="3676" spans="6:13" ht="12.75" hidden="1">
      <c r="F3676" s="78"/>
      <c r="G3676" s="78"/>
      <c r="H3676" s="6">
        <f t="shared" si="244"/>
        <v>0</v>
      </c>
      <c r="I3676" s="24" t="e">
        <f t="shared" si="243"/>
        <v>#DIV/0!</v>
      </c>
      <c r="M3676" s="2"/>
    </row>
    <row r="3677" spans="6:13" ht="12.75" hidden="1">
      <c r="F3677" s="78"/>
      <c r="G3677" s="78"/>
      <c r="H3677" s="6">
        <f t="shared" si="244"/>
        <v>0</v>
      </c>
      <c r="I3677" s="24" t="e">
        <f t="shared" si="243"/>
        <v>#DIV/0!</v>
      </c>
      <c r="M3677" s="2"/>
    </row>
    <row r="3678" spans="6:13" ht="12.75" hidden="1">
      <c r="F3678" s="78"/>
      <c r="G3678" s="78"/>
      <c r="H3678" s="6">
        <f t="shared" si="244"/>
        <v>0</v>
      </c>
      <c r="I3678" s="24" t="e">
        <f t="shared" si="243"/>
        <v>#DIV/0!</v>
      </c>
      <c r="M3678" s="2"/>
    </row>
    <row r="3679" spans="6:13" ht="12.75" hidden="1">
      <c r="F3679" s="78"/>
      <c r="G3679" s="78"/>
      <c r="H3679" s="6">
        <f t="shared" si="244"/>
        <v>0</v>
      </c>
      <c r="I3679" s="24" t="e">
        <f t="shared" si="243"/>
        <v>#DIV/0!</v>
      </c>
      <c r="M3679" s="2"/>
    </row>
    <row r="3680" spans="6:13" ht="12.75" hidden="1">
      <c r="F3680" s="78"/>
      <c r="G3680" s="78"/>
      <c r="H3680" s="6">
        <f t="shared" si="244"/>
        <v>0</v>
      </c>
      <c r="I3680" s="24" t="e">
        <f t="shared" si="243"/>
        <v>#DIV/0!</v>
      </c>
      <c r="M3680" s="2"/>
    </row>
    <row r="3681" spans="6:13" ht="12.75" hidden="1">
      <c r="F3681" s="78"/>
      <c r="G3681" s="78"/>
      <c r="H3681" s="6">
        <f t="shared" si="244"/>
        <v>0</v>
      </c>
      <c r="I3681" s="24" t="e">
        <f t="shared" si="243"/>
        <v>#DIV/0!</v>
      </c>
      <c r="M3681" s="2"/>
    </row>
    <row r="3682" spans="6:13" ht="12.75" hidden="1">
      <c r="F3682" s="78"/>
      <c r="G3682" s="78"/>
      <c r="H3682" s="6">
        <f t="shared" si="244"/>
        <v>0</v>
      </c>
      <c r="I3682" s="24" t="e">
        <f t="shared" si="243"/>
        <v>#DIV/0!</v>
      </c>
      <c r="M3682" s="2"/>
    </row>
    <row r="3683" spans="6:13" ht="12.75" hidden="1">
      <c r="F3683" s="78"/>
      <c r="G3683" s="78"/>
      <c r="H3683" s="6">
        <f t="shared" si="244"/>
        <v>0</v>
      </c>
      <c r="I3683" s="24" t="e">
        <f t="shared" si="243"/>
        <v>#DIV/0!</v>
      </c>
      <c r="M3683" s="2"/>
    </row>
    <row r="3684" spans="6:13" ht="12.75" hidden="1">
      <c r="F3684" s="78"/>
      <c r="G3684" s="78"/>
      <c r="H3684" s="6">
        <f t="shared" si="244"/>
        <v>0</v>
      </c>
      <c r="I3684" s="24" t="e">
        <f t="shared" si="243"/>
        <v>#DIV/0!</v>
      </c>
      <c r="M3684" s="2"/>
    </row>
    <row r="3685" spans="6:13" ht="12.75" hidden="1">
      <c r="F3685" s="78"/>
      <c r="G3685" s="78"/>
      <c r="H3685" s="6">
        <f t="shared" si="244"/>
        <v>0</v>
      </c>
      <c r="I3685" s="24" t="e">
        <f t="shared" si="243"/>
        <v>#DIV/0!</v>
      </c>
      <c r="M3685" s="2"/>
    </row>
    <row r="3686" spans="6:13" ht="12.75" hidden="1">
      <c r="F3686" s="78"/>
      <c r="G3686" s="78"/>
      <c r="H3686" s="6">
        <f t="shared" si="244"/>
        <v>0</v>
      </c>
      <c r="I3686" s="24" t="e">
        <f t="shared" si="243"/>
        <v>#DIV/0!</v>
      </c>
      <c r="M3686" s="2"/>
    </row>
    <row r="3687" spans="6:13" ht="12.75" hidden="1">
      <c r="F3687" s="78"/>
      <c r="G3687" s="78"/>
      <c r="H3687" s="6">
        <f t="shared" si="244"/>
        <v>0</v>
      </c>
      <c r="I3687" s="24" t="e">
        <f t="shared" si="243"/>
        <v>#DIV/0!</v>
      </c>
      <c r="M3687" s="2"/>
    </row>
    <row r="3688" spans="6:13" ht="12.75" hidden="1">
      <c r="F3688" s="78"/>
      <c r="G3688" s="78"/>
      <c r="H3688" s="6">
        <f t="shared" si="244"/>
        <v>0</v>
      </c>
      <c r="I3688" s="24" t="e">
        <f t="shared" si="243"/>
        <v>#DIV/0!</v>
      </c>
      <c r="M3688" s="2"/>
    </row>
    <row r="3689" spans="6:13" ht="12.75" hidden="1">
      <c r="F3689" s="78"/>
      <c r="G3689" s="78"/>
      <c r="H3689" s="6">
        <f t="shared" si="244"/>
        <v>0</v>
      </c>
      <c r="I3689" s="24" t="e">
        <f t="shared" si="243"/>
        <v>#DIV/0!</v>
      </c>
      <c r="M3689" s="2"/>
    </row>
    <row r="3690" spans="6:13" ht="12.75" hidden="1">
      <c r="F3690" s="78"/>
      <c r="G3690" s="78"/>
      <c r="H3690" s="6">
        <f t="shared" si="244"/>
        <v>0</v>
      </c>
      <c r="I3690" s="24" t="e">
        <f t="shared" si="243"/>
        <v>#DIV/0!</v>
      </c>
      <c r="M3690" s="2"/>
    </row>
    <row r="3691" spans="6:13" ht="12.75" hidden="1">
      <c r="F3691" s="78"/>
      <c r="G3691" s="78"/>
      <c r="H3691" s="6">
        <f t="shared" si="244"/>
        <v>0</v>
      </c>
      <c r="I3691" s="24" t="e">
        <f aca="true" t="shared" si="245" ref="I3691:I3722">+B3691/M3691</f>
        <v>#DIV/0!</v>
      </c>
      <c r="M3691" s="2"/>
    </row>
    <row r="3692" spans="6:13" ht="12.75" hidden="1">
      <c r="F3692" s="78"/>
      <c r="G3692" s="78"/>
      <c r="H3692" s="6">
        <f t="shared" si="244"/>
        <v>0</v>
      </c>
      <c r="I3692" s="24" t="e">
        <f t="shared" si="245"/>
        <v>#DIV/0!</v>
      </c>
      <c r="M3692" s="2"/>
    </row>
    <row r="3693" spans="6:13" ht="12.75" hidden="1">
      <c r="F3693" s="78"/>
      <c r="G3693" s="78"/>
      <c r="H3693" s="6">
        <f aca="true" t="shared" si="246" ref="H3693:H3724">H3692-B3693</f>
        <v>0</v>
      </c>
      <c r="I3693" s="24" t="e">
        <f t="shared" si="245"/>
        <v>#DIV/0!</v>
      </c>
      <c r="M3693" s="2"/>
    </row>
    <row r="3694" spans="6:13" ht="12.75" hidden="1">
      <c r="F3694" s="78"/>
      <c r="G3694" s="78"/>
      <c r="H3694" s="6">
        <f t="shared" si="246"/>
        <v>0</v>
      </c>
      <c r="I3694" s="24" t="e">
        <f t="shared" si="245"/>
        <v>#DIV/0!</v>
      </c>
      <c r="M3694" s="2"/>
    </row>
    <row r="3695" spans="6:13" ht="12.75" hidden="1">
      <c r="F3695" s="78"/>
      <c r="G3695" s="78"/>
      <c r="H3695" s="6">
        <f t="shared" si="246"/>
        <v>0</v>
      </c>
      <c r="I3695" s="24" t="e">
        <f t="shared" si="245"/>
        <v>#DIV/0!</v>
      </c>
      <c r="M3695" s="2"/>
    </row>
    <row r="3696" spans="6:13" ht="12.75" hidden="1">
      <c r="F3696" s="78"/>
      <c r="G3696" s="78"/>
      <c r="H3696" s="6">
        <f t="shared" si="246"/>
        <v>0</v>
      </c>
      <c r="I3696" s="24" t="e">
        <f t="shared" si="245"/>
        <v>#DIV/0!</v>
      </c>
      <c r="M3696" s="2"/>
    </row>
    <row r="3697" spans="6:13" ht="12.75" hidden="1">
      <c r="F3697" s="78"/>
      <c r="G3697" s="78"/>
      <c r="H3697" s="6">
        <f t="shared" si="246"/>
        <v>0</v>
      </c>
      <c r="I3697" s="24" t="e">
        <f t="shared" si="245"/>
        <v>#DIV/0!</v>
      </c>
      <c r="M3697" s="2"/>
    </row>
    <row r="3698" spans="6:13" ht="12.75" hidden="1">
      <c r="F3698" s="78"/>
      <c r="G3698" s="78"/>
      <c r="H3698" s="6">
        <f t="shared" si="246"/>
        <v>0</v>
      </c>
      <c r="I3698" s="24" t="e">
        <f t="shared" si="245"/>
        <v>#DIV/0!</v>
      </c>
      <c r="M3698" s="2"/>
    </row>
    <row r="3699" spans="6:13" ht="12.75" hidden="1">
      <c r="F3699" s="78"/>
      <c r="G3699" s="78"/>
      <c r="H3699" s="6">
        <f t="shared" si="246"/>
        <v>0</v>
      </c>
      <c r="I3699" s="24" t="e">
        <f t="shared" si="245"/>
        <v>#DIV/0!</v>
      </c>
      <c r="M3699" s="2"/>
    </row>
    <row r="3700" spans="6:13" ht="12.75" hidden="1">
      <c r="F3700" s="78"/>
      <c r="G3700" s="78"/>
      <c r="H3700" s="6">
        <f t="shared" si="246"/>
        <v>0</v>
      </c>
      <c r="I3700" s="24" t="e">
        <f t="shared" si="245"/>
        <v>#DIV/0!</v>
      </c>
      <c r="M3700" s="2"/>
    </row>
    <row r="3701" spans="6:13" ht="12.75" hidden="1">
      <c r="F3701" s="78"/>
      <c r="G3701" s="78"/>
      <c r="H3701" s="6">
        <f t="shared" si="246"/>
        <v>0</v>
      </c>
      <c r="I3701" s="24" t="e">
        <f t="shared" si="245"/>
        <v>#DIV/0!</v>
      </c>
      <c r="M3701" s="2"/>
    </row>
    <row r="3702" spans="6:13" ht="12.75" hidden="1">
      <c r="F3702" s="78"/>
      <c r="G3702" s="78"/>
      <c r="H3702" s="6">
        <f t="shared" si="246"/>
        <v>0</v>
      </c>
      <c r="I3702" s="24" t="e">
        <f t="shared" si="245"/>
        <v>#DIV/0!</v>
      </c>
      <c r="M3702" s="2"/>
    </row>
    <row r="3703" spans="6:13" ht="12.75" hidden="1">
      <c r="F3703" s="78"/>
      <c r="G3703" s="78"/>
      <c r="H3703" s="6">
        <f t="shared" si="246"/>
        <v>0</v>
      </c>
      <c r="I3703" s="24" t="e">
        <f t="shared" si="245"/>
        <v>#DIV/0!</v>
      </c>
      <c r="M3703" s="2"/>
    </row>
    <row r="3704" spans="6:13" ht="12.75" hidden="1">
      <c r="F3704" s="78"/>
      <c r="G3704" s="78"/>
      <c r="H3704" s="6">
        <f t="shared" si="246"/>
        <v>0</v>
      </c>
      <c r="I3704" s="24" t="e">
        <f t="shared" si="245"/>
        <v>#DIV/0!</v>
      </c>
      <c r="M3704" s="2"/>
    </row>
    <row r="3705" spans="6:13" ht="12.75" hidden="1">
      <c r="F3705" s="78"/>
      <c r="G3705" s="78"/>
      <c r="H3705" s="6">
        <f t="shared" si="246"/>
        <v>0</v>
      </c>
      <c r="I3705" s="24" t="e">
        <f t="shared" si="245"/>
        <v>#DIV/0!</v>
      </c>
      <c r="M3705" s="2"/>
    </row>
    <row r="3706" spans="6:13" ht="12.75" hidden="1">
      <c r="F3706" s="78"/>
      <c r="G3706" s="78"/>
      <c r="H3706" s="6">
        <f t="shared" si="246"/>
        <v>0</v>
      </c>
      <c r="I3706" s="24" t="e">
        <f t="shared" si="245"/>
        <v>#DIV/0!</v>
      </c>
      <c r="M3706" s="2"/>
    </row>
    <row r="3707" spans="6:13" ht="12.75" hidden="1">
      <c r="F3707" s="78"/>
      <c r="G3707" s="78"/>
      <c r="H3707" s="6">
        <f t="shared" si="246"/>
        <v>0</v>
      </c>
      <c r="I3707" s="24" t="e">
        <f t="shared" si="245"/>
        <v>#DIV/0!</v>
      </c>
      <c r="M3707" s="2"/>
    </row>
    <row r="3708" spans="6:13" ht="12.75" hidden="1">
      <c r="F3708" s="78"/>
      <c r="G3708" s="78"/>
      <c r="H3708" s="6">
        <f t="shared" si="246"/>
        <v>0</v>
      </c>
      <c r="I3708" s="24" t="e">
        <f t="shared" si="245"/>
        <v>#DIV/0!</v>
      </c>
      <c r="M3708" s="2"/>
    </row>
    <row r="3709" spans="6:13" ht="12.75" hidden="1">
      <c r="F3709" s="78"/>
      <c r="G3709" s="78"/>
      <c r="H3709" s="6">
        <f t="shared" si="246"/>
        <v>0</v>
      </c>
      <c r="I3709" s="24" t="e">
        <f t="shared" si="245"/>
        <v>#DIV/0!</v>
      </c>
      <c r="M3709" s="2"/>
    </row>
    <row r="3710" spans="6:13" ht="12.75" hidden="1">
      <c r="F3710" s="78"/>
      <c r="G3710" s="78"/>
      <c r="H3710" s="6">
        <f t="shared" si="246"/>
        <v>0</v>
      </c>
      <c r="I3710" s="24" t="e">
        <f t="shared" si="245"/>
        <v>#DIV/0!</v>
      </c>
      <c r="M3710" s="2"/>
    </row>
    <row r="3711" spans="6:13" ht="12.75" hidden="1">
      <c r="F3711" s="78"/>
      <c r="G3711" s="78"/>
      <c r="H3711" s="6">
        <f t="shared" si="246"/>
        <v>0</v>
      </c>
      <c r="I3711" s="24" t="e">
        <f t="shared" si="245"/>
        <v>#DIV/0!</v>
      </c>
      <c r="M3711" s="2"/>
    </row>
    <row r="3712" spans="6:13" ht="12.75" hidden="1">
      <c r="F3712" s="78"/>
      <c r="G3712" s="78"/>
      <c r="H3712" s="6">
        <f t="shared" si="246"/>
        <v>0</v>
      </c>
      <c r="I3712" s="24" t="e">
        <f t="shared" si="245"/>
        <v>#DIV/0!</v>
      </c>
      <c r="M3712" s="2"/>
    </row>
    <row r="3713" spans="6:13" ht="12.75" hidden="1">
      <c r="F3713" s="78"/>
      <c r="G3713" s="78"/>
      <c r="H3713" s="6">
        <f t="shared" si="246"/>
        <v>0</v>
      </c>
      <c r="I3713" s="24" t="e">
        <f t="shared" si="245"/>
        <v>#DIV/0!</v>
      </c>
      <c r="M3713" s="2"/>
    </row>
    <row r="3714" spans="6:13" ht="12.75" hidden="1">
      <c r="F3714" s="78"/>
      <c r="G3714" s="78"/>
      <c r="H3714" s="6">
        <f t="shared" si="246"/>
        <v>0</v>
      </c>
      <c r="I3714" s="24" t="e">
        <f t="shared" si="245"/>
        <v>#DIV/0!</v>
      </c>
      <c r="M3714" s="2"/>
    </row>
    <row r="3715" spans="6:13" ht="12.75" hidden="1">
      <c r="F3715" s="78"/>
      <c r="G3715" s="78"/>
      <c r="H3715" s="6">
        <f t="shared" si="246"/>
        <v>0</v>
      </c>
      <c r="I3715" s="24" t="e">
        <f t="shared" si="245"/>
        <v>#DIV/0!</v>
      </c>
      <c r="M3715" s="2"/>
    </row>
    <row r="3716" spans="6:13" ht="12.75" hidden="1">
      <c r="F3716" s="78"/>
      <c r="G3716" s="78"/>
      <c r="H3716" s="6">
        <f t="shared" si="246"/>
        <v>0</v>
      </c>
      <c r="I3716" s="24" t="e">
        <f t="shared" si="245"/>
        <v>#DIV/0!</v>
      </c>
      <c r="M3716" s="2"/>
    </row>
    <row r="3717" spans="6:13" ht="12.75" hidden="1">
      <c r="F3717" s="78"/>
      <c r="G3717" s="78"/>
      <c r="H3717" s="6">
        <f t="shared" si="246"/>
        <v>0</v>
      </c>
      <c r="I3717" s="24" t="e">
        <f t="shared" si="245"/>
        <v>#DIV/0!</v>
      </c>
      <c r="M3717" s="2"/>
    </row>
    <row r="3718" spans="6:13" ht="12.75" hidden="1">
      <c r="F3718" s="78"/>
      <c r="G3718" s="78"/>
      <c r="H3718" s="6">
        <f t="shared" si="246"/>
        <v>0</v>
      </c>
      <c r="I3718" s="24" t="e">
        <f t="shared" si="245"/>
        <v>#DIV/0!</v>
      </c>
      <c r="M3718" s="2"/>
    </row>
    <row r="3719" spans="6:13" ht="12.75" hidden="1">
      <c r="F3719" s="78"/>
      <c r="G3719" s="78"/>
      <c r="H3719" s="6">
        <f t="shared" si="246"/>
        <v>0</v>
      </c>
      <c r="I3719" s="24" t="e">
        <f t="shared" si="245"/>
        <v>#DIV/0!</v>
      </c>
      <c r="M3719" s="2"/>
    </row>
    <row r="3720" spans="6:13" ht="12.75" hidden="1">
      <c r="F3720" s="78"/>
      <c r="G3720" s="78"/>
      <c r="H3720" s="6">
        <f t="shared" si="246"/>
        <v>0</v>
      </c>
      <c r="I3720" s="24" t="e">
        <f t="shared" si="245"/>
        <v>#DIV/0!</v>
      </c>
      <c r="M3720" s="2"/>
    </row>
    <row r="3721" spans="6:13" ht="12.75" hidden="1">
      <c r="F3721" s="78"/>
      <c r="G3721" s="78"/>
      <c r="H3721" s="6">
        <f t="shared" si="246"/>
        <v>0</v>
      </c>
      <c r="I3721" s="24" t="e">
        <f t="shared" si="245"/>
        <v>#DIV/0!</v>
      </c>
      <c r="M3721" s="2"/>
    </row>
    <row r="3722" spans="6:13" ht="12.75" hidden="1">
      <c r="F3722" s="78"/>
      <c r="G3722" s="78"/>
      <c r="H3722" s="6">
        <f t="shared" si="246"/>
        <v>0</v>
      </c>
      <c r="I3722" s="24" t="e">
        <f t="shared" si="245"/>
        <v>#DIV/0!</v>
      </c>
      <c r="M3722" s="2"/>
    </row>
    <row r="3723" spans="6:13" ht="12.75" hidden="1">
      <c r="F3723" s="78"/>
      <c r="G3723" s="78"/>
      <c r="H3723" s="6">
        <f t="shared" si="246"/>
        <v>0</v>
      </c>
      <c r="I3723" s="24" t="e">
        <f aca="true" t="shared" si="247" ref="I3723:I3745">+B3723/M3723</f>
        <v>#DIV/0!</v>
      </c>
      <c r="M3723" s="2"/>
    </row>
    <row r="3724" spans="6:13" ht="12.75" hidden="1">
      <c r="F3724" s="78"/>
      <c r="G3724" s="78"/>
      <c r="H3724" s="6">
        <f t="shared" si="246"/>
        <v>0</v>
      </c>
      <c r="I3724" s="24" t="e">
        <f t="shared" si="247"/>
        <v>#DIV/0!</v>
      </c>
      <c r="M3724" s="2"/>
    </row>
    <row r="3725" spans="6:13" ht="12.75" hidden="1">
      <c r="F3725" s="78"/>
      <c r="G3725" s="78"/>
      <c r="H3725" s="6">
        <f aca="true" t="shared" si="248" ref="H3725:H3745">H3724-B3725</f>
        <v>0</v>
      </c>
      <c r="I3725" s="24" t="e">
        <f t="shared" si="247"/>
        <v>#DIV/0!</v>
      </c>
      <c r="M3725" s="2"/>
    </row>
    <row r="3726" spans="6:13" ht="12.75" hidden="1">
      <c r="F3726" s="78"/>
      <c r="G3726" s="78"/>
      <c r="H3726" s="6">
        <f t="shared" si="248"/>
        <v>0</v>
      </c>
      <c r="I3726" s="24" t="e">
        <f t="shared" si="247"/>
        <v>#DIV/0!</v>
      </c>
      <c r="M3726" s="2"/>
    </row>
    <row r="3727" spans="6:13" ht="12.75" hidden="1">
      <c r="F3727" s="78"/>
      <c r="G3727" s="78"/>
      <c r="H3727" s="6">
        <f t="shared" si="248"/>
        <v>0</v>
      </c>
      <c r="I3727" s="24" t="e">
        <f t="shared" si="247"/>
        <v>#DIV/0!</v>
      </c>
      <c r="M3727" s="2"/>
    </row>
    <row r="3728" spans="6:13" ht="12.75" hidden="1">
      <c r="F3728" s="78"/>
      <c r="G3728" s="78"/>
      <c r="H3728" s="6">
        <f t="shared" si="248"/>
        <v>0</v>
      </c>
      <c r="I3728" s="24" t="e">
        <f t="shared" si="247"/>
        <v>#DIV/0!</v>
      </c>
      <c r="M3728" s="2"/>
    </row>
    <row r="3729" spans="6:13" ht="12.75" hidden="1">
      <c r="F3729" s="78"/>
      <c r="G3729" s="78"/>
      <c r="H3729" s="6">
        <f t="shared" si="248"/>
        <v>0</v>
      </c>
      <c r="I3729" s="24" t="e">
        <f t="shared" si="247"/>
        <v>#DIV/0!</v>
      </c>
      <c r="M3729" s="2"/>
    </row>
    <row r="3730" spans="6:13" ht="12.75" hidden="1">
      <c r="F3730" s="78"/>
      <c r="G3730" s="78"/>
      <c r="H3730" s="6">
        <f t="shared" si="248"/>
        <v>0</v>
      </c>
      <c r="I3730" s="24" t="e">
        <f t="shared" si="247"/>
        <v>#DIV/0!</v>
      </c>
      <c r="M3730" s="2"/>
    </row>
    <row r="3731" spans="6:13" ht="12.75" hidden="1">
      <c r="F3731" s="78"/>
      <c r="G3731" s="78"/>
      <c r="H3731" s="6">
        <f t="shared" si="248"/>
        <v>0</v>
      </c>
      <c r="I3731" s="24" t="e">
        <f t="shared" si="247"/>
        <v>#DIV/0!</v>
      </c>
      <c r="M3731" s="2"/>
    </row>
    <row r="3732" spans="6:13" ht="12.75" hidden="1">
      <c r="F3732" s="78"/>
      <c r="G3732" s="78"/>
      <c r="H3732" s="6">
        <f t="shared" si="248"/>
        <v>0</v>
      </c>
      <c r="I3732" s="24" t="e">
        <f t="shared" si="247"/>
        <v>#DIV/0!</v>
      </c>
      <c r="M3732" s="2"/>
    </row>
    <row r="3733" spans="6:13" ht="12.75" hidden="1">
      <c r="F3733" s="78"/>
      <c r="G3733" s="78"/>
      <c r="H3733" s="6">
        <f t="shared" si="248"/>
        <v>0</v>
      </c>
      <c r="I3733" s="24" t="e">
        <f t="shared" si="247"/>
        <v>#DIV/0!</v>
      </c>
      <c r="M3733" s="2"/>
    </row>
    <row r="3734" spans="6:13" ht="12.75" hidden="1">
      <c r="F3734" s="78"/>
      <c r="G3734" s="78"/>
      <c r="H3734" s="6">
        <f t="shared" si="248"/>
        <v>0</v>
      </c>
      <c r="I3734" s="24" t="e">
        <f t="shared" si="247"/>
        <v>#DIV/0!</v>
      </c>
      <c r="M3734" s="2"/>
    </row>
    <row r="3735" spans="6:13" ht="12.75" hidden="1">
      <c r="F3735" s="78"/>
      <c r="G3735" s="78"/>
      <c r="H3735" s="6">
        <f t="shared" si="248"/>
        <v>0</v>
      </c>
      <c r="I3735" s="24" t="e">
        <f t="shared" si="247"/>
        <v>#DIV/0!</v>
      </c>
      <c r="M3735" s="2"/>
    </row>
    <row r="3736" spans="6:13" ht="12.75" hidden="1">
      <c r="F3736" s="78"/>
      <c r="G3736" s="78"/>
      <c r="H3736" s="6">
        <f t="shared" si="248"/>
        <v>0</v>
      </c>
      <c r="I3736" s="24" t="e">
        <f t="shared" si="247"/>
        <v>#DIV/0!</v>
      </c>
      <c r="M3736" s="2"/>
    </row>
    <row r="3737" spans="6:13" ht="12.75" hidden="1">
      <c r="F3737" s="78"/>
      <c r="G3737" s="78"/>
      <c r="H3737" s="6">
        <f t="shared" si="248"/>
        <v>0</v>
      </c>
      <c r="I3737" s="24" t="e">
        <f t="shared" si="247"/>
        <v>#DIV/0!</v>
      </c>
      <c r="M3737" s="2"/>
    </row>
    <row r="3738" spans="6:13" ht="12.75" hidden="1">
      <c r="F3738" s="78"/>
      <c r="G3738" s="78"/>
      <c r="H3738" s="6">
        <f t="shared" si="248"/>
        <v>0</v>
      </c>
      <c r="I3738" s="24" t="e">
        <f t="shared" si="247"/>
        <v>#DIV/0!</v>
      </c>
      <c r="M3738" s="2"/>
    </row>
    <row r="3739" spans="6:13" ht="12.75" hidden="1">
      <c r="F3739" s="78"/>
      <c r="G3739" s="78"/>
      <c r="H3739" s="6">
        <f t="shared" si="248"/>
        <v>0</v>
      </c>
      <c r="I3739" s="24" t="e">
        <f t="shared" si="247"/>
        <v>#DIV/0!</v>
      </c>
      <c r="M3739" s="2"/>
    </row>
    <row r="3740" spans="6:13" ht="12.75" hidden="1">
      <c r="F3740" s="78"/>
      <c r="G3740" s="78"/>
      <c r="H3740" s="6">
        <f t="shared" si="248"/>
        <v>0</v>
      </c>
      <c r="I3740" s="24" t="e">
        <f t="shared" si="247"/>
        <v>#DIV/0!</v>
      </c>
      <c r="M3740" s="2"/>
    </row>
    <row r="3741" spans="6:13" ht="12.75" hidden="1">
      <c r="F3741" s="78"/>
      <c r="G3741" s="78"/>
      <c r="H3741" s="6">
        <f t="shared" si="248"/>
        <v>0</v>
      </c>
      <c r="I3741" s="24" t="e">
        <f t="shared" si="247"/>
        <v>#DIV/0!</v>
      </c>
      <c r="M3741" s="2"/>
    </row>
    <row r="3742" spans="6:13" ht="12.75" hidden="1">
      <c r="F3742" s="78"/>
      <c r="G3742" s="78"/>
      <c r="H3742" s="6">
        <f t="shared" si="248"/>
        <v>0</v>
      </c>
      <c r="I3742" s="24" t="e">
        <f t="shared" si="247"/>
        <v>#DIV/0!</v>
      </c>
      <c r="M3742" s="2"/>
    </row>
    <row r="3743" spans="6:13" ht="12.75" hidden="1">
      <c r="F3743" s="78"/>
      <c r="G3743" s="78"/>
      <c r="H3743" s="6">
        <f t="shared" si="248"/>
        <v>0</v>
      </c>
      <c r="I3743" s="24" t="e">
        <f t="shared" si="247"/>
        <v>#DIV/0!</v>
      </c>
      <c r="M3743" s="2"/>
    </row>
    <row r="3744" spans="6:13" ht="12.75" hidden="1">
      <c r="F3744" s="78"/>
      <c r="G3744" s="78"/>
      <c r="H3744" s="6">
        <f t="shared" si="248"/>
        <v>0</v>
      </c>
      <c r="I3744" s="24" t="e">
        <f t="shared" si="247"/>
        <v>#DIV/0!</v>
      </c>
      <c r="M3744" s="2"/>
    </row>
    <row r="3745" spans="6:13" ht="12.75" hidden="1">
      <c r="F3745" s="78"/>
      <c r="G3745" s="78"/>
      <c r="H3745" s="6">
        <f t="shared" si="248"/>
        <v>0</v>
      </c>
      <c r="I3745" s="24" t="e">
        <f t="shared" si="247"/>
        <v>#DIV/0!</v>
      </c>
      <c r="M3745" s="2"/>
    </row>
    <row r="3746" spans="6:13" ht="12.75" hidden="1">
      <c r="F3746" s="78"/>
      <c r="G3746" s="78"/>
      <c r="M3746" s="2"/>
    </row>
    <row r="3747" spans="6:13" ht="12.75" hidden="1">
      <c r="F3747" s="78"/>
      <c r="G3747" s="78"/>
      <c r="M3747" s="2"/>
    </row>
    <row r="3748" spans="6:13" ht="12.75" hidden="1">
      <c r="F3748" s="78"/>
      <c r="G3748" s="78"/>
      <c r="M3748" s="2"/>
    </row>
    <row r="3749" spans="6:13" ht="12.75" hidden="1">
      <c r="F3749" s="78"/>
      <c r="G3749" s="78"/>
      <c r="M3749" s="2"/>
    </row>
    <row r="3750" spans="6:13" ht="12.75" hidden="1">
      <c r="F3750" s="78"/>
      <c r="G3750" s="78"/>
      <c r="M3750" s="2"/>
    </row>
    <row r="3751" spans="6:13" ht="12.75" hidden="1">
      <c r="F3751" s="78"/>
      <c r="G3751" s="78"/>
      <c r="M3751" s="2"/>
    </row>
    <row r="3752" spans="6:13" ht="12.75" hidden="1">
      <c r="F3752" s="78"/>
      <c r="G3752" s="78"/>
      <c r="M3752" s="2"/>
    </row>
    <row r="3753" spans="6:13" ht="12.75" hidden="1">
      <c r="F3753" s="78"/>
      <c r="G3753" s="78"/>
      <c r="M3753" s="2"/>
    </row>
    <row r="3754" spans="6:13" ht="12.75" hidden="1">
      <c r="F3754" s="78"/>
      <c r="G3754" s="78"/>
      <c r="M3754" s="2"/>
    </row>
    <row r="3755" spans="6:13" ht="12.75" hidden="1">
      <c r="F3755" s="78"/>
      <c r="G3755" s="78"/>
      <c r="M3755" s="2"/>
    </row>
    <row r="3756" spans="6:13" ht="12.75" hidden="1">
      <c r="F3756" s="78"/>
      <c r="G3756" s="78"/>
      <c r="M3756" s="2"/>
    </row>
    <row r="3757" spans="6:13" ht="12.75" hidden="1">
      <c r="F3757" s="78"/>
      <c r="G3757" s="78"/>
      <c r="M3757" s="2"/>
    </row>
    <row r="3758" spans="6:13" ht="12.75" hidden="1">
      <c r="F3758" s="78"/>
      <c r="G3758" s="78"/>
      <c r="M3758" s="2"/>
    </row>
    <row r="3759" spans="6:13" ht="12.75" hidden="1">
      <c r="F3759" s="78"/>
      <c r="G3759" s="78"/>
      <c r="M3759" s="2"/>
    </row>
    <row r="3760" spans="6:13" ht="12.75" hidden="1">
      <c r="F3760" s="78"/>
      <c r="G3760" s="78"/>
      <c r="M3760" s="2"/>
    </row>
    <row r="3761" spans="6:13" ht="12.75" hidden="1">
      <c r="F3761" s="78"/>
      <c r="G3761" s="78"/>
      <c r="M3761" s="2"/>
    </row>
    <row r="3762" spans="6:13" ht="12.75" hidden="1">
      <c r="F3762" s="78"/>
      <c r="G3762" s="78"/>
      <c r="M3762" s="2"/>
    </row>
    <row r="3763" spans="6:13" ht="12.75" hidden="1">
      <c r="F3763" s="78"/>
      <c r="G3763" s="78"/>
      <c r="M3763" s="2"/>
    </row>
    <row r="3764" spans="6:13" ht="12.75" hidden="1">
      <c r="F3764" s="78"/>
      <c r="G3764" s="78"/>
      <c r="M3764" s="2"/>
    </row>
    <row r="3765" spans="6:13" ht="12.75" hidden="1">
      <c r="F3765" s="78"/>
      <c r="G3765" s="78"/>
      <c r="M3765" s="2"/>
    </row>
    <row r="3766" spans="6:13" ht="12.75" hidden="1">
      <c r="F3766" s="78"/>
      <c r="G3766" s="78"/>
      <c r="M3766" s="2"/>
    </row>
    <row r="3767" spans="6:13" ht="12.75" hidden="1">
      <c r="F3767" s="78"/>
      <c r="G3767" s="78"/>
      <c r="M3767" s="2"/>
    </row>
    <row r="3768" spans="6:13" ht="12.75" hidden="1">
      <c r="F3768" s="78"/>
      <c r="G3768" s="78"/>
      <c r="M3768" s="2"/>
    </row>
    <row r="3769" spans="6:13" ht="12.75" hidden="1">
      <c r="F3769" s="78"/>
      <c r="G3769" s="78"/>
      <c r="M3769" s="2"/>
    </row>
    <row r="3770" spans="6:13" ht="12.75" hidden="1">
      <c r="F3770" s="78"/>
      <c r="G3770" s="78"/>
      <c r="M3770" s="2"/>
    </row>
    <row r="3771" spans="6:13" ht="12.75" hidden="1">
      <c r="F3771" s="78"/>
      <c r="G3771" s="78"/>
      <c r="M3771" s="2"/>
    </row>
    <row r="3772" spans="6:13" ht="12.75" hidden="1">
      <c r="F3772" s="78"/>
      <c r="G3772" s="78"/>
      <c r="M3772" s="2"/>
    </row>
    <row r="3773" spans="6:13" ht="12.75" hidden="1">
      <c r="F3773" s="78"/>
      <c r="G3773" s="78"/>
      <c r="M3773" s="2"/>
    </row>
    <row r="3774" spans="6:13" ht="12.75" hidden="1">
      <c r="F3774" s="78"/>
      <c r="G3774" s="78"/>
      <c r="M3774" s="2"/>
    </row>
    <row r="3775" spans="6:13" ht="12.75" hidden="1">
      <c r="F3775" s="78"/>
      <c r="G3775" s="78"/>
      <c r="M3775" s="2"/>
    </row>
    <row r="3776" spans="6:13" ht="12.75" hidden="1">
      <c r="F3776" s="78"/>
      <c r="G3776" s="78"/>
      <c r="M3776" s="2"/>
    </row>
    <row r="3777" spans="6:13" ht="12.75" hidden="1">
      <c r="F3777" s="78"/>
      <c r="G3777" s="78"/>
      <c r="M3777" s="2"/>
    </row>
    <row r="3778" spans="6:13" ht="12.75" hidden="1">
      <c r="F3778" s="78"/>
      <c r="G3778" s="78"/>
      <c r="M3778" s="2"/>
    </row>
    <row r="3779" spans="6:13" ht="12.75" hidden="1">
      <c r="F3779" s="78"/>
      <c r="G3779" s="78"/>
      <c r="M3779" s="2"/>
    </row>
    <row r="3780" spans="6:13" ht="12.75" hidden="1">
      <c r="F3780" s="78"/>
      <c r="G3780" s="78"/>
      <c r="M3780" s="2"/>
    </row>
    <row r="3781" spans="6:13" ht="12.75" hidden="1">
      <c r="F3781" s="78"/>
      <c r="G3781" s="78"/>
      <c r="M3781" s="2"/>
    </row>
    <row r="3782" spans="6:13" ht="12.75" hidden="1">
      <c r="F3782" s="78"/>
      <c r="G3782" s="78"/>
      <c r="M3782" s="2"/>
    </row>
    <row r="3783" spans="6:13" ht="12.75" hidden="1">
      <c r="F3783" s="78"/>
      <c r="G3783" s="78"/>
      <c r="M3783" s="2"/>
    </row>
    <row r="3784" spans="6:13" ht="12.75" hidden="1">
      <c r="F3784" s="78"/>
      <c r="G3784" s="78"/>
      <c r="M3784" s="2"/>
    </row>
    <row r="3785" spans="6:13" ht="12.75" hidden="1">
      <c r="F3785" s="78"/>
      <c r="G3785" s="78"/>
      <c r="M3785" s="2"/>
    </row>
    <row r="3786" spans="6:13" ht="12.75" hidden="1">
      <c r="F3786" s="78"/>
      <c r="G3786" s="78"/>
      <c r="M3786" s="2"/>
    </row>
    <row r="3787" spans="6:13" ht="12.75" hidden="1">
      <c r="F3787" s="78"/>
      <c r="G3787" s="78"/>
      <c r="M3787" s="2"/>
    </row>
    <row r="3788" spans="6:13" ht="12.75" hidden="1">
      <c r="F3788" s="78"/>
      <c r="G3788" s="78"/>
      <c r="M3788" s="2"/>
    </row>
    <row r="3789" spans="6:13" ht="12.75" hidden="1">
      <c r="F3789" s="78"/>
      <c r="G3789" s="78"/>
      <c r="M3789" s="2"/>
    </row>
    <row r="3790" spans="6:13" ht="12.75" hidden="1">
      <c r="F3790" s="78"/>
      <c r="G3790" s="78"/>
      <c r="M3790" s="2"/>
    </row>
    <row r="3791" spans="6:13" ht="12.75" hidden="1">
      <c r="F3791" s="78"/>
      <c r="G3791" s="78"/>
      <c r="M3791" s="2"/>
    </row>
    <row r="3792" spans="6:13" ht="12.75" hidden="1">
      <c r="F3792" s="78"/>
      <c r="G3792" s="78"/>
      <c r="M3792" s="2"/>
    </row>
    <row r="3793" spans="6:13" ht="12.75" hidden="1">
      <c r="F3793" s="78"/>
      <c r="G3793" s="78"/>
      <c r="M3793" s="2"/>
    </row>
    <row r="3794" spans="6:13" ht="12.75" hidden="1">
      <c r="F3794" s="78"/>
      <c r="G3794" s="78"/>
      <c r="M3794" s="2"/>
    </row>
    <row r="3795" spans="6:13" ht="12.75" hidden="1">
      <c r="F3795" s="78"/>
      <c r="G3795" s="78"/>
      <c r="M3795" s="2"/>
    </row>
    <row r="3796" spans="6:13" ht="12.75" hidden="1">
      <c r="F3796" s="78"/>
      <c r="G3796" s="78"/>
      <c r="M3796" s="2"/>
    </row>
    <row r="3797" spans="6:13" ht="12.75" hidden="1">
      <c r="F3797" s="78"/>
      <c r="G3797" s="78"/>
      <c r="M3797" s="2"/>
    </row>
    <row r="3798" spans="6:13" ht="12.75" hidden="1">
      <c r="F3798" s="78"/>
      <c r="G3798" s="78"/>
      <c r="M3798" s="2"/>
    </row>
    <row r="3799" spans="6:13" ht="12.75" hidden="1">
      <c r="F3799" s="78"/>
      <c r="G3799" s="78"/>
      <c r="M3799" s="2"/>
    </row>
    <row r="3800" spans="6:13" ht="12.75" hidden="1">
      <c r="F3800" s="78"/>
      <c r="G3800" s="78"/>
      <c r="M3800" s="2"/>
    </row>
    <row r="3801" spans="6:13" ht="12.75" hidden="1">
      <c r="F3801" s="78"/>
      <c r="G3801" s="78"/>
      <c r="M3801" s="2"/>
    </row>
    <row r="3802" spans="6:13" ht="12.75" hidden="1">
      <c r="F3802" s="78"/>
      <c r="G3802" s="78"/>
      <c r="M3802" s="2"/>
    </row>
    <row r="3803" spans="6:13" ht="12.75" hidden="1">
      <c r="F3803" s="78"/>
      <c r="G3803" s="78"/>
      <c r="M3803" s="2"/>
    </row>
    <row r="3804" spans="6:13" ht="12.75" hidden="1">
      <c r="F3804" s="78"/>
      <c r="G3804" s="78"/>
      <c r="M3804" s="2"/>
    </row>
    <row r="3805" spans="6:13" ht="12.75" hidden="1">
      <c r="F3805" s="78"/>
      <c r="G3805" s="78"/>
      <c r="M3805" s="2"/>
    </row>
    <row r="3806" spans="6:13" ht="12.75" hidden="1">
      <c r="F3806" s="78"/>
      <c r="G3806" s="78"/>
      <c r="M3806" s="2"/>
    </row>
    <row r="3807" spans="6:13" ht="12.75" hidden="1">
      <c r="F3807" s="78"/>
      <c r="G3807" s="78"/>
      <c r="M3807" s="2"/>
    </row>
    <row r="3808" spans="6:13" ht="12.75" hidden="1">
      <c r="F3808" s="78"/>
      <c r="G3808" s="78"/>
      <c r="M3808" s="2"/>
    </row>
    <row r="3809" spans="6:13" ht="12.75" hidden="1">
      <c r="F3809" s="78"/>
      <c r="G3809" s="78"/>
      <c r="M3809" s="2"/>
    </row>
    <row r="3810" spans="6:13" ht="12.75" hidden="1">
      <c r="F3810" s="78"/>
      <c r="G3810" s="78"/>
      <c r="M3810" s="2"/>
    </row>
    <row r="3811" spans="6:13" ht="12.75" hidden="1">
      <c r="F3811" s="78"/>
      <c r="G3811" s="78"/>
      <c r="M3811" s="2"/>
    </row>
    <row r="3812" spans="6:13" ht="12.75" hidden="1">
      <c r="F3812" s="78"/>
      <c r="G3812" s="78"/>
      <c r="M3812" s="2"/>
    </row>
    <row r="3813" spans="6:13" ht="12.75" hidden="1">
      <c r="F3813" s="78"/>
      <c r="G3813" s="78"/>
      <c r="M3813" s="2"/>
    </row>
    <row r="3814" spans="6:13" ht="12.75" hidden="1">
      <c r="F3814" s="78"/>
      <c r="G3814" s="78"/>
      <c r="M3814" s="2"/>
    </row>
    <row r="3815" spans="6:13" ht="12.75">
      <c r="F3815" s="78"/>
      <c r="G3815" s="78"/>
      <c r="M3815" s="2"/>
    </row>
    <row r="3816" spans="1:256" s="175" customFormat="1" ht="12.75">
      <c r="A3816" s="264"/>
      <c r="B3816" s="104">
        <v>-1239869</v>
      </c>
      <c r="C3816" s="264" t="s">
        <v>219</v>
      </c>
      <c r="D3816" s="264" t="s">
        <v>220</v>
      </c>
      <c r="E3816" s="264"/>
      <c r="F3816" s="265"/>
      <c r="G3816" s="265"/>
      <c r="H3816" s="104">
        <f aca="true" t="shared" si="249" ref="H3816:H3825">H3815-B3816</f>
        <v>1239869</v>
      </c>
      <c r="I3816" s="266">
        <f aca="true" t="shared" si="250" ref="I3816:I3826">+B3816/M3816</f>
        <v>-2479.738</v>
      </c>
      <c r="K3816" s="267"/>
      <c r="L3816" s="268"/>
      <c r="M3816" s="2">
        <v>500</v>
      </c>
      <c r="N3816" s="268"/>
      <c r="O3816" s="268"/>
      <c r="P3816" s="268"/>
      <c r="Q3816" s="268"/>
      <c r="R3816" s="268"/>
      <c r="S3816" s="268"/>
      <c r="T3816" s="268"/>
      <c r="U3816" s="268"/>
      <c r="V3816" s="268"/>
      <c r="W3816" s="268"/>
      <c r="X3816" s="268"/>
      <c r="Y3816" s="268"/>
      <c r="Z3816" s="268"/>
      <c r="AA3816" s="268"/>
      <c r="AB3816" s="268"/>
      <c r="AC3816" s="268"/>
      <c r="AD3816" s="268"/>
      <c r="AE3816" s="268"/>
      <c r="AF3816" s="268"/>
      <c r="AG3816" s="268"/>
      <c r="AH3816" s="268"/>
      <c r="AI3816" s="268"/>
      <c r="AJ3816" s="268"/>
      <c r="AK3816" s="268"/>
      <c r="AL3816" s="268"/>
      <c r="AM3816" s="268"/>
      <c r="AN3816" s="268"/>
      <c r="AO3816" s="268"/>
      <c r="AP3816" s="268"/>
      <c r="AQ3816" s="268"/>
      <c r="AR3816" s="268"/>
      <c r="AS3816" s="268"/>
      <c r="AT3816" s="268"/>
      <c r="AU3816" s="268"/>
      <c r="AV3816" s="268"/>
      <c r="AW3816" s="268"/>
      <c r="AX3816" s="268"/>
      <c r="AY3816" s="268"/>
      <c r="AZ3816" s="268"/>
      <c r="BA3816" s="268"/>
      <c r="BB3816" s="268"/>
      <c r="BC3816" s="268"/>
      <c r="BD3816" s="268"/>
      <c r="BE3816" s="268"/>
      <c r="BF3816" s="268"/>
      <c r="BG3816" s="268"/>
      <c r="BH3816" s="268"/>
      <c r="BI3816" s="268"/>
      <c r="BJ3816" s="268"/>
      <c r="BK3816" s="268"/>
      <c r="BL3816" s="268"/>
      <c r="BM3816" s="268"/>
      <c r="BN3816" s="268"/>
      <c r="BO3816" s="268"/>
      <c r="BP3816" s="268"/>
      <c r="BQ3816" s="268"/>
      <c r="BR3816" s="268"/>
      <c r="BS3816" s="268"/>
      <c r="BT3816" s="268"/>
      <c r="BU3816" s="268"/>
      <c r="BV3816" s="268"/>
      <c r="BW3816" s="268"/>
      <c r="BX3816" s="268"/>
      <c r="BY3816" s="268"/>
      <c r="BZ3816" s="268"/>
      <c r="CA3816" s="268"/>
      <c r="CB3816" s="268"/>
      <c r="CC3816" s="268"/>
      <c r="CD3816" s="268"/>
      <c r="CE3816" s="268"/>
      <c r="CF3816" s="268"/>
      <c r="CG3816" s="268"/>
      <c r="CH3816" s="268"/>
      <c r="CI3816" s="268"/>
      <c r="CJ3816" s="268"/>
      <c r="CK3816" s="268"/>
      <c r="CL3816" s="268"/>
      <c r="CM3816" s="268"/>
      <c r="CN3816" s="268"/>
      <c r="CO3816" s="268"/>
      <c r="CP3816" s="268"/>
      <c r="CQ3816" s="268"/>
      <c r="CR3816" s="268"/>
      <c r="CS3816" s="268"/>
      <c r="CT3816" s="268"/>
      <c r="CU3816" s="268"/>
      <c r="CV3816" s="268"/>
      <c r="CW3816" s="268"/>
      <c r="CX3816" s="268"/>
      <c r="CY3816" s="268"/>
      <c r="CZ3816" s="268"/>
      <c r="DA3816" s="268"/>
      <c r="DB3816" s="268"/>
      <c r="DC3816" s="268"/>
      <c r="DD3816" s="268"/>
      <c r="DE3816" s="268"/>
      <c r="DF3816" s="268"/>
      <c r="DG3816" s="268"/>
      <c r="DH3816" s="268"/>
      <c r="DI3816" s="268"/>
      <c r="DJ3816" s="268"/>
      <c r="DK3816" s="268"/>
      <c r="DL3816" s="268"/>
      <c r="DM3816" s="268"/>
      <c r="DN3816" s="268"/>
      <c r="DO3816" s="268"/>
      <c r="DP3816" s="268"/>
      <c r="DQ3816" s="268"/>
      <c r="DR3816" s="268"/>
      <c r="DS3816" s="268"/>
      <c r="DT3816" s="268"/>
      <c r="DU3816" s="268"/>
      <c r="DV3816" s="268"/>
      <c r="DW3816" s="268"/>
      <c r="DX3816" s="268"/>
      <c r="DY3816" s="268"/>
      <c r="DZ3816" s="268"/>
      <c r="EA3816" s="268"/>
      <c r="EB3816" s="268"/>
      <c r="EC3816" s="268"/>
      <c r="ED3816" s="268"/>
      <c r="EE3816" s="268"/>
      <c r="EF3816" s="268"/>
      <c r="EG3816" s="268"/>
      <c r="EH3816" s="268"/>
      <c r="EI3816" s="268"/>
      <c r="EJ3816" s="268"/>
      <c r="EK3816" s="268"/>
      <c r="EL3816" s="268"/>
      <c r="EM3816" s="268"/>
      <c r="EN3816" s="268"/>
      <c r="EO3816" s="268"/>
      <c r="EP3816" s="268"/>
      <c r="EQ3816" s="268"/>
      <c r="ER3816" s="268"/>
      <c r="ES3816" s="268"/>
      <c r="ET3816" s="268"/>
      <c r="EU3816" s="268"/>
      <c r="EV3816" s="268"/>
      <c r="EW3816" s="268"/>
      <c r="EX3816" s="268"/>
      <c r="EY3816" s="268"/>
      <c r="EZ3816" s="268"/>
      <c r="FA3816" s="268"/>
      <c r="FB3816" s="268"/>
      <c r="FC3816" s="268"/>
      <c r="FD3816" s="268"/>
      <c r="FE3816" s="268"/>
      <c r="FF3816" s="268"/>
      <c r="FG3816" s="268"/>
      <c r="FH3816" s="268"/>
      <c r="FI3816" s="268"/>
      <c r="FJ3816" s="268"/>
      <c r="FK3816" s="268"/>
      <c r="FL3816" s="268"/>
      <c r="FM3816" s="268"/>
      <c r="FN3816" s="268"/>
      <c r="FO3816" s="268"/>
      <c r="FP3816" s="268"/>
      <c r="FQ3816" s="268"/>
      <c r="FR3816" s="268"/>
      <c r="FS3816" s="268"/>
      <c r="FT3816" s="268"/>
      <c r="FU3816" s="268"/>
      <c r="FV3816" s="268"/>
      <c r="FW3816" s="268"/>
      <c r="FX3816" s="268"/>
      <c r="FY3816" s="268"/>
      <c r="FZ3816" s="268"/>
      <c r="GA3816" s="268"/>
      <c r="GB3816" s="268"/>
      <c r="GC3816" s="268"/>
      <c r="GD3816" s="268"/>
      <c r="GE3816" s="268"/>
      <c r="GF3816" s="268"/>
      <c r="GG3816" s="268"/>
      <c r="GH3816" s="268"/>
      <c r="GI3816" s="268"/>
      <c r="GJ3816" s="268"/>
      <c r="GK3816" s="268"/>
      <c r="GL3816" s="268"/>
      <c r="GM3816" s="268"/>
      <c r="GN3816" s="268"/>
      <c r="GO3816" s="268"/>
      <c r="GP3816" s="268"/>
      <c r="GQ3816" s="268"/>
      <c r="GR3816" s="268"/>
      <c r="GS3816" s="268"/>
      <c r="GT3816" s="268"/>
      <c r="GU3816" s="268"/>
      <c r="GV3816" s="268"/>
      <c r="GW3816" s="268"/>
      <c r="GX3816" s="268"/>
      <c r="GY3816" s="268"/>
      <c r="GZ3816" s="268"/>
      <c r="HA3816" s="268"/>
      <c r="HB3816" s="268"/>
      <c r="HC3816" s="268"/>
      <c r="HD3816" s="268"/>
      <c r="HE3816" s="268"/>
      <c r="HF3816" s="268"/>
      <c r="HG3816" s="268"/>
      <c r="HH3816" s="268"/>
      <c r="HI3816" s="268"/>
      <c r="HJ3816" s="268"/>
      <c r="HK3816" s="268"/>
      <c r="HL3816" s="268"/>
      <c r="HM3816" s="268"/>
      <c r="HN3816" s="268"/>
      <c r="HO3816" s="268"/>
      <c r="HP3816" s="268"/>
      <c r="HQ3816" s="268"/>
      <c r="HR3816" s="268"/>
      <c r="HS3816" s="268"/>
      <c r="HT3816" s="268"/>
      <c r="HU3816" s="268"/>
      <c r="HV3816" s="268"/>
      <c r="HW3816" s="268"/>
      <c r="HX3816" s="268"/>
      <c r="HY3816" s="268"/>
      <c r="HZ3816" s="268"/>
      <c r="IA3816" s="268"/>
      <c r="IB3816" s="268"/>
      <c r="IC3816" s="268"/>
      <c r="ID3816" s="268"/>
      <c r="IE3816" s="268"/>
      <c r="IF3816" s="268"/>
      <c r="IG3816" s="268"/>
      <c r="IH3816" s="268"/>
      <c r="II3816" s="268"/>
      <c r="IJ3816" s="268"/>
      <c r="IK3816" s="268"/>
      <c r="IL3816" s="268"/>
      <c r="IM3816" s="268"/>
      <c r="IN3816" s="268"/>
      <c r="IO3816" s="268"/>
      <c r="IP3816" s="268"/>
      <c r="IQ3816" s="268"/>
      <c r="IR3816" s="268"/>
      <c r="IS3816" s="268"/>
      <c r="IT3816" s="268"/>
      <c r="IU3816" s="268"/>
      <c r="IV3816" s="268"/>
    </row>
    <row r="3817" spans="1:256" s="175" customFormat="1" ht="12.75">
      <c r="A3817" s="264"/>
      <c r="B3817" s="104">
        <v>-2885250</v>
      </c>
      <c r="C3817" s="264" t="s">
        <v>219</v>
      </c>
      <c r="D3817" s="264" t="s">
        <v>221</v>
      </c>
      <c r="E3817" s="264"/>
      <c r="F3817" s="265"/>
      <c r="G3817" s="265"/>
      <c r="H3817" s="104">
        <f t="shared" si="249"/>
        <v>4125119</v>
      </c>
      <c r="I3817" s="266">
        <f t="shared" si="250"/>
        <v>-5888.265306122449</v>
      </c>
      <c r="K3817" s="267"/>
      <c r="L3817" s="268"/>
      <c r="M3817" s="2">
        <v>490</v>
      </c>
      <c r="N3817" s="268"/>
      <c r="O3817" s="268"/>
      <c r="P3817" s="268"/>
      <c r="Q3817" s="268"/>
      <c r="R3817" s="268"/>
      <c r="S3817" s="268"/>
      <c r="T3817" s="268"/>
      <c r="U3817" s="268"/>
      <c r="V3817" s="268"/>
      <c r="W3817" s="268"/>
      <c r="X3817" s="268"/>
      <c r="Y3817" s="268"/>
      <c r="Z3817" s="268"/>
      <c r="AA3817" s="268"/>
      <c r="AB3817" s="268"/>
      <c r="AC3817" s="268"/>
      <c r="AD3817" s="268"/>
      <c r="AE3817" s="268"/>
      <c r="AF3817" s="268"/>
      <c r="AG3817" s="268"/>
      <c r="AH3817" s="268"/>
      <c r="AI3817" s="268"/>
      <c r="AJ3817" s="268"/>
      <c r="AK3817" s="268"/>
      <c r="AL3817" s="268"/>
      <c r="AM3817" s="268"/>
      <c r="AN3817" s="268"/>
      <c r="AO3817" s="268"/>
      <c r="AP3817" s="268"/>
      <c r="AQ3817" s="268"/>
      <c r="AR3817" s="268"/>
      <c r="AS3817" s="268"/>
      <c r="AT3817" s="268"/>
      <c r="AU3817" s="268"/>
      <c r="AV3817" s="268"/>
      <c r="AW3817" s="268"/>
      <c r="AX3817" s="268"/>
      <c r="AY3817" s="268"/>
      <c r="AZ3817" s="268"/>
      <c r="BA3817" s="268"/>
      <c r="BB3817" s="268"/>
      <c r="BC3817" s="268"/>
      <c r="BD3817" s="268"/>
      <c r="BE3817" s="268"/>
      <c r="BF3817" s="268"/>
      <c r="BG3817" s="268"/>
      <c r="BH3817" s="268"/>
      <c r="BI3817" s="268"/>
      <c r="BJ3817" s="268"/>
      <c r="BK3817" s="268"/>
      <c r="BL3817" s="268"/>
      <c r="BM3817" s="268"/>
      <c r="BN3817" s="268"/>
      <c r="BO3817" s="268"/>
      <c r="BP3817" s="268"/>
      <c r="BQ3817" s="268"/>
      <c r="BR3817" s="268"/>
      <c r="BS3817" s="268"/>
      <c r="BT3817" s="268"/>
      <c r="BU3817" s="268"/>
      <c r="BV3817" s="268"/>
      <c r="BW3817" s="268"/>
      <c r="BX3817" s="268"/>
      <c r="BY3817" s="268"/>
      <c r="BZ3817" s="268"/>
      <c r="CA3817" s="268"/>
      <c r="CB3817" s="268"/>
      <c r="CC3817" s="268"/>
      <c r="CD3817" s="268"/>
      <c r="CE3817" s="268"/>
      <c r="CF3817" s="268"/>
      <c r="CG3817" s="268"/>
      <c r="CH3817" s="268"/>
      <c r="CI3817" s="268"/>
      <c r="CJ3817" s="268"/>
      <c r="CK3817" s="268"/>
      <c r="CL3817" s="268"/>
      <c r="CM3817" s="268"/>
      <c r="CN3817" s="268"/>
      <c r="CO3817" s="268"/>
      <c r="CP3817" s="268"/>
      <c r="CQ3817" s="268"/>
      <c r="CR3817" s="268"/>
      <c r="CS3817" s="268"/>
      <c r="CT3817" s="268"/>
      <c r="CU3817" s="268"/>
      <c r="CV3817" s="268"/>
      <c r="CW3817" s="268"/>
      <c r="CX3817" s="268"/>
      <c r="CY3817" s="268"/>
      <c r="CZ3817" s="268"/>
      <c r="DA3817" s="268"/>
      <c r="DB3817" s="268"/>
      <c r="DC3817" s="268"/>
      <c r="DD3817" s="268"/>
      <c r="DE3817" s="268"/>
      <c r="DF3817" s="268"/>
      <c r="DG3817" s="268"/>
      <c r="DH3817" s="268"/>
      <c r="DI3817" s="268"/>
      <c r="DJ3817" s="268"/>
      <c r="DK3817" s="268"/>
      <c r="DL3817" s="268"/>
      <c r="DM3817" s="268"/>
      <c r="DN3817" s="268"/>
      <c r="DO3817" s="268"/>
      <c r="DP3817" s="268"/>
      <c r="DQ3817" s="268"/>
      <c r="DR3817" s="268"/>
      <c r="DS3817" s="268"/>
      <c r="DT3817" s="268"/>
      <c r="DU3817" s="268"/>
      <c r="DV3817" s="268"/>
      <c r="DW3817" s="268"/>
      <c r="DX3817" s="268"/>
      <c r="DY3817" s="268"/>
      <c r="DZ3817" s="268"/>
      <c r="EA3817" s="268"/>
      <c r="EB3817" s="268"/>
      <c r="EC3817" s="268"/>
      <c r="ED3817" s="268"/>
      <c r="EE3817" s="268"/>
      <c r="EF3817" s="268"/>
      <c r="EG3817" s="268"/>
      <c r="EH3817" s="268"/>
      <c r="EI3817" s="268"/>
      <c r="EJ3817" s="268"/>
      <c r="EK3817" s="268"/>
      <c r="EL3817" s="268"/>
      <c r="EM3817" s="268"/>
      <c r="EN3817" s="268"/>
      <c r="EO3817" s="268"/>
      <c r="EP3817" s="268"/>
      <c r="EQ3817" s="268"/>
      <c r="ER3817" s="268"/>
      <c r="ES3817" s="268"/>
      <c r="ET3817" s="268"/>
      <c r="EU3817" s="268"/>
      <c r="EV3817" s="268"/>
      <c r="EW3817" s="268"/>
      <c r="EX3817" s="268"/>
      <c r="EY3817" s="268"/>
      <c r="EZ3817" s="268"/>
      <c r="FA3817" s="268"/>
      <c r="FB3817" s="268"/>
      <c r="FC3817" s="268"/>
      <c r="FD3817" s="268"/>
      <c r="FE3817" s="268"/>
      <c r="FF3817" s="268"/>
      <c r="FG3817" s="268"/>
      <c r="FH3817" s="268"/>
      <c r="FI3817" s="268"/>
      <c r="FJ3817" s="268"/>
      <c r="FK3817" s="268"/>
      <c r="FL3817" s="268"/>
      <c r="FM3817" s="268"/>
      <c r="FN3817" s="268"/>
      <c r="FO3817" s="268"/>
      <c r="FP3817" s="268"/>
      <c r="FQ3817" s="268"/>
      <c r="FR3817" s="268"/>
      <c r="FS3817" s="268"/>
      <c r="FT3817" s="268"/>
      <c r="FU3817" s="268"/>
      <c r="FV3817" s="268"/>
      <c r="FW3817" s="268"/>
      <c r="FX3817" s="268"/>
      <c r="FY3817" s="268"/>
      <c r="FZ3817" s="268"/>
      <c r="GA3817" s="268"/>
      <c r="GB3817" s="268"/>
      <c r="GC3817" s="268"/>
      <c r="GD3817" s="268"/>
      <c r="GE3817" s="268"/>
      <c r="GF3817" s="268"/>
      <c r="GG3817" s="268"/>
      <c r="GH3817" s="268"/>
      <c r="GI3817" s="268"/>
      <c r="GJ3817" s="268"/>
      <c r="GK3817" s="268"/>
      <c r="GL3817" s="268"/>
      <c r="GM3817" s="268"/>
      <c r="GN3817" s="268"/>
      <c r="GO3817" s="268"/>
      <c r="GP3817" s="268"/>
      <c r="GQ3817" s="268"/>
      <c r="GR3817" s="268"/>
      <c r="GS3817" s="268"/>
      <c r="GT3817" s="268"/>
      <c r="GU3817" s="268"/>
      <c r="GV3817" s="268"/>
      <c r="GW3817" s="268"/>
      <c r="GX3817" s="268"/>
      <c r="GY3817" s="268"/>
      <c r="GZ3817" s="268"/>
      <c r="HA3817" s="268"/>
      <c r="HB3817" s="268"/>
      <c r="HC3817" s="268"/>
      <c r="HD3817" s="268"/>
      <c r="HE3817" s="268"/>
      <c r="HF3817" s="268"/>
      <c r="HG3817" s="268"/>
      <c r="HH3817" s="268"/>
      <c r="HI3817" s="268"/>
      <c r="HJ3817" s="268"/>
      <c r="HK3817" s="268"/>
      <c r="HL3817" s="268"/>
      <c r="HM3817" s="268"/>
      <c r="HN3817" s="268"/>
      <c r="HO3817" s="268"/>
      <c r="HP3817" s="268"/>
      <c r="HQ3817" s="268"/>
      <c r="HR3817" s="268"/>
      <c r="HS3817" s="268"/>
      <c r="HT3817" s="268"/>
      <c r="HU3817" s="268"/>
      <c r="HV3817" s="268"/>
      <c r="HW3817" s="268"/>
      <c r="HX3817" s="268"/>
      <c r="HY3817" s="268"/>
      <c r="HZ3817" s="268"/>
      <c r="IA3817" s="268"/>
      <c r="IB3817" s="268"/>
      <c r="IC3817" s="268"/>
      <c r="ID3817" s="268"/>
      <c r="IE3817" s="268"/>
      <c r="IF3817" s="268"/>
      <c r="IG3817" s="268"/>
      <c r="IH3817" s="268"/>
      <c r="II3817" s="268"/>
      <c r="IJ3817" s="268"/>
      <c r="IK3817" s="268"/>
      <c r="IL3817" s="268"/>
      <c r="IM3817" s="268"/>
      <c r="IN3817" s="268"/>
      <c r="IO3817" s="268"/>
      <c r="IP3817" s="268"/>
      <c r="IQ3817" s="268"/>
      <c r="IR3817" s="268"/>
      <c r="IS3817" s="268"/>
      <c r="IT3817" s="268"/>
      <c r="IU3817" s="268"/>
      <c r="IV3817" s="268"/>
    </row>
    <row r="3818" spans="1:256" s="175" customFormat="1" ht="12.75">
      <c r="A3818" s="264"/>
      <c r="B3818" s="104">
        <v>236539</v>
      </c>
      <c r="C3818" s="264" t="s">
        <v>219</v>
      </c>
      <c r="D3818" s="264" t="s">
        <v>222</v>
      </c>
      <c r="E3818" s="264"/>
      <c r="F3818" s="265"/>
      <c r="G3818" s="265"/>
      <c r="H3818" s="104">
        <f t="shared" si="249"/>
        <v>3888580</v>
      </c>
      <c r="I3818" s="266">
        <f t="shared" si="250"/>
        <v>482.7326530612245</v>
      </c>
      <c r="K3818" s="267"/>
      <c r="L3818" s="268"/>
      <c r="M3818" s="2">
        <v>490</v>
      </c>
      <c r="N3818" s="268"/>
      <c r="O3818" s="268"/>
      <c r="P3818" s="268"/>
      <c r="Q3818" s="268"/>
      <c r="R3818" s="268"/>
      <c r="S3818" s="268"/>
      <c r="T3818" s="268"/>
      <c r="U3818" s="268"/>
      <c r="V3818" s="268"/>
      <c r="W3818" s="268"/>
      <c r="X3818" s="268"/>
      <c r="Y3818" s="268"/>
      <c r="Z3818" s="268"/>
      <c r="AA3818" s="268"/>
      <c r="AB3818" s="268"/>
      <c r="AC3818" s="268"/>
      <c r="AD3818" s="268"/>
      <c r="AE3818" s="268"/>
      <c r="AF3818" s="268"/>
      <c r="AG3818" s="268"/>
      <c r="AH3818" s="268"/>
      <c r="AI3818" s="268"/>
      <c r="AJ3818" s="268"/>
      <c r="AK3818" s="268"/>
      <c r="AL3818" s="268"/>
      <c r="AM3818" s="268"/>
      <c r="AN3818" s="268"/>
      <c r="AO3818" s="268"/>
      <c r="AP3818" s="268"/>
      <c r="AQ3818" s="268"/>
      <c r="AR3818" s="268"/>
      <c r="AS3818" s="268"/>
      <c r="AT3818" s="268"/>
      <c r="AU3818" s="268"/>
      <c r="AV3818" s="268"/>
      <c r="AW3818" s="268"/>
      <c r="AX3818" s="268"/>
      <c r="AY3818" s="268"/>
      <c r="AZ3818" s="268"/>
      <c r="BA3818" s="268"/>
      <c r="BB3818" s="268"/>
      <c r="BC3818" s="268"/>
      <c r="BD3818" s="268"/>
      <c r="BE3818" s="268"/>
      <c r="BF3818" s="268"/>
      <c r="BG3818" s="268"/>
      <c r="BH3818" s="268"/>
      <c r="BI3818" s="268"/>
      <c r="BJ3818" s="268"/>
      <c r="BK3818" s="268"/>
      <c r="BL3818" s="268"/>
      <c r="BM3818" s="268"/>
      <c r="BN3818" s="268"/>
      <c r="BO3818" s="268"/>
      <c r="BP3818" s="268"/>
      <c r="BQ3818" s="268"/>
      <c r="BR3818" s="268"/>
      <c r="BS3818" s="268"/>
      <c r="BT3818" s="268"/>
      <c r="BU3818" s="268"/>
      <c r="BV3818" s="268"/>
      <c r="BW3818" s="268"/>
      <c r="BX3818" s="268"/>
      <c r="BY3818" s="268"/>
      <c r="BZ3818" s="268"/>
      <c r="CA3818" s="268"/>
      <c r="CB3818" s="268"/>
      <c r="CC3818" s="268"/>
      <c r="CD3818" s="268"/>
      <c r="CE3818" s="268"/>
      <c r="CF3818" s="268"/>
      <c r="CG3818" s="268"/>
      <c r="CH3818" s="268"/>
      <c r="CI3818" s="268"/>
      <c r="CJ3818" s="268"/>
      <c r="CK3818" s="268"/>
      <c r="CL3818" s="268"/>
      <c r="CM3818" s="268"/>
      <c r="CN3818" s="268"/>
      <c r="CO3818" s="268"/>
      <c r="CP3818" s="268"/>
      <c r="CQ3818" s="268"/>
      <c r="CR3818" s="268"/>
      <c r="CS3818" s="268"/>
      <c r="CT3818" s="268"/>
      <c r="CU3818" s="268"/>
      <c r="CV3818" s="268"/>
      <c r="CW3818" s="268"/>
      <c r="CX3818" s="268"/>
      <c r="CY3818" s="268"/>
      <c r="CZ3818" s="268"/>
      <c r="DA3818" s="268"/>
      <c r="DB3818" s="268"/>
      <c r="DC3818" s="268"/>
      <c r="DD3818" s="268"/>
      <c r="DE3818" s="268"/>
      <c r="DF3818" s="268"/>
      <c r="DG3818" s="268"/>
      <c r="DH3818" s="268"/>
      <c r="DI3818" s="268"/>
      <c r="DJ3818" s="268"/>
      <c r="DK3818" s="268"/>
      <c r="DL3818" s="268"/>
      <c r="DM3818" s="268"/>
      <c r="DN3818" s="268"/>
      <c r="DO3818" s="268"/>
      <c r="DP3818" s="268"/>
      <c r="DQ3818" s="268"/>
      <c r="DR3818" s="268"/>
      <c r="DS3818" s="268"/>
      <c r="DT3818" s="268"/>
      <c r="DU3818" s="268"/>
      <c r="DV3818" s="268"/>
      <c r="DW3818" s="268"/>
      <c r="DX3818" s="268"/>
      <c r="DY3818" s="268"/>
      <c r="DZ3818" s="268"/>
      <c r="EA3818" s="268"/>
      <c r="EB3818" s="268"/>
      <c r="EC3818" s="268"/>
      <c r="ED3818" s="268"/>
      <c r="EE3818" s="268"/>
      <c r="EF3818" s="268"/>
      <c r="EG3818" s="268"/>
      <c r="EH3818" s="268"/>
      <c r="EI3818" s="268"/>
      <c r="EJ3818" s="268"/>
      <c r="EK3818" s="268"/>
      <c r="EL3818" s="268"/>
      <c r="EM3818" s="268"/>
      <c r="EN3818" s="268"/>
      <c r="EO3818" s="268"/>
      <c r="EP3818" s="268"/>
      <c r="EQ3818" s="268"/>
      <c r="ER3818" s="268"/>
      <c r="ES3818" s="268"/>
      <c r="ET3818" s="268"/>
      <c r="EU3818" s="268"/>
      <c r="EV3818" s="268"/>
      <c r="EW3818" s="268"/>
      <c r="EX3818" s="268"/>
      <c r="EY3818" s="268"/>
      <c r="EZ3818" s="268"/>
      <c r="FA3818" s="268"/>
      <c r="FB3818" s="268"/>
      <c r="FC3818" s="268"/>
      <c r="FD3818" s="268"/>
      <c r="FE3818" s="268"/>
      <c r="FF3818" s="268"/>
      <c r="FG3818" s="268"/>
      <c r="FH3818" s="268"/>
      <c r="FI3818" s="268"/>
      <c r="FJ3818" s="268"/>
      <c r="FK3818" s="268"/>
      <c r="FL3818" s="268"/>
      <c r="FM3818" s="268"/>
      <c r="FN3818" s="268"/>
      <c r="FO3818" s="268"/>
      <c r="FP3818" s="268"/>
      <c r="FQ3818" s="268"/>
      <c r="FR3818" s="268"/>
      <c r="FS3818" s="268"/>
      <c r="FT3818" s="268"/>
      <c r="FU3818" s="268"/>
      <c r="FV3818" s="268"/>
      <c r="FW3818" s="268"/>
      <c r="FX3818" s="268"/>
      <c r="FY3818" s="268"/>
      <c r="FZ3818" s="268"/>
      <c r="GA3818" s="268"/>
      <c r="GB3818" s="268"/>
      <c r="GC3818" s="268"/>
      <c r="GD3818" s="268"/>
      <c r="GE3818" s="268"/>
      <c r="GF3818" s="268"/>
      <c r="GG3818" s="268"/>
      <c r="GH3818" s="268"/>
      <c r="GI3818" s="268"/>
      <c r="GJ3818" s="268"/>
      <c r="GK3818" s="268"/>
      <c r="GL3818" s="268"/>
      <c r="GM3818" s="268"/>
      <c r="GN3818" s="268"/>
      <c r="GO3818" s="268"/>
      <c r="GP3818" s="268"/>
      <c r="GQ3818" s="268"/>
      <c r="GR3818" s="268"/>
      <c r="GS3818" s="268"/>
      <c r="GT3818" s="268"/>
      <c r="GU3818" s="268"/>
      <c r="GV3818" s="268"/>
      <c r="GW3818" s="268"/>
      <c r="GX3818" s="268"/>
      <c r="GY3818" s="268"/>
      <c r="GZ3818" s="268"/>
      <c r="HA3818" s="268"/>
      <c r="HB3818" s="268"/>
      <c r="HC3818" s="268"/>
      <c r="HD3818" s="268"/>
      <c r="HE3818" s="268"/>
      <c r="HF3818" s="268"/>
      <c r="HG3818" s="268"/>
      <c r="HH3818" s="268"/>
      <c r="HI3818" s="268"/>
      <c r="HJ3818" s="268"/>
      <c r="HK3818" s="268"/>
      <c r="HL3818" s="268"/>
      <c r="HM3818" s="268"/>
      <c r="HN3818" s="268"/>
      <c r="HO3818" s="268"/>
      <c r="HP3818" s="268"/>
      <c r="HQ3818" s="268"/>
      <c r="HR3818" s="268"/>
      <c r="HS3818" s="268"/>
      <c r="HT3818" s="268"/>
      <c r="HU3818" s="268"/>
      <c r="HV3818" s="268"/>
      <c r="HW3818" s="268"/>
      <c r="HX3818" s="268"/>
      <c r="HY3818" s="268"/>
      <c r="HZ3818" s="268"/>
      <c r="IA3818" s="268"/>
      <c r="IB3818" s="268"/>
      <c r="IC3818" s="268"/>
      <c r="ID3818" s="268"/>
      <c r="IE3818" s="268"/>
      <c r="IF3818" s="268"/>
      <c r="IG3818" s="268"/>
      <c r="IH3818" s="268"/>
      <c r="II3818" s="268"/>
      <c r="IJ3818" s="268"/>
      <c r="IK3818" s="268"/>
      <c r="IL3818" s="268"/>
      <c r="IM3818" s="268"/>
      <c r="IN3818" s="268"/>
      <c r="IO3818" s="268"/>
      <c r="IP3818" s="268"/>
      <c r="IQ3818" s="268"/>
      <c r="IR3818" s="268"/>
      <c r="IS3818" s="268"/>
      <c r="IT3818" s="268"/>
      <c r="IU3818" s="268"/>
      <c r="IV3818" s="268"/>
    </row>
    <row r="3819" spans="1:256" s="175" customFormat="1" ht="12.75">
      <c r="A3819" s="264"/>
      <c r="B3819" s="104">
        <v>978117</v>
      </c>
      <c r="C3819" s="264" t="s">
        <v>219</v>
      </c>
      <c r="D3819" s="264" t="s">
        <v>223</v>
      </c>
      <c r="E3819" s="264"/>
      <c r="F3819" s="265"/>
      <c r="G3819" s="265"/>
      <c r="H3819" s="104">
        <f t="shared" si="249"/>
        <v>2910463</v>
      </c>
      <c r="I3819" s="266">
        <f t="shared" si="250"/>
        <v>1988.0426829268292</v>
      </c>
      <c r="K3819" s="267"/>
      <c r="L3819" s="268"/>
      <c r="M3819" s="38">
        <v>492</v>
      </c>
      <c r="N3819" s="268"/>
      <c r="O3819" s="268"/>
      <c r="P3819" s="268"/>
      <c r="Q3819" s="268"/>
      <c r="R3819" s="268"/>
      <c r="S3819" s="268"/>
      <c r="T3819" s="268"/>
      <c r="U3819" s="268"/>
      <c r="V3819" s="268"/>
      <c r="W3819" s="268"/>
      <c r="X3819" s="268"/>
      <c r="Y3819" s="268"/>
      <c r="Z3819" s="268"/>
      <c r="AA3819" s="268"/>
      <c r="AB3819" s="268"/>
      <c r="AC3819" s="268"/>
      <c r="AD3819" s="268"/>
      <c r="AE3819" s="268"/>
      <c r="AF3819" s="268"/>
      <c r="AG3819" s="268"/>
      <c r="AH3819" s="268"/>
      <c r="AI3819" s="268"/>
      <c r="AJ3819" s="268"/>
      <c r="AK3819" s="268"/>
      <c r="AL3819" s="268"/>
      <c r="AM3819" s="268"/>
      <c r="AN3819" s="268"/>
      <c r="AO3819" s="268"/>
      <c r="AP3819" s="268"/>
      <c r="AQ3819" s="268"/>
      <c r="AR3819" s="268"/>
      <c r="AS3819" s="268"/>
      <c r="AT3819" s="268"/>
      <c r="AU3819" s="268"/>
      <c r="AV3819" s="268"/>
      <c r="AW3819" s="268"/>
      <c r="AX3819" s="268"/>
      <c r="AY3819" s="268"/>
      <c r="AZ3819" s="268"/>
      <c r="BA3819" s="268"/>
      <c r="BB3819" s="268"/>
      <c r="BC3819" s="268"/>
      <c r="BD3819" s="268"/>
      <c r="BE3819" s="268"/>
      <c r="BF3819" s="268"/>
      <c r="BG3819" s="268"/>
      <c r="BH3819" s="268"/>
      <c r="BI3819" s="268"/>
      <c r="BJ3819" s="268"/>
      <c r="BK3819" s="268"/>
      <c r="BL3819" s="268"/>
      <c r="BM3819" s="268"/>
      <c r="BN3819" s="268"/>
      <c r="BO3819" s="268"/>
      <c r="BP3819" s="268"/>
      <c r="BQ3819" s="268"/>
      <c r="BR3819" s="268"/>
      <c r="BS3819" s="268"/>
      <c r="BT3819" s="268"/>
      <c r="BU3819" s="268"/>
      <c r="BV3819" s="268"/>
      <c r="BW3819" s="268"/>
      <c r="BX3819" s="268"/>
      <c r="BY3819" s="268"/>
      <c r="BZ3819" s="268"/>
      <c r="CA3819" s="268"/>
      <c r="CB3819" s="268"/>
      <c r="CC3819" s="268"/>
      <c r="CD3819" s="268"/>
      <c r="CE3819" s="268"/>
      <c r="CF3819" s="268"/>
      <c r="CG3819" s="268"/>
      <c r="CH3819" s="268"/>
      <c r="CI3819" s="268"/>
      <c r="CJ3819" s="268"/>
      <c r="CK3819" s="268"/>
      <c r="CL3819" s="268"/>
      <c r="CM3819" s="268"/>
      <c r="CN3819" s="268"/>
      <c r="CO3819" s="268"/>
      <c r="CP3819" s="268"/>
      <c r="CQ3819" s="268"/>
      <c r="CR3819" s="268"/>
      <c r="CS3819" s="268"/>
      <c r="CT3819" s="268"/>
      <c r="CU3819" s="268"/>
      <c r="CV3819" s="268"/>
      <c r="CW3819" s="268"/>
      <c r="CX3819" s="268"/>
      <c r="CY3819" s="268"/>
      <c r="CZ3819" s="268"/>
      <c r="DA3819" s="268"/>
      <c r="DB3819" s="268"/>
      <c r="DC3819" s="268"/>
      <c r="DD3819" s="268"/>
      <c r="DE3819" s="268"/>
      <c r="DF3819" s="268"/>
      <c r="DG3819" s="268"/>
      <c r="DH3819" s="268"/>
      <c r="DI3819" s="268"/>
      <c r="DJ3819" s="268"/>
      <c r="DK3819" s="268"/>
      <c r="DL3819" s="268"/>
      <c r="DM3819" s="268"/>
      <c r="DN3819" s="268"/>
      <c r="DO3819" s="268"/>
      <c r="DP3819" s="268"/>
      <c r="DQ3819" s="268"/>
      <c r="DR3819" s="268"/>
      <c r="DS3819" s="268"/>
      <c r="DT3819" s="268"/>
      <c r="DU3819" s="268"/>
      <c r="DV3819" s="268"/>
      <c r="DW3819" s="268"/>
      <c r="DX3819" s="268"/>
      <c r="DY3819" s="268"/>
      <c r="DZ3819" s="268"/>
      <c r="EA3819" s="268"/>
      <c r="EB3819" s="268"/>
      <c r="EC3819" s="268"/>
      <c r="ED3819" s="268"/>
      <c r="EE3819" s="268"/>
      <c r="EF3819" s="268"/>
      <c r="EG3819" s="268"/>
      <c r="EH3819" s="268"/>
      <c r="EI3819" s="268"/>
      <c r="EJ3819" s="268"/>
      <c r="EK3819" s="268"/>
      <c r="EL3819" s="268"/>
      <c r="EM3819" s="268"/>
      <c r="EN3819" s="268"/>
      <c r="EO3819" s="268"/>
      <c r="EP3819" s="268"/>
      <c r="EQ3819" s="268"/>
      <c r="ER3819" s="268"/>
      <c r="ES3819" s="268"/>
      <c r="ET3819" s="268"/>
      <c r="EU3819" s="268"/>
      <c r="EV3819" s="268"/>
      <c r="EW3819" s="268"/>
      <c r="EX3819" s="268"/>
      <c r="EY3819" s="268"/>
      <c r="EZ3819" s="268"/>
      <c r="FA3819" s="268"/>
      <c r="FB3819" s="268"/>
      <c r="FC3819" s="268"/>
      <c r="FD3819" s="268"/>
      <c r="FE3819" s="268"/>
      <c r="FF3819" s="268"/>
      <c r="FG3819" s="268"/>
      <c r="FH3819" s="268"/>
      <c r="FI3819" s="268"/>
      <c r="FJ3819" s="268"/>
      <c r="FK3819" s="268"/>
      <c r="FL3819" s="268"/>
      <c r="FM3819" s="268"/>
      <c r="FN3819" s="268"/>
      <c r="FO3819" s="268"/>
      <c r="FP3819" s="268"/>
      <c r="FQ3819" s="268"/>
      <c r="FR3819" s="268"/>
      <c r="FS3819" s="268"/>
      <c r="FT3819" s="268"/>
      <c r="FU3819" s="268"/>
      <c r="FV3819" s="268"/>
      <c r="FW3819" s="268"/>
      <c r="FX3819" s="268"/>
      <c r="FY3819" s="268"/>
      <c r="FZ3819" s="268"/>
      <c r="GA3819" s="268"/>
      <c r="GB3819" s="268"/>
      <c r="GC3819" s="268"/>
      <c r="GD3819" s="268"/>
      <c r="GE3819" s="268"/>
      <c r="GF3819" s="268"/>
      <c r="GG3819" s="268"/>
      <c r="GH3819" s="268"/>
      <c r="GI3819" s="268"/>
      <c r="GJ3819" s="268"/>
      <c r="GK3819" s="268"/>
      <c r="GL3819" s="268"/>
      <c r="GM3819" s="268"/>
      <c r="GN3819" s="268"/>
      <c r="GO3819" s="268"/>
      <c r="GP3819" s="268"/>
      <c r="GQ3819" s="268"/>
      <c r="GR3819" s="268"/>
      <c r="GS3819" s="268"/>
      <c r="GT3819" s="268"/>
      <c r="GU3819" s="268"/>
      <c r="GV3819" s="268"/>
      <c r="GW3819" s="268"/>
      <c r="GX3819" s="268"/>
      <c r="GY3819" s="268"/>
      <c r="GZ3819" s="268"/>
      <c r="HA3819" s="268"/>
      <c r="HB3819" s="268"/>
      <c r="HC3819" s="268"/>
      <c r="HD3819" s="268"/>
      <c r="HE3819" s="268"/>
      <c r="HF3819" s="268"/>
      <c r="HG3819" s="268"/>
      <c r="HH3819" s="268"/>
      <c r="HI3819" s="268"/>
      <c r="HJ3819" s="268"/>
      <c r="HK3819" s="268"/>
      <c r="HL3819" s="268"/>
      <c r="HM3819" s="268"/>
      <c r="HN3819" s="268"/>
      <c r="HO3819" s="268"/>
      <c r="HP3819" s="268"/>
      <c r="HQ3819" s="268"/>
      <c r="HR3819" s="268"/>
      <c r="HS3819" s="268"/>
      <c r="HT3819" s="268"/>
      <c r="HU3819" s="268"/>
      <c r="HV3819" s="268"/>
      <c r="HW3819" s="268"/>
      <c r="HX3819" s="268"/>
      <c r="HY3819" s="268"/>
      <c r="HZ3819" s="268"/>
      <c r="IA3819" s="268"/>
      <c r="IB3819" s="268"/>
      <c r="IC3819" s="268"/>
      <c r="ID3819" s="268"/>
      <c r="IE3819" s="268"/>
      <c r="IF3819" s="268"/>
      <c r="IG3819" s="268"/>
      <c r="IH3819" s="268"/>
      <c r="II3819" s="268"/>
      <c r="IJ3819" s="268"/>
      <c r="IK3819" s="268"/>
      <c r="IL3819" s="268"/>
      <c r="IM3819" s="268"/>
      <c r="IN3819" s="268"/>
      <c r="IO3819" s="268"/>
      <c r="IP3819" s="268"/>
      <c r="IQ3819" s="268"/>
      <c r="IR3819" s="268"/>
      <c r="IS3819" s="268"/>
      <c r="IT3819" s="268"/>
      <c r="IU3819" s="268"/>
      <c r="IV3819" s="268"/>
    </row>
    <row r="3820" spans="1:256" s="175" customFormat="1" ht="12.75">
      <c r="A3820" s="264"/>
      <c r="B3820" s="104">
        <v>1557633</v>
      </c>
      <c r="C3820" s="264" t="s">
        <v>219</v>
      </c>
      <c r="D3820" s="264" t="s">
        <v>213</v>
      </c>
      <c r="E3820" s="264"/>
      <c r="F3820" s="265"/>
      <c r="G3820" s="265"/>
      <c r="H3820" s="104">
        <f t="shared" si="249"/>
        <v>1352830</v>
      </c>
      <c r="I3820" s="266">
        <f t="shared" si="250"/>
        <v>3090.5416666666665</v>
      </c>
      <c r="K3820" s="267"/>
      <c r="L3820" s="268"/>
      <c r="M3820" s="38">
        <v>504</v>
      </c>
      <c r="N3820" s="268"/>
      <c r="O3820" s="268"/>
      <c r="P3820" s="268"/>
      <c r="Q3820" s="268"/>
      <c r="R3820" s="268"/>
      <c r="S3820" s="268"/>
      <c r="T3820" s="268"/>
      <c r="U3820" s="268"/>
      <c r="V3820" s="268"/>
      <c r="W3820" s="268"/>
      <c r="X3820" s="268"/>
      <c r="Y3820" s="268"/>
      <c r="Z3820" s="268"/>
      <c r="AA3820" s="268"/>
      <c r="AB3820" s="268"/>
      <c r="AC3820" s="268"/>
      <c r="AD3820" s="268"/>
      <c r="AE3820" s="268"/>
      <c r="AF3820" s="268"/>
      <c r="AG3820" s="268"/>
      <c r="AH3820" s="268"/>
      <c r="AI3820" s="268"/>
      <c r="AJ3820" s="268"/>
      <c r="AK3820" s="268"/>
      <c r="AL3820" s="268"/>
      <c r="AM3820" s="268"/>
      <c r="AN3820" s="268"/>
      <c r="AO3820" s="268"/>
      <c r="AP3820" s="268"/>
      <c r="AQ3820" s="268"/>
      <c r="AR3820" s="268"/>
      <c r="AS3820" s="268"/>
      <c r="AT3820" s="268"/>
      <c r="AU3820" s="268"/>
      <c r="AV3820" s="268"/>
      <c r="AW3820" s="268"/>
      <c r="AX3820" s="268"/>
      <c r="AY3820" s="268"/>
      <c r="AZ3820" s="268"/>
      <c r="BA3820" s="268"/>
      <c r="BB3820" s="268"/>
      <c r="BC3820" s="268"/>
      <c r="BD3820" s="268"/>
      <c r="BE3820" s="268"/>
      <c r="BF3820" s="268"/>
      <c r="BG3820" s="268"/>
      <c r="BH3820" s="268"/>
      <c r="BI3820" s="268"/>
      <c r="BJ3820" s="268"/>
      <c r="BK3820" s="268"/>
      <c r="BL3820" s="268"/>
      <c r="BM3820" s="268"/>
      <c r="BN3820" s="268"/>
      <c r="BO3820" s="268"/>
      <c r="BP3820" s="268"/>
      <c r="BQ3820" s="268"/>
      <c r="BR3820" s="268"/>
      <c r="BS3820" s="268"/>
      <c r="BT3820" s="268"/>
      <c r="BU3820" s="268"/>
      <c r="BV3820" s="268"/>
      <c r="BW3820" s="268"/>
      <c r="BX3820" s="268"/>
      <c r="BY3820" s="268"/>
      <c r="BZ3820" s="268"/>
      <c r="CA3820" s="268"/>
      <c r="CB3820" s="268"/>
      <c r="CC3820" s="268"/>
      <c r="CD3820" s="268"/>
      <c r="CE3820" s="268"/>
      <c r="CF3820" s="268"/>
      <c r="CG3820" s="268"/>
      <c r="CH3820" s="268"/>
      <c r="CI3820" s="268"/>
      <c r="CJ3820" s="268"/>
      <c r="CK3820" s="268"/>
      <c r="CL3820" s="268"/>
      <c r="CM3820" s="268"/>
      <c r="CN3820" s="268"/>
      <c r="CO3820" s="268"/>
      <c r="CP3820" s="268"/>
      <c r="CQ3820" s="268"/>
      <c r="CR3820" s="268"/>
      <c r="CS3820" s="268"/>
      <c r="CT3820" s="268"/>
      <c r="CU3820" s="268"/>
      <c r="CV3820" s="268"/>
      <c r="CW3820" s="268"/>
      <c r="CX3820" s="268"/>
      <c r="CY3820" s="268"/>
      <c r="CZ3820" s="268"/>
      <c r="DA3820" s="268"/>
      <c r="DB3820" s="268"/>
      <c r="DC3820" s="268"/>
      <c r="DD3820" s="268"/>
      <c r="DE3820" s="268"/>
      <c r="DF3820" s="268"/>
      <c r="DG3820" s="268"/>
      <c r="DH3820" s="268"/>
      <c r="DI3820" s="268"/>
      <c r="DJ3820" s="268"/>
      <c r="DK3820" s="268"/>
      <c r="DL3820" s="268"/>
      <c r="DM3820" s="268"/>
      <c r="DN3820" s="268"/>
      <c r="DO3820" s="268"/>
      <c r="DP3820" s="268"/>
      <c r="DQ3820" s="268"/>
      <c r="DR3820" s="268"/>
      <c r="DS3820" s="268"/>
      <c r="DT3820" s="268"/>
      <c r="DU3820" s="268"/>
      <c r="DV3820" s="268"/>
      <c r="DW3820" s="268"/>
      <c r="DX3820" s="268"/>
      <c r="DY3820" s="268"/>
      <c r="DZ3820" s="268"/>
      <c r="EA3820" s="268"/>
      <c r="EB3820" s="268"/>
      <c r="EC3820" s="268"/>
      <c r="ED3820" s="268"/>
      <c r="EE3820" s="268"/>
      <c r="EF3820" s="268"/>
      <c r="EG3820" s="268"/>
      <c r="EH3820" s="268"/>
      <c r="EI3820" s="268"/>
      <c r="EJ3820" s="268"/>
      <c r="EK3820" s="268"/>
      <c r="EL3820" s="268"/>
      <c r="EM3820" s="268"/>
      <c r="EN3820" s="268"/>
      <c r="EO3820" s="268"/>
      <c r="EP3820" s="268"/>
      <c r="EQ3820" s="268"/>
      <c r="ER3820" s="268"/>
      <c r="ES3820" s="268"/>
      <c r="ET3820" s="268"/>
      <c r="EU3820" s="268"/>
      <c r="EV3820" s="268"/>
      <c r="EW3820" s="268"/>
      <c r="EX3820" s="268"/>
      <c r="EY3820" s="268"/>
      <c r="EZ3820" s="268"/>
      <c r="FA3820" s="268"/>
      <c r="FB3820" s="268"/>
      <c r="FC3820" s="268"/>
      <c r="FD3820" s="268"/>
      <c r="FE3820" s="268"/>
      <c r="FF3820" s="268"/>
      <c r="FG3820" s="268"/>
      <c r="FH3820" s="268"/>
      <c r="FI3820" s="268"/>
      <c r="FJ3820" s="268"/>
      <c r="FK3820" s="268"/>
      <c r="FL3820" s="268"/>
      <c r="FM3820" s="268"/>
      <c r="FN3820" s="268"/>
      <c r="FO3820" s="268"/>
      <c r="FP3820" s="268"/>
      <c r="FQ3820" s="268"/>
      <c r="FR3820" s="268"/>
      <c r="FS3820" s="268"/>
      <c r="FT3820" s="268"/>
      <c r="FU3820" s="268"/>
      <c r="FV3820" s="268"/>
      <c r="FW3820" s="268"/>
      <c r="FX3820" s="268"/>
      <c r="FY3820" s="268"/>
      <c r="FZ3820" s="268"/>
      <c r="GA3820" s="268"/>
      <c r="GB3820" s="268"/>
      <c r="GC3820" s="268"/>
      <c r="GD3820" s="268"/>
      <c r="GE3820" s="268"/>
      <c r="GF3820" s="268"/>
      <c r="GG3820" s="268"/>
      <c r="GH3820" s="268"/>
      <c r="GI3820" s="268"/>
      <c r="GJ3820" s="268"/>
      <c r="GK3820" s="268"/>
      <c r="GL3820" s="268"/>
      <c r="GM3820" s="268"/>
      <c r="GN3820" s="268"/>
      <c r="GO3820" s="268"/>
      <c r="GP3820" s="268"/>
      <c r="GQ3820" s="268"/>
      <c r="GR3820" s="268"/>
      <c r="GS3820" s="268"/>
      <c r="GT3820" s="268"/>
      <c r="GU3820" s="268"/>
      <c r="GV3820" s="268"/>
      <c r="GW3820" s="268"/>
      <c r="GX3820" s="268"/>
      <c r="GY3820" s="268"/>
      <c r="GZ3820" s="268"/>
      <c r="HA3820" s="268"/>
      <c r="HB3820" s="268"/>
      <c r="HC3820" s="268"/>
      <c r="HD3820" s="268"/>
      <c r="HE3820" s="268"/>
      <c r="HF3820" s="268"/>
      <c r="HG3820" s="268"/>
      <c r="HH3820" s="268"/>
      <c r="HI3820" s="268"/>
      <c r="HJ3820" s="268"/>
      <c r="HK3820" s="268"/>
      <c r="HL3820" s="268"/>
      <c r="HM3820" s="268"/>
      <c r="HN3820" s="268"/>
      <c r="HO3820" s="268"/>
      <c r="HP3820" s="268"/>
      <c r="HQ3820" s="268"/>
      <c r="HR3820" s="268"/>
      <c r="HS3820" s="268"/>
      <c r="HT3820" s="268"/>
      <c r="HU3820" s="268"/>
      <c r="HV3820" s="268"/>
      <c r="HW3820" s="268"/>
      <c r="HX3820" s="268"/>
      <c r="HY3820" s="268"/>
      <c r="HZ3820" s="268"/>
      <c r="IA3820" s="268"/>
      <c r="IB3820" s="268"/>
      <c r="IC3820" s="268"/>
      <c r="ID3820" s="268"/>
      <c r="IE3820" s="268"/>
      <c r="IF3820" s="268"/>
      <c r="IG3820" s="268"/>
      <c r="IH3820" s="268"/>
      <c r="II3820" s="268"/>
      <c r="IJ3820" s="268"/>
      <c r="IK3820" s="268"/>
      <c r="IL3820" s="268"/>
      <c r="IM3820" s="268"/>
      <c r="IN3820" s="268"/>
      <c r="IO3820" s="268"/>
      <c r="IP3820" s="268"/>
      <c r="IQ3820" s="268"/>
      <c r="IR3820" s="268"/>
      <c r="IS3820" s="268"/>
      <c r="IT3820" s="268"/>
      <c r="IU3820" s="268"/>
      <c r="IV3820" s="268"/>
    </row>
    <row r="3821" spans="1:256" s="175" customFormat="1" ht="12.75">
      <c r="A3821" s="264"/>
      <c r="B3821" s="104">
        <v>1482096</v>
      </c>
      <c r="C3821" s="264" t="s">
        <v>219</v>
      </c>
      <c r="D3821" s="264" t="s">
        <v>214</v>
      </c>
      <c r="E3821" s="264"/>
      <c r="F3821" s="265"/>
      <c r="G3821" s="265"/>
      <c r="H3821" s="104">
        <f t="shared" si="249"/>
        <v>-129266</v>
      </c>
      <c r="I3821" s="266">
        <f t="shared" si="250"/>
        <v>2940.6666666666665</v>
      </c>
      <c r="K3821" s="267"/>
      <c r="L3821" s="268"/>
      <c r="M3821" s="38">
        <v>504</v>
      </c>
      <c r="N3821" s="268"/>
      <c r="O3821" s="268"/>
      <c r="P3821" s="268"/>
      <c r="Q3821" s="268"/>
      <c r="R3821" s="268"/>
      <c r="S3821" s="268"/>
      <c r="T3821" s="268"/>
      <c r="U3821" s="268"/>
      <c r="V3821" s="268"/>
      <c r="W3821" s="268"/>
      <c r="X3821" s="268"/>
      <c r="Y3821" s="268"/>
      <c r="Z3821" s="268"/>
      <c r="AA3821" s="268"/>
      <c r="AB3821" s="268"/>
      <c r="AC3821" s="268"/>
      <c r="AD3821" s="268"/>
      <c r="AE3821" s="268"/>
      <c r="AF3821" s="268"/>
      <c r="AG3821" s="268"/>
      <c r="AH3821" s="268"/>
      <c r="AI3821" s="268"/>
      <c r="AJ3821" s="268"/>
      <c r="AK3821" s="268"/>
      <c r="AL3821" s="268"/>
      <c r="AM3821" s="268"/>
      <c r="AN3821" s="268"/>
      <c r="AO3821" s="268"/>
      <c r="AP3821" s="268"/>
      <c r="AQ3821" s="268"/>
      <c r="AR3821" s="268"/>
      <c r="AS3821" s="268"/>
      <c r="AT3821" s="268"/>
      <c r="AU3821" s="268"/>
      <c r="AV3821" s="268"/>
      <c r="AW3821" s="268"/>
      <c r="AX3821" s="268"/>
      <c r="AY3821" s="268"/>
      <c r="AZ3821" s="268"/>
      <c r="BA3821" s="268"/>
      <c r="BB3821" s="268"/>
      <c r="BC3821" s="268"/>
      <c r="BD3821" s="268"/>
      <c r="BE3821" s="268"/>
      <c r="BF3821" s="268"/>
      <c r="BG3821" s="268"/>
      <c r="BH3821" s="268"/>
      <c r="BI3821" s="268"/>
      <c r="BJ3821" s="268"/>
      <c r="BK3821" s="268"/>
      <c r="BL3821" s="268"/>
      <c r="BM3821" s="268"/>
      <c r="BN3821" s="268"/>
      <c r="BO3821" s="268"/>
      <c r="BP3821" s="268"/>
      <c r="BQ3821" s="268"/>
      <c r="BR3821" s="268"/>
      <c r="BS3821" s="268"/>
      <c r="BT3821" s="268"/>
      <c r="BU3821" s="268"/>
      <c r="BV3821" s="268"/>
      <c r="BW3821" s="268"/>
      <c r="BX3821" s="268"/>
      <c r="BY3821" s="268"/>
      <c r="BZ3821" s="268"/>
      <c r="CA3821" s="268"/>
      <c r="CB3821" s="268"/>
      <c r="CC3821" s="268"/>
      <c r="CD3821" s="268"/>
      <c r="CE3821" s="268"/>
      <c r="CF3821" s="268"/>
      <c r="CG3821" s="268"/>
      <c r="CH3821" s="268"/>
      <c r="CI3821" s="268"/>
      <c r="CJ3821" s="268"/>
      <c r="CK3821" s="268"/>
      <c r="CL3821" s="268"/>
      <c r="CM3821" s="268"/>
      <c r="CN3821" s="268"/>
      <c r="CO3821" s="268"/>
      <c r="CP3821" s="268"/>
      <c r="CQ3821" s="268"/>
      <c r="CR3821" s="268"/>
      <c r="CS3821" s="268"/>
      <c r="CT3821" s="268"/>
      <c r="CU3821" s="268"/>
      <c r="CV3821" s="268"/>
      <c r="CW3821" s="268"/>
      <c r="CX3821" s="268"/>
      <c r="CY3821" s="268"/>
      <c r="CZ3821" s="268"/>
      <c r="DA3821" s="268"/>
      <c r="DB3821" s="268"/>
      <c r="DC3821" s="268"/>
      <c r="DD3821" s="268"/>
      <c r="DE3821" s="268"/>
      <c r="DF3821" s="268"/>
      <c r="DG3821" s="268"/>
      <c r="DH3821" s="268"/>
      <c r="DI3821" s="268"/>
      <c r="DJ3821" s="268"/>
      <c r="DK3821" s="268"/>
      <c r="DL3821" s="268"/>
      <c r="DM3821" s="268"/>
      <c r="DN3821" s="268"/>
      <c r="DO3821" s="268"/>
      <c r="DP3821" s="268"/>
      <c r="DQ3821" s="268"/>
      <c r="DR3821" s="268"/>
      <c r="DS3821" s="268"/>
      <c r="DT3821" s="268"/>
      <c r="DU3821" s="268"/>
      <c r="DV3821" s="268"/>
      <c r="DW3821" s="268"/>
      <c r="DX3821" s="268"/>
      <c r="DY3821" s="268"/>
      <c r="DZ3821" s="268"/>
      <c r="EA3821" s="268"/>
      <c r="EB3821" s="268"/>
      <c r="EC3821" s="268"/>
      <c r="ED3821" s="268"/>
      <c r="EE3821" s="268"/>
      <c r="EF3821" s="268"/>
      <c r="EG3821" s="268"/>
      <c r="EH3821" s="268"/>
      <c r="EI3821" s="268"/>
      <c r="EJ3821" s="268"/>
      <c r="EK3821" s="268"/>
      <c r="EL3821" s="268"/>
      <c r="EM3821" s="268"/>
      <c r="EN3821" s="268"/>
      <c r="EO3821" s="268"/>
      <c r="EP3821" s="268"/>
      <c r="EQ3821" s="268"/>
      <c r="ER3821" s="268"/>
      <c r="ES3821" s="268"/>
      <c r="ET3821" s="268"/>
      <c r="EU3821" s="268"/>
      <c r="EV3821" s="268"/>
      <c r="EW3821" s="268"/>
      <c r="EX3821" s="268"/>
      <c r="EY3821" s="268"/>
      <c r="EZ3821" s="268"/>
      <c r="FA3821" s="268"/>
      <c r="FB3821" s="268"/>
      <c r="FC3821" s="268"/>
      <c r="FD3821" s="268"/>
      <c r="FE3821" s="268"/>
      <c r="FF3821" s="268"/>
      <c r="FG3821" s="268"/>
      <c r="FH3821" s="268"/>
      <c r="FI3821" s="268"/>
      <c r="FJ3821" s="268"/>
      <c r="FK3821" s="268"/>
      <c r="FL3821" s="268"/>
      <c r="FM3821" s="268"/>
      <c r="FN3821" s="268"/>
      <c r="FO3821" s="268"/>
      <c r="FP3821" s="268"/>
      <c r="FQ3821" s="268"/>
      <c r="FR3821" s="268"/>
      <c r="FS3821" s="268"/>
      <c r="FT3821" s="268"/>
      <c r="FU3821" s="268"/>
      <c r="FV3821" s="268"/>
      <c r="FW3821" s="268"/>
      <c r="FX3821" s="268"/>
      <c r="FY3821" s="268"/>
      <c r="FZ3821" s="268"/>
      <c r="GA3821" s="268"/>
      <c r="GB3821" s="268"/>
      <c r="GC3821" s="268"/>
      <c r="GD3821" s="268"/>
      <c r="GE3821" s="268"/>
      <c r="GF3821" s="268"/>
      <c r="GG3821" s="268"/>
      <c r="GH3821" s="268"/>
      <c r="GI3821" s="268"/>
      <c r="GJ3821" s="268"/>
      <c r="GK3821" s="268"/>
      <c r="GL3821" s="268"/>
      <c r="GM3821" s="268"/>
      <c r="GN3821" s="268"/>
      <c r="GO3821" s="268"/>
      <c r="GP3821" s="268"/>
      <c r="GQ3821" s="268"/>
      <c r="GR3821" s="268"/>
      <c r="GS3821" s="268"/>
      <c r="GT3821" s="268"/>
      <c r="GU3821" s="268"/>
      <c r="GV3821" s="268"/>
      <c r="GW3821" s="268"/>
      <c r="GX3821" s="268"/>
      <c r="GY3821" s="268"/>
      <c r="GZ3821" s="268"/>
      <c r="HA3821" s="268"/>
      <c r="HB3821" s="268"/>
      <c r="HC3821" s="268"/>
      <c r="HD3821" s="268"/>
      <c r="HE3821" s="268"/>
      <c r="HF3821" s="268"/>
      <c r="HG3821" s="268"/>
      <c r="HH3821" s="268"/>
      <c r="HI3821" s="268"/>
      <c r="HJ3821" s="268"/>
      <c r="HK3821" s="268"/>
      <c r="HL3821" s="268"/>
      <c r="HM3821" s="268"/>
      <c r="HN3821" s="268"/>
      <c r="HO3821" s="268"/>
      <c r="HP3821" s="268"/>
      <c r="HQ3821" s="268"/>
      <c r="HR3821" s="268"/>
      <c r="HS3821" s="268"/>
      <c r="HT3821" s="268"/>
      <c r="HU3821" s="268"/>
      <c r="HV3821" s="268"/>
      <c r="HW3821" s="268"/>
      <c r="HX3821" s="268"/>
      <c r="HY3821" s="268"/>
      <c r="HZ3821" s="268"/>
      <c r="IA3821" s="268"/>
      <c r="IB3821" s="268"/>
      <c r="IC3821" s="268"/>
      <c r="ID3821" s="268"/>
      <c r="IE3821" s="268"/>
      <c r="IF3821" s="268"/>
      <c r="IG3821" s="268"/>
      <c r="IH3821" s="268"/>
      <c r="II3821" s="268"/>
      <c r="IJ3821" s="268"/>
      <c r="IK3821" s="268"/>
      <c r="IL3821" s="268"/>
      <c r="IM3821" s="268"/>
      <c r="IN3821" s="268"/>
      <c r="IO3821" s="268"/>
      <c r="IP3821" s="268"/>
      <c r="IQ3821" s="268"/>
      <c r="IR3821" s="268"/>
      <c r="IS3821" s="268"/>
      <c r="IT3821" s="268"/>
      <c r="IU3821" s="268"/>
      <c r="IV3821" s="268"/>
    </row>
    <row r="3822" spans="1:256" s="175" customFormat="1" ht="12.75">
      <c r="A3822" s="264"/>
      <c r="B3822" s="104">
        <v>1027252.5</v>
      </c>
      <c r="C3822" s="264" t="s">
        <v>219</v>
      </c>
      <c r="D3822" s="264" t="s">
        <v>215</v>
      </c>
      <c r="E3822" s="264"/>
      <c r="F3822" s="265"/>
      <c r="G3822" s="265"/>
      <c r="H3822" s="104">
        <f t="shared" si="249"/>
        <v>-1156518.5</v>
      </c>
      <c r="I3822" s="266">
        <f t="shared" si="250"/>
        <v>2014.2205882352941</v>
      </c>
      <c r="K3822" s="267"/>
      <c r="L3822" s="268"/>
      <c r="M3822" s="38">
        <v>510</v>
      </c>
      <c r="N3822" s="268"/>
      <c r="O3822" s="268"/>
      <c r="P3822" s="268"/>
      <c r="Q3822" s="268"/>
      <c r="R3822" s="268"/>
      <c r="S3822" s="268"/>
      <c r="T3822" s="268"/>
      <c r="U3822" s="268"/>
      <c r="V3822" s="268"/>
      <c r="W3822" s="268"/>
      <c r="X3822" s="268"/>
      <c r="Y3822" s="268"/>
      <c r="Z3822" s="268"/>
      <c r="AA3822" s="268"/>
      <c r="AB3822" s="268"/>
      <c r="AC3822" s="268"/>
      <c r="AD3822" s="268"/>
      <c r="AE3822" s="268"/>
      <c r="AF3822" s="268"/>
      <c r="AG3822" s="268"/>
      <c r="AH3822" s="268"/>
      <c r="AI3822" s="268"/>
      <c r="AJ3822" s="268"/>
      <c r="AK3822" s="268"/>
      <c r="AL3822" s="268"/>
      <c r="AM3822" s="268"/>
      <c r="AN3822" s="268"/>
      <c r="AO3822" s="268"/>
      <c r="AP3822" s="268"/>
      <c r="AQ3822" s="268"/>
      <c r="AR3822" s="268"/>
      <c r="AS3822" s="268"/>
      <c r="AT3822" s="268"/>
      <c r="AU3822" s="268"/>
      <c r="AV3822" s="268"/>
      <c r="AW3822" s="268"/>
      <c r="AX3822" s="268"/>
      <c r="AY3822" s="268"/>
      <c r="AZ3822" s="268"/>
      <c r="BA3822" s="268"/>
      <c r="BB3822" s="268"/>
      <c r="BC3822" s="268"/>
      <c r="BD3822" s="268"/>
      <c r="BE3822" s="268"/>
      <c r="BF3822" s="268"/>
      <c r="BG3822" s="268"/>
      <c r="BH3822" s="268"/>
      <c r="BI3822" s="268"/>
      <c r="BJ3822" s="268"/>
      <c r="BK3822" s="268"/>
      <c r="BL3822" s="268"/>
      <c r="BM3822" s="268"/>
      <c r="BN3822" s="268"/>
      <c r="BO3822" s="268"/>
      <c r="BP3822" s="268"/>
      <c r="BQ3822" s="268"/>
      <c r="BR3822" s="268"/>
      <c r="BS3822" s="268"/>
      <c r="BT3822" s="268"/>
      <c r="BU3822" s="268"/>
      <c r="BV3822" s="268"/>
      <c r="BW3822" s="268"/>
      <c r="BX3822" s="268"/>
      <c r="BY3822" s="268"/>
      <c r="BZ3822" s="268"/>
      <c r="CA3822" s="268"/>
      <c r="CB3822" s="268"/>
      <c r="CC3822" s="268"/>
      <c r="CD3822" s="268"/>
      <c r="CE3822" s="268"/>
      <c r="CF3822" s="268"/>
      <c r="CG3822" s="268"/>
      <c r="CH3822" s="268"/>
      <c r="CI3822" s="268"/>
      <c r="CJ3822" s="268"/>
      <c r="CK3822" s="268"/>
      <c r="CL3822" s="268"/>
      <c r="CM3822" s="268"/>
      <c r="CN3822" s="268"/>
      <c r="CO3822" s="268"/>
      <c r="CP3822" s="268"/>
      <c r="CQ3822" s="268"/>
      <c r="CR3822" s="268"/>
      <c r="CS3822" s="268"/>
      <c r="CT3822" s="268"/>
      <c r="CU3822" s="268"/>
      <c r="CV3822" s="268"/>
      <c r="CW3822" s="268"/>
      <c r="CX3822" s="268"/>
      <c r="CY3822" s="268"/>
      <c r="CZ3822" s="268"/>
      <c r="DA3822" s="268"/>
      <c r="DB3822" s="268"/>
      <c r="DC3822" s="268"/>
      <c r="DD3822" s="268"/>
      <c r="DE3822" s="268"/>
      <c r="DF3822" s="268"/>
      <c r="DG3822" s="268"/>
      <c r="DH3822" s="268"/>
      <c r="DI3822" s="268"/>
      <c r="DJ3822" s="268"/>
      <c r="DK3822" s="268"/>
      <c r="DL3822" s="268"/>
      <c r="DM3822" s="268"/>
      <c r="DN3822" s="268"/>
      <c r="DO3822" s="268"/>
      <c r="DP3822" s="268"/>
      <c r="DQ3822" s="268"/>
      <c r="DR3822" s="268"/>
      <c r="DS3822" s="268"/>
      <c r="DT3822" s="268"/>
      <c r="DU3822" s="268"/>
      <c r="DV3822" s="268"/>
      <c r="DW3822" s="268"/>
      <c r="DX3822" s="268"/>
      <c r="DY3822" s="268"/>
      <c r="DZ3822" s="268"/>
      <c r="EA3822" s="268"/>
      <c r="EB3822" s="268"/>
      <c r="EC3822" s="268"/>
      <c r="ED3822" s="268"/>
      <c r="EE3822" s="268"/>
      <c r="EF3822" s="268"/>
      <c r="EG3822" s="268"/>
      <c r="EH3822" s="268"/>
      <c r="EI3822" s="268"/>
      <c r="EJ3822" s="268"/>
      <c r="EK3822" s="268"/>
      <c r="EL3822" s="268"/>
      <c r="EM3822" s="268"/>
      <c r="EN3822" s="268"/>
      <c r="EO3822" s="268"/>
      <c r="EP3822" s="268"/>
      <c r="EQ3822" s="268"/>
      <c r="ER3822" s="268"/>
      <c r="ES3822" s="268"/>
      <c r="ET3822" s="268"/>
      <c r="EU3822" s="268"/>
      <c r="EV3822" s="268"/>
      <c r="EW3822" s="268"/>
      <c r="EX3822" s="268"/>
      <c r="EY3822" s="268"/>
      <c r="EZ3822" s="268"/>
      <c r="FA3822" s="268"/>
      <c r="FB3822" s="268"/>
      <c r="FC3822" s="268"/>
      <c r="FD3822" s="268"/>
      <c r="FE3822" s="268"/>
      <c r="FF3822" s="268"/>
      <c r="FG3822" s="268"/>
      <c r="FH3822" s="268"/>
      <c r="FI3822" s="268"/>
      <c r="FJ3822" s="268"/>
      <c r="FK3822" s="268"/>
      <c r="FL3822" s="268"/>
      <c r="FM3822" s="268"/>
      <c r="FN3822" s="268"/>
      <c r="FO3822" s="268"/>
      <c r="FP3822" s="268"/>
      <c r="FQ3822" s="268"/>
      <c r="FR3822" s="268"/>
      <c r="FS3822" s="268"/>
      <c r="FT3822" s="268"/>
      <c r="FU3822" s="268"/>
      <c r="FV3822" s="268"/>
      <c r="FW3822" s="268"/>
      <c r="FX3822" s="268"/>
      <c r="FY3822" s="268"/>
      <c r="FZ3822" s="268"/>
      <c r="GA3822" s="268"/>
      <c r="GB3822" s="268"/>
      <c r="GC3822" s="268"/>
      <c r="GD3822" s="268"/>
      <c r="GE3822" s="268"/>
      <c r="GF3822" s="268"/>
      <c r="GG3822" s="268"/>
      <c r="GH3822" s="268"/>
      <c r="GI3822" s="268"/>
      <c r="GJ3822" s="268"/>
      <c r="GK3822" s="268"/>
      <c r="GL3822" s="268"/>
      <c r="GM3822" s="268"/>
      <c r="GN3822" s="268"/>
      <c r="GO3822" s="268"/>
      <c r="GP3822" s="268"/>
      <c r="GQ3822" s="268"/>
      <c r="GR3822" s="268"/>
      <c r="GS3822" s="268"/>
      <c r="GT3822" s="268"/>
      <c r="GU3822" s="268"/>
      <c r="GV3822" s="268"/>
      <c r="GW3822" s="268"/>
      <c r="GX3822" s="268"/>
      <c r="GY3822" s="268"/>
      <c r="GZ3822" s="268"/>
      <c r="HA3822" s="268"/>
      <c r="HB3822" s="268"/>
      <c r="HC3822" s="268"/>
      <c r="HD3822" s="268"/>
      <c r="HE3822" s="268"/>
      <c r="HF3822" s="268"/>
      <c r="HG3822" s="268"/>
      <c r="HH3822" s="268"/>
      <c r="HI3822" s="268"/>
      <c r="HJ3822" s="268"/>
      <c r="HK3822" s="268"/>
      <c r="HL3822" s="268"/>
      <c r="HM3822" s="268"/>
      <c r="HN3822" s="268"/>
      <c r="HO3822" s="268"/>
      <c r="HP3822" s="268"/>
      <c r="HQ3822" s="268"/>
      <c r="HR3822" s="268"/>
      <c r="HS3822" s="268"/>
      <c r="HT3822" s="268"/>
      <c r="HU3822" s="268"/>
      <c r="HV3822" s="268"/>
      <c r="HW3822" s="268"/>
      <c r="HX3822" s="268"/>
      <c r="HY3822" s="268"/>
      <c r="HZ3822" s="268"/>
      <c r="IA3822" s="268"/>
      <c r="IB3822" s="268"/>
      <c r="IC3822" s="268"/>
      <c r="ID3822" s="268"/>
      <c r="IE3822" s="268"/>
      <c r="IF3822" s="268"/>
      <c r="IG3822" s="268"/>
      <c r="IH3822" s="268"/>
      <c r="II3822" s="268"/>
      <c r="IJ3822" s="268"/>
      <c r="IK3822" s="268"/>
      <c r="IL3822" s="268"/>
      <c r="IM3822" s="268"/>
      <c r="IN3822" s="268"/>
      <c r="IO3822" s="268"/>
      <c r="IP3822" s="268"/>
      <c r="IQ3822" s="268"/>
      <c r="IR3822" s="268"/>
      <c r="IS3822" s="268"/>
      <c r="IT3822" s="268"/>
      <c r="IU3822" s="268"/>
      <c r="IV3822" s="268"/>
    </row>
    <row r="3823" spans="1:256" s="175" customFormat="1" ht="12.75">
      <c r="A3823" s="264"/>
      <c r="B3823" s="104">
        <v>0</v>
      </c>
      <c r="C3823" s="264" t="s">
        <v>219</v>
      </c>
      <c r="D3823" s="264" t="s">
        <v>216</v>
      </c>
      <c r="E3823" s="264"/>
      <c r="F3823" s="265"/>
      <c r="G3823" s="265"/>
      <c r="H3823" s="104">
        <f t="shared" si="249"/>
        <v>-1156518.5</v>
      </c>
      <c r="I3823" s="266">
        <f t="shared" si="250"/>
        <v>0</v>
      </c>
      <c r="K3823" s="267"/>
      <c r="L3823" s="268"/>
      <c r="M3823" s="38">
        <v>510</v>
      </c>
      <c r="N3823" s="268"/>
      <c r="O3823" s="268"/>
      <c r="P3823" s="268"/>
      <c r="Q3823" s="268"/>
      <c r="R3823" s="268"/>
      <c r="S3823" s="268"/>
      <c r="T3823" s="268"/>
      <c r="U3823" s="268"/>
      <c r="V3823" s="268"/>
      <c r="W3823" s="268"/>
      <c r="X3823" s="268"/>
      <c r="Y3823" s="268"/>
      <c r="Z3823" s="268"/>
      <c r="AA3823" s="268"/>
      <c r="AB3823" s="268"/>
      <c r="AC3823" s="268"/>
      <c r="AD3823" s="268"/>
      <c r="AE3823" s="268"/>
      <c r="AF3823" s="268"/>
      <c r="AG3823" s="268"/>
      <c r="AH3823" s="268"/>
      <c r="AI3823" s="268"/>
      <c r="AJ3823" s="268"/>
      <c r="AK3823" s="268"/>
      <c r="AL3823" s="268"/>
      <c r="AM3823" s="268"/>
      <c r="AN3823" s="268"/>
      <c r="AO3823" s="268"/>
      <c r="AP3823" s="268"/>
      <c r="AQ3823" s="268"/>
      <c r="AR3823" s="268"/>
      <c r="AS3823" s="268"/>
      <c r="AT3823" s="268"/>
      <c r="AU3823" s="268"/>
      <c r="AV3823" s="268"/>
      <c r="AW3823" s="268"/>
      <c r="AX3823" s="268"/>
      <c r="AY3823" s="268"/>
      <c r="AZ3823" s="268"/>
      <c r="BA3823" s="268"/>
      <c r="BB3823" s="268"/>
      <c r="BC3823" s="268"/>
      <c r="BD3823" s="268"/>
      <c r="BE3823" s="268"/>
      <c r="BF3823" s="268"/>
      <c r="BG3823" s="268"/>
      <c r="BH3823" s="268"/>
      <c r="BI3823" s="268"/>
      <c r="BJ3823" s="268"/>
      <c r="BK3823" s="268"/>
      <c r="BL3823" s="268"/>
      <c r="BM3823" s="268"/>
      <c r="BN3823" s="268"/>
      <c r="BO3823" s="268"/>
      <c r="BP3823" s="268"/>
      <c r="BQ3823" s="268"/>
      <c r="BR3823" s="268"/>
      <c r="BS3823" s="268"/>
      <c r="BT3823" s="268"/>
      <c r="BU3823" s="268"/>
      <c r="BV3823" s="268"/>
      <c r="BW3823" s="268"/>
      <c r="BX3823" s="268"/>
      <c r="BY3823" s="268"/>
      <c r="BZ3823" s="268"/>
      <c r="CA3823" s="268"/>
      <c r="CB3823" s="268"/>
      <c r="CC3823" s="268"/>
      <c r="CD3823" s="268"/>
      <c r="CE3823" s="268"/>
      <c r="CF3823" s="268"/>
      <c r="CG3823" s="268"/>
      <c r="CH3823" s="268"/>
      <c r="CI3823" s="268"/>
      <c r="CJ3823" s="268"/>
      <c r="CK3823" s="268"/>
      <c r="CL3823" s="268"/>
      <c r="CM3823" s="268"/>
      <c r="CN3823" s="268"/>
      <c r="CO3823" s="268"/>
      <c r="CP3823" s="268"/>
      <c r="CQ3823" s="268"/>
      <c r="CR3823" s="268"/>
      <c r="CS3823" s="268"/>
      <c r="CT3823" s="268"/>
      <c r="CU3823" s="268"/>
      <c r="CV3823" s="268"/>
      <c r="CW3823" s="268"/>
      <c r="CX3823" s="268"/>
      <c r="CY3823" s="268"/>
      <c r="CZ3823" s="268"/>
      <c r="DA3823" s="268"/>
      <c r="DB3823" s="268"/>
      <c r="DC3823" s="268"/>
      <c r="DD3823" s="268"/>
      <c r="DE3823" s="268"/>
      <c r="DF3823" s="268"/>
      <c r="DG3823" s="268"/>
      <c r="DH3823" s="268"/>
      <c r="DI3823" s="268"/>
      <c r="DJ3823" s="268"/>
      <c r="DK3823" s="268"/>
      <c r="DL3823" s="268"/>
      <c r="DM3823" s="268"/>
      <c r="DN3823" s="268"/>
      <c r="DO3823" s="268"/>
      <c r="DP3823" s="268"/>
      <c r="DQ3823" s="268"/>
      <c r="DR3823" s="268"/>
      <c r="DS3823" s="268"/>
      <c r="DT3823" s="268"/>
      <c r="DU3823" s="268"/>
      <c r="DV3823" s="268"/>
      <c r="DW3823" s="268"/>
      <c r="DX3823" s="268"/>
      <c r="DY3823" s="268"/>
      <c r="DZ3823" s="268"/>
      <c r="EA3823" s="268"/>
      <c r="EB3823" s="268"/>
      <c r="EC3823" s="268"/>
      <c r="ED3823" s="268"/>
      <c r="EE3823" s="268"/>
      <c r="EF3823" s="268"/>
      <c r="EG3823" s="268"/>
      <c r="EH3823" s="268"/>
      <c r="EI3823" s="268"/>
      <c r="EJ3823" s="268"/>
      <c r="EK3823" s="268"/>
      <c r="EL3823" s="268"/>
      <c r="EM3823" s="268"/>
      <c r="EN3823" s="268"/>
      <c r="EO3823" s="268"/>
      <c r="EP3823" s="268"/>
      <c r="EQ3823" s="268"/>
      <c r="ER3823" s="268"/>
      <c r="ES3823" s="268"/>
      <c r="ET3823" s="268"/>
      <c r="EU3823" s="268"/>
      <c r="EV3823" s="268"/>
      <c r="EW3823" s="268"/>
      <c r="EX3823" s="268"/>
      <c r="EY3823" s="268"/>
      <c r="EZ3823" s="268"/>
      <c r="FA3823" s="268"/>
      <c r="FB3823" s="268"/>
      <c r="FC3823" s="268"/>
      <c r="FD3823" s="268"/>
      <c r="FE3823" s="268"/>
      <c r="FF3823" s="268"/>
      <c r="FG3823" s="268"/>
      <c r="FH3823" s="268"/>
      <c r="FI3823" s="268"/>
      <c r="FJ3823" s="268"/>
      <c r="FK3823" s="268"/>
      <c r="FL3823" s="268"/>
      <c r="FM3823" s="268"/>
      <c r="FN3823" s="268"/>
      <c r="FO3823" s="268"/>
      <c r="FP3823" s="268"/>
      <c r="FQ3823" s="268"/>
      <c r="FR3823" s="268"/>
      <c r="FS3823" s="268"/>
      <c r="FT3823" s="268"/>
      <c r="FU3823" s="268"/>
      <c r="FV3823" s="268"/>
      <c r="FW3823" s="268"/>
      <c r="FX3823" s="268"/>
      <c r="FY3823" s="268"/>
      <c r="FZ3823" s="268"/>
      <c r="GA3823" s="268"/>
      <c r="GB3823" s="268"/>
      <c r="GC3823" s="268"/>
      <c r="GD3823" s="268"/>
      <c r="GE3823" s="268"/>
      <c r="GF3823" s="268"/>
      <c r="GG3823" s="268"/>
      <c r="GH3823" s="268"/>
      <c r="GI3823" s="268"/>
      <c r="GJ3823" s="268"/>
      <c r="GK3823" s="268"/>
      <c r="GL3823" s="268"/>
      <c r="GM3823" s="268"/>
      <c r="GN3823" s="268"/>
      <c r="GO3823" s="268"/>
      <c r="GP3823" s="268"/>
      <c r="GQ3823" s="268"/>
      <c r="GR3823" s="268"/>
      <c r="GS3823" s="268"/>
      <c r="GT3823" s="268"/>
      <c r="GU3823" s="268"/>
      <c r="GV3823" s="268"/>
      <c r="GW3823" s="268"/>
      <c r="GX3823" s="268"/>
      <c r="GY3823" s="268"/>
      <c r="GZ3823" s="268"/>
      <c r="HA3823" s="268"/>
      <c r="HB3823" s="268"/>
      <c r="HC3823" s="268"/>
      <c r="HD3823" s="268"/>
      <c r="HE3823" s="268"/>
      <c r="HF3823" s="268"/>
      <c r="HG3823" s="268"/>
      <c r="HH3823" s="268"/>
      <c r="HI3823" s="268"/>
      <c r="HJ3823" s="268"/>
      <c r="HK3823" s="268"/>
      <c r="HL3823" s="268"/>
      <c r="HM3823" s="268"/>
      <c r="HN3823" s="268"/>
      <c r="HO3823" s="268"/>
      <c r="HP3823" s="268"/>
      <c r="HQ3823" s="268"/>
      <c r="HR3823" s="268"/>
      <c r="HS3823" s="268"/>
      <c r="HT3823" s="268"/>
      <c r="HU3823" s="268"/>
      <c r="HV3823" s="268"/>
      <c r="HW3823" s="268"/>
      <c r="HX3823" s="268"/>
      <c r="HY3823" s="268"/>
      <c r="HZ3823" s="268"/>
      <c r="IA3823" s="268"/>
      <c r="IB3823" s="268"/>
      <c r="IC3823" s="268"/>
      <c r="ID3823" s="268"/>
      <c r="IE3823" s="268"/>
      <c r="IF3823" s="268"/>
      <c r="IG3823" s="268"/>
      <c r="IH3823" s="268"/>
      <c r="II3823" s="268"/>
      <c r="IJ3823" s="268"/>
      <c r="IK3823" s="268"/>
      <c r="IL3823" s="268"/>
      <c r="IM3823" s="268"/>
      <c r="IN3823" s="268"/>
      <c r="IO3823" s="268"/>
      <c r="IP3823" s="268"/>
      <c r="IQ3823" s="268"/>
      <c r="IR3823" s="268"/>
      <c r="IS3823" s="268"/>
      <c r="IT3823" s="268"/>
      <c r="IU3823" s="268"/>
      <c r="IV3823" s="268"/>
    </row>
    <row r="3824" spans="1:256" s="175" customFormat="1" ht="12.75">
      <c r="A3824" s="264"/>
      <c r="B3824" s="104">
        <v>0</v>
      </c>
      <c r="C3824" s="264" t="s">
        <v>219</v>
      </c>
      <c r="D3824" s="264" t="s">
        <v>217</v>
      </c>
      <c r="E3824" s="264"/>
      <c r="F3824" s="265"/>
      <c r="G3824" s="265"/>
      <c r="H3824" s="104">
        <f t="shared" si="249"/>
        <v>-1156518.5</v>
      </c>
      <c r="I3824" s="266">
        <f t="shared" si="250"/>
        <v>0</v>
      </c>
      <c r="K3824" s="267"/>
      <c r="L3824" s="268"/>
      <c r="M3824" s="38">
        <v>505</v>
      </c>
      <c r="N3824" s="268"/>
      <c r="O3824" s="268"/>
      <c r="P3824" s="268"/>
      <c r="Q3824" s="268"/>
      <c r="R3824" s="268"/>
      <c r="S3824" s="268"/>
      <c r="T3824" s="268"/>
      <c r="U3824" s="268"/>
      <c r="V3824" s="268"/>
      <c r="W3824" s="268"/>
      <c r="X3824" s="268"/>
      <c r="Y3824" s="268"/>
      <c r="Z3824" s="268"/>
      <c r="AA3824" s="268"/>
      <c r="AB3824" s="268"/>
      <c r="AC3824" s="268"/>
      <c r="AD3824" s="268"/>
      <c r="AE3824" s="268"/>
      <c r="AF3824" s="268"/>
      <c r="AG3824" s="268"/>
      <c r="AH3824" s="268"/>
      <c r="AI3824" s="268"/>
      <c r="AJ3824" s="268"/>
      <c r="AK3824" s="268"/>
      <c r="AL3824" s="268"/>
      <c r="AM3824" s="268"/>
      <c r="AN3824" s="268"/>
      <c r="AO3824" s="268"/>
      <c r="AP3824" s="268"/>
      <c r="AQ3824" s="268"/>
      <c r="AR3824" s="268"/>
      <c r="AS3824" s="268"/>
      <c r="AT3824" s="268"/>
      <c r="AU3824" s="268"/>
      <c r="AV3824" s="268"/>
      <c r="AW3824" s="268"/>
      <c r="AX3824" s="268"/>
      <c r="AY3824" s="268"/>
      <c r="AZ3824" s="268"/>
      <c r="BA3824" s="268"/>
      <c r="BB3824" s="268"/>
      <c r="BC3824" s="268"/>
      <c r="BD3824" s="268"/>
      <c r="BE3824" s="268"/>
      <c r="BF3824" s="268"/>
      <c r="BG3824" s="268"/>
      <c r="BH3824" s="268"/>
      <c r="BI3824" s="268"/>
      <c r="BJ3824" s="268"/>
      <c r="BK3824" s="268"/>
      <c r="BL3824" s="268"/>
      <c r="BM3824" s="268"/>
      <c r="BN3824" s="268"/>
      <c r="BO3824" s="268"/>
      <c r="BP3824" s="268"/>
      <c r="BQ3824" s="268"/>
      <c r="BR3824" s="268"/>
      <c r="BS3824" s="268"/>
      <c r="BT3824" s="268"/>
      <c r="BU3824" s="268"/>
      <c r="BV3824" s="268"/>
      <c r="BW3824" s="268"/>
      <c r="BX3824" s="268"/>
      <c r="BY3824" s="268"/>
      <c r="BZ3824" s="268"/>
      <c r="CA3824" s="268"/>
      <c r="CB3824" s="268"/>
      <c r="CC3824" s="268"/>
      <c r="CD3824" s="268"/>
      <c r="CE3824" s="268"/>
      <c r="CF3824" s="268"/>
      <c r="CG3824" s="268"/>
      <c r="CH3824" s="268"/>
      <c r="CI3824" s="268"/>
      <c r="CJ3824" s="268"/>
      <c r="CK3824" s="268"/>
      <c r="CL3824" s="268"/>
      <c r="CM3824" s="268"/>
      <c r="CN3824" s="268"/>
      <c r="CO3824" s="268"/>
      <c r="CP3824" s="268"/>
      <c r="CQ3824" s="268"/>
      <c r="CR3824" s="268"/>
      <c r="CS3824" s="268"/>
      <c r="CT3824" s="268"/>
      <c r="CU3824" s="268"/>
      <c r="CV3824" s="268"/>
      <c r="CW3824" s="268"/>
      <c r="CX3824" s="268"/>
      <c r="CY3824" s="268"/>
      <c r="CZ3824" s="268"/>
      <c r="DA3824" s="268"/>
      <c r="DB3824" s="268"/>
      <c r="DC3824" s="268"/>
      <c r="DD3824" s="268"/>
      <c r="DE3824" s="268"/>
      <c r="DF3824" s="268"/>
      <c r="DG3824" s="268"/>
      <c r="DH3824" s="268"/>
      <c r="DI3824" s="268"/>
      <c r="DJ3824" s="268"/>
      <c r="DK3824" s="268"/>
      <c r="DL3824" s="268"/>
      <c r="DM3824" s="268"/>
      <c r="DN3824" s="268"/>
      <c r="DO3824" s="268"/>
      <c r="DP3824" s="268"/>
      <c r="DQ3824" s="268"/>
      <c r="DR3824" s="268"/>
      <c r="DS3824" s="268"/>
      <c r="DT3824" s="268"/>
      <c r="DU3824" s="268"/>
      <c r="DV3824" s="268"/>
      <c r="DW3824" s="268"/>
      <c r="DX3824" s="268"/>
      <c r="DY3824" s="268"/>
      <c r="DZ3824" s="268"/>
      <c r="EA3824" s="268"/>
      <c r="EB3824" s="268"/>
      <c r="EC3824" s="268"/>
      <c r="ED3824" s="268"/>
      <c r="EE3824" s="268"/>
      <c r="EF3824" s="268"/>
      <c r="EG3824" s="268"/>
      <c r="EH3824" s="268"/>
      <c r="EI3824" s="268"/>
      <c r="EJ3824" s="268"/>
      <c r="EK3824" s="268"/>
      <c r="EL3824" s="268"/>
      <c r="EM3824" s="268"/>
      <c r="EN3824" s="268"/>
      <c r="EO3824" s="268"/>
      <c r="EP3824" s="268"/>
      <c r="EQ3824" s="268"/>
      <c r="ER3824" s="268"/>
      <c r="ES3824" s="268"/>
      <c r="ET3824" s="268"/>
      <c r="EU3824" s="268"/>
      <c r="EV3824" s="268"/>
      <c r="EW3824" s="268"/>
      <c r="EX3824" s="268"/>
      <c r="EY3824" s="268"/>
      <c r="EZ3824" s="268"/>
      <c r="FA3824" s="268"/>
      <c r="FB3824" s="268"/>
      <c r="FC3824" s="268"/>
      <c r="FD3824" s="268"/>
      <c r="FE3824" s="268"/>
      <c r="FF3824" s="268"/>
      <c r="FG3824" s="268"/>
      <c r="FH3824" s="268"/>
      <c r="FI3824" s="268"/>
      <c r="FJ3824" s="268"/>
      <c r="FK3824" s="268"/>
      <c r="FL3824" s="268"/>
      <c r="FM3824" s="268"/>
      <c r="FN3824" s="268"/>
      <c r="FO3824" s="268"/>
      <c r="FP3824" s="268"/>
      <c r="FQ3824" s="268"/>
      <c r="FR3824" s="268"/>
      <c r="FS3824" s="268"/>
      <c r="FT3824" s="268"/>
      <c r="FU3824" s="268"/>
      <c r="FV3824" s="268"/>
      <c r="FW3824" s="268"/>
      <c r="FX3824" s="268"/>
      <c r="FY3824" s="268"/>
      <c r="FZ3824" s="268"/>
      <c r="GA3824" s="268"/>
      <c r="GB3824" s="268"/>
      <c r="GC3824" s="268"/>
      <c r="GD3824" s="268"/>
      <c r="GE3824" s="268"/>
      <c r="GF3824" s="268"/>
      <c r="GG3824" s="268"/>
      <c r="GH3824" s="268"/>
      <c r="GI3824" s="268"/>
      <c r="GJ3824" s="268"/>
      <c r="GK3824" s="268"/>
      <c r="GL3824" s="268"/>
      <c r="GM3824" s="268"/>
      <c r="GN3824" s="268"/>
      <c r="GO3824" s="268"/>
      <c r="GP3824" s="268"/>
      <c r="GQ3824" s="268"/>
      <c r="GR3824" s="268"/>
      <c r="GS3824" s="268"/>
      <c r="GT3824" s="268"/>
      <c r="GU3824" s="268"/>
      <c r="GV3824" s="268"/>
      <c r="GW3824" s="268"/>
      <c r="GX3824" s="268"/>
      <c r="GY3824" s="268"/>
      <c r="GZ3824" s="268"/>
      <c r="HA3824" s="268"/>
      <c r="HB3824" s="268"/>
      <c r="HC3824" s="268"/>
      <c r="HD3824" s="268"/>
      <c r="HE3824" s="268"/>
      <c r="HF3824" s="268"/>
      <c r="HG3824" s="268"/>
      <c r="HH3824" s="268"/>
      <c r="HI3824" s="268"/>
      <c r="HJ3824" s="268"/>
      <c r="HK3824" s="268"/>
      <c r="HL3824" s="268"/>
      <c r="HM3824" s="268"/>
      <c r="HN3824" s="268"/>
      <c r="HO3824" s="268"/>
      <c r="HP3824" s="268"/>
      <c r="HQ3824" s="268"/>
      <c r="HR3824" s="268"/>
      <c r="HS3824" s="268"/>
      <c r="HT3824" s="268"/>
      <c r="HU3824" s="268"/>
      <c r="HV3824" s="268"/>
      <c r="HW3824" s="268"/>
      <c r="HX3824" s="268"/>
      <c r="HY3824" s="268"/>
      <c r="HZ3824" s="268"/>
      <c r="IA3824" s="268"/>
      <c r="IB3824" s="268"/>
      <c r="IC3824" s="268"/>
      <c r="ID3824" s="268"/>
      <c r="IE3824" s="268"/>
      <c r="IF3824" s="268"/>
      <c r="IG3824" s="268"/>
      <c r="IH3824" s="268"/>
      <c r="II3824" s="268"/>
      <c r="IJ3824" s="268"/>
      <c r="IK3824" s="268"/>
      <c r="IL3824" s="268"/>
      <c r="IM3824" s="268"/>
      <c r="IN3824" s="268"/>
      <c r="IO3824" s="268"/>
      <c r="IP3824" s="268"/>
      <c r="IQ3824" s="268"/>
      <c r="IR3824" s="268"/>
      <c r="IS3824" s="268"/>
      <c r="IT3824" s="268"/>
      <c r="IU3824" s="268"/>
      <c r="IV3824" s="268"/>
    </row>
    <row r="3825" spans="1:256" s="175" customFormat="1" ht="12.75">
      <c r="A3825" s="264"/>
      <c r="B3825" s="104">
        <f>+B3273</f>
        <v>1057754</v>
      </c>
      <c r="C3825" s="264" t="s">
        <v>219</v>
      </c>
      <c r="D3825" s="264" t="s">
        <v>229</v>
      </c>
      <c r="E3825" s="264"/>
      <c r="F3825" s="265"/>
      <c r="G3825" s="265"/>
      <c r="H3825" s="104">
        <f t="shared" si="249"/>
        <v>-2214272.5</v>
      </c>
      <c r="I3825" s="266">
        <f t="shared" si="250"/>
        <v>2136.8767676767675</v>
      </c>
      <c r="K3825" s="267"/>
      <c r="L3825" s="268"/>
      <c r="M3825" s="38">
        <v>495</v>
      </c>
      <c r="N3825" s="268"/>
      <c r="O3825" s="268"/>
      <c r="P3825" s="268"/>
      <c r="Q3825" s="268"/>
      <c r="R3825" s="268"/>
      <c r="S3825" s="268"/>
      <c r="T3825" s="268"/>
      <c r="U3825" s="268"/>
      <c r="V3825" s="268"/>
      <c r="W3825" s="268"/>
      <c r="X3825" s="268"/>
      <c r="Y3825" s="268"/>
      <c r="Z3825" s="268"/>
      <c r="AA3825" s="268"/>
      <c r="AB3825" s="268"/>
      <c r="AC3825" s="268"/>
      <c r="AD3825" s="268"/>
      <c r="AE3825" s="268"/>
      <c r="AF3825" s="268"/>
      <c r="AG3825" s="268"/>
      <c r="AH3825" s="268"/>
      <c r="AI3825" s="268"/>
      <c r="AJ3825" s="268"/>
      <c r="AK3825" s="268"/>
      <c r="AL3825" s="268"/>
      <c r="AM3825" s="268"/>
      <c r="AN3825" s="268"/>
      <c r="AO3825" s="268"/>
      <c r="AP3825" s="268"/>
      <c r="AQ3825" s="268"/>
      <c r="AR3825" s="268"/>
      <c r="AS3825" s="268"/>
      <c r="AT3825" s="268"/>
      <c r="AU3825" s="268"/>
      <c r="AV3825" s="268"/>
      <c r="AW3825" s="268"/>
      <c r="AX3825" s="268"/>
      <c r="AY3825" s="268"/>
      <c r="AZ3825" s="268"/>
      <c r="BA3825" s="268"/>
      <c r="BB3825" s="268"/>
      <c r="BC3825" s="268"/>
      <c r="BD3825" s="268"/>
      <c r="BE3825" s="268"/>
      <c r="BF3825" s="268"/>
      <c r="BG3825" s="268"/>
      <c r="BH3825" s="268"/>
      <c r="BI3825" s="268"/>
      <c r="BJ3825" s="268"/>
      <c r="BK3825" s="268"/>
      <c r="BL3825" s="268"/>
      <c r="BM3825" s="268"/>
      <c r="BN3825" s="268"/>
      <c r="BO3825" s="268"/>
      <c r="BP3825" s="268"/>
      <c r="BQ3825" s="268"/>
      <c r="BR3825" s="268"/>
      <c r="BS3825" s="268"/>
      <c r="BT3825" s="268"/>
      <c r="BU3825" s="268"/>
      <c r="BV3825" s="268"/>
      <c r="BW3825" s="268"/>
      <c r="BX3825" s="268"/>
      <c r="BY3825" s="268"/>
      <c r="BZ3825" s="268"/>
      <c r="CA3825" s="268"/>
      <c r="CB3825" s="268"/>
      <c r="CC3825" s="268"/>
      <c r="CD3825" s="268"/>
      <c r="CE3825" s="268"/>
      <c r="CF3825" s="268"/>
      <c r="CG3825" s="268"/>
      <c r="CH3825" s="268"/>
      <c r="CI3825" s="268"/>
      <c r="CJ3825" s="268"/>
      <c r="CK3825" s="268"/>
      <c r="CL3825" s="268"/>
      <c r="CM3825" s="268"/>
      <c r="CN3825" s="268"/>
      <c r="CO3825" s="268"/>
      <c r="CP3825" s="268"/>
      <c r="CQ3825" s="268"/>
      <c r="CR3825" s="268"/>
      <c r="CS3825" s="268"/>
      <c r="CT3825" s="268"/>
      <c r="CU3825" s="268"/>
      <c r="CV3825" s="268"/>
      <c r="CW3825" s="268"/>
      <c r="CX3825" s="268"/>
      <c r="CY3825" s="268"/>
      <c r="CZ3825" s="268"/>
      <c r="DA3825" s="268"/>
      <c r="DB3825" s="268"/>
      <c r="DC3825" s="268"/>
      <c r="DD3825" s="268"/>
      <c r="DE3825" s="268"/>
      <c r="DF3825" s="268"/>
      <c r="DG3825" s="268"/>
      <c r="DH3825" s="268"/>
      <c r="DI3825" s="268"/>
      <c r="DJ3825" s="268"/>
      <c r="DK3825" s="268"/>
      <c r="DL3825" s="268"/>
      <c r="DM3825" s="268"/>
      <c r="DN3825" s="268"/>
      <c r="DO3825" s="268"/>
      <c r="DP3825" s="268"/>
      <c r="DQ3825" s="268"/>
      <c r="DR3825" s="268"/>
      <c r="DS3825" s="268"/>
      <c r="DT3825" s="268"/>
      <c r="DU3825" s="268"/>
      <c r="DV3825" s="268"/>
      <c r="DW3825" s="268"/>
      <c r="DX3825" s="268"/>
      <c r="DY3825" s="268"/>
      <c r="DZ3825" s="268"/>
      <c r="EA3825" s="268"/>
      <c r="EB3825" s="268"/>
      <c r="EC3825" s="268"/>
      <c r="ED3825" s="268"/>
      <c r="EE3825" s="268"/>
      <c r="EF3825" s="268"/>
      <c r="EG3825" s="268"/>
      <c r="EH3825" s="268"/>
      <c r="EI3825" s="268"/>
      <c r="EJ3825" s="268"/>
      <c r="EK3825" s="268"/>
      <c r="EL3825" s="268"/>
      <c r="EM3825" s="268"/>
      <c r="EN3825" s="268"/>
      <c r="EO3825" s="268"/>
      <c r="EP3825" s="268"/>
      <c r="EQ3825" s="268"/>
      <c r="ER3825" s="268"/>
      <c r="ES3825" s="268"/>
      <c r="ET3825" s="268"/>
      <c r="EU3825" s="268"/>
      <c r="EV3825" s="268"/>
      <c r="EW3825" s="268"/>
      <c r="EX3825" s="268"/>
      <c r="EY3825" s="268"/>
      <c r="EZ3825" s="268"/>
      <c r="FA3825" s="268"/>
      <c r="FB3825" s="268"/>
      <c r="FC3825" s="268"/>
      <c r="FD3825" s="268"/>
      <c r="FE3825" s="268"/>
      <c r="FF3825" s="268"/>
      <c r="FG3825" s="268"/>
      <c r="FH3825" s="268"/>
      <c r="FI3825" s="268"/>
      <c r="FJ3825" s="268"/>
      <c r="FK3825" s="268"/>
      <c r="FL3825" s="268"/>
      <c r="FM3825" s="268"/>
      <c r="FN3825" s="268"/>
      <c r="FO3825" s="268"/>
      <c r="FP3825" s="268"/>
      <c r="FQ3825" s="268"/>
      <c r="FR3825" s="268"/>
      <c r="FS3825" s="268"/>
      <c r="FT3825" s="268"/>
      <c r="FU3825" s="268"/>
      <c r="FV3825" s="268"/>
      <c r="FW3825" s="268"/>
      <c r="FX3825" s="268"/>
      <c r="FY3825" s="268"/>
      <c r="FZ3825" s="268"/>
      <c r="GA3825" s="268"/>
      <c r="GB3825" s="268"/>
      <c r="GC3825" s="268"/>
      <c r="GD3825" s="268"/>
      <c r="GE3825" s="268"/>
      <c r="GF3825" s="268"/>
      <c r="GG3825" s="268"/>
      <c r="GH3825" s="268"/>
      <c r="GI3825" s="268"/>
      <c r="GJ3825" s="268"/>
      <c r="GK3825" s="268"/>
      <c r="GL3825" s="268"/>
      <c r="GM3825" s="268"/>
      <c r="GN3825" s="268"/>
      <c r="GO3825" s="268"/>
      <c r="GP3825" s="268"/>
      <c r="GQ3825" s="268"/>
      <c r="GR3825" s="268"/>
      <c r="GS3825" s="268"/>
      <c r="GT3825" s="268"/>
      <c r="GU3825" s="268"/>
      <c r="GV3825" s="268"/>
      <c r="GW3825" s="268"/>
      <c r="GX3825" s="268"/>
      <c r="GY3825" s="268"/>
      <c r="GZ3825" s="268"/>
      <c r="HA3825" s="268"/>
      <c r="HB3825" s="268"/>
      <c r="HC3825" s="268"/>
      <c r="HD3825" s="268"/>
      <c r="HE3825" s="268"/>
      <c r="HF3825" s="268"/>
      <c r="HG3825" s="268"/>
      <c r="HH3825" s="268"/>
      <c r="HI3825" s="268"/>
      <c r="HJ3825" s="268"/>
      <c r="HK3825" s="268"/>
      <c r="HL3825" s="268"/>
      <c r="HM3825" s="268"/>
      <c r="HN3825" s="268"/>
      <c r="HO3825" s="268"/>
      <c r="HP3825" s="268"/>
      <c r="HQ3825" s="268"/>
      <c r="HR3825" s="268"/>
      <c r="HS3825" s="268"/>
      <c r="HT3825" s="268"/>
      <c r="HU3825" s="268"/>
      <c r="HV3825" s="268"/>
      <c r="HW3825" s="268"/>
      <c r="HX3825" s="268"/>
      <c r="HY3825" s="268"/>
      <c r="HZ3825" s="268"/>
      <c r="IA3825" s="268"/>
      <c r="IB3825" s="268"/>
      <c r="IC3825" s="268"/>
      <c r="ID3825" s="268"/>
      <c r="IE3825" s="268"/>
      <c r="IF3825" s="268"/>
      <c r="IG3825" s="268"/>
      <c r="IH3825" s="268"/>
      <c r="II3825" s="268"/>
      <c r="IJ3825" s="268"/>
      <c r="IK3825" s="268"/>
      <c r="IL3825" s="268"/>
      <c r="IM3825" s="268"/>
      <c r="IN3825" s="268"/>
      <c r="IO3825" s="268"/>
      <c r="IP3825" s="268"/>
      <c r="IQ3825" s="268"/>
      <c r="IR3825" s="268"/>
      <c r="IS3825" s="268"/>
      <c r="IT3825" s="268"/>
      <c r="IU3825" s="268"/>
      <c r="IV3825" s="268"/>
    </row>
    <row r="3826" spans="1:13" s="254" customFormat="1" ht="12.75">
      <c r="A3826" s="269"/>
      <c r="B3826" s="270">
        <f>SUM(B3816:B3825)</f>
        <v>2214272.5</v>
      </c>
      <c r="C3826" s="269" t="s">
        <v>219</v>
      </c>
      <c r="D3826" s="269" t="s">
        <v>230</v>
      </c>
      <c r="E3826" s="269"/>
      <c r="F3826" s="271"/>
      <c r="G3826" s="272"/>
      <c r="H3826" s="270">
        <f>H3821-B3826</f>
        <v>-2343538.5</v>
      </c>
      <c r="I3826" s="273">
        <f t="shared" si="250"/>
        <v>4473.277777777777</v>
      </c>
      <c r="M3826" s="63">
        <v>495</v>
      </c>
    </row>
    <row r="3827" spans="6:13" ht="12.75">
      <c r="F3827" s="274"/>
      <c r="M3827" s="2"/>
    </row>
    <row r="3828" spans="6:13" ht="12.75">
      <c r="F3828" s="274"/>
      <c r="M3828" s="2"/>
    </row>
    <row r="3829" spans="6:13" ht="12.75">
      <c r="F3829" s="274"/>
      <c r="M3829" s="2"/>
    </row>
    <row r="3830" spans="1:13" s="215" customFormat="1" ht="12.75">
      <c r="A3830" s="275"/>
      <c r="B3830" s="208">
        <v>-73994745.86</v>
      </c>
      <c r="C3830" s="275" t="s">
        <v>205</v>
      </c>
      <c r="D3830" s="275" t="s">
        <v>220</v>
      </c>
      <c r="E3830" s="275"/>
      <c r="F3830" s="276"/>
      <c r="G3830" s="277"/>
      <c r="H3830" s="9">
        <f aca="true" t="shared" si="251" ref="H3830:H3836">H3829-B3830</f>
        <v>73994745.86</v>
      </c>
      <c r="I3830" s="278">
        <f aca="true" t="shared" si="252" ref="I3830:I3836">+B3830/M3830</f>
        <v>-147989.49172</v>
      </c>
      <c r="M3830" s="2">
        <v>500</v>
      </c>
    </row>
    <row r="3831" spans="2:13" ht="12.75">
      <c r="B3831" s="208">
        <v>3332212.5</v>
      </c>
      <c r="C3831" s="275" t="s">
        <v>205</v>
      </c>
      <c r="D3831" s="275" t="s">
        <v>222</v>
      </c>
      <c r="F3831" s="274"/>
      <c r="H3831" s="9">
        <f t="shared" si="251"/>
        <v>70662533.36</v>
      </c>
      <c r="I3831" s="278">
        <f t="shared" si="252"/>
        <v>6800.433673469388</v>
      </c>
      <c r="M3831" s="2">
        <v>490</v>
      </c>
    </row>
    <row r="3832" spans="2:13" ht="12.75">
      <c r="B3832" s="208">
        <v>8918578</v>
      </c>
      <c r="C3832" s="275" t="s">
        <v>205</v>
      </c>
      <c r="D3832" s="275" t="s">
        <v>223</v>
      </c>
      <c r="F3832" s="274"/>
      <c r="H3832" s="9">
        <f t="shared" si="251"/>
        <v>61743955.36</v>
      </c>
      <c r="I3832" s="278">
        <f t="shared" si="252"/>
        <v>18127.191056910568</v>
      </c>
      <c r="M3832" s="2">
        <v>492</v>
      </c>
    </row>
    <row r="3833" spans="2:13" ht="12.75">
      <c r="B3833" s="208">
        <v>6610340</v>
      </c>
      <c r="C3833" s="275" t="s">
        <v>205</v>
      </c>
      <c r="D3833" s="275" t="s">
        <v>213</v>
      </c>
      <c r="F3833" s="274"/>
      <c r="H3833" s="9">
        <f t="shared" si="251"/>
        <v>55133615.36</v>
      </c>
      <c r="I3833" s="278">
        <f t="shared" si="252"/>
        <v>13115.753968253968</v>
      </c>
      <c r="M3833" s="38">
        <v>504</v>
      </c>
    </row>
    <row r="3834" spans="2:13" ht="12.75">
      <c r="B3834" s="208">
        <v>3874282.5</v>
      </c>
      <c r="C3834" s="275" t="s">
        <v>205</v>
      </c>
      <c r="D3834" s="275" t="s">
        <v>214</v>
      </c>
      <c r="F3834" s="274"/>
      <c r="H3834" s="9">
        <f t="shared" si="251"/>
        <v>51259332.86</v>
      </c>
      <c r="I3834" s="278">
        <f t="shared" si="252"/>
        <v>7687.068452380952</v>
      </c>
      <c r="M3834" s="38">
        <v>504</v>
      </c>
    </row>
    <row r="3835" spans="2:13" ht="12.75">
      <c r="B3835" s="208">
        <v>4588542.5</v>
      </c>
      <c r="C3835" s="275" t="s">
        <v>205</v>
      </c>
      <c r="D3835" s="275" t="s">
        <v>215</v>
      </c>
      <c r="F3835" s="274"/>
      <c r="H3835" s="9">
        <f t="shared" si="251"/>
        <v>46670790.36</v>
      </c>
      <c r="I3835" s="278">
        <f t="shared" si="252"/>
        <v>8997.142156862745</v>
      </c>
      <c r="M3835" s="38">
        <v>510</v>
      </c>
    </row>
    <row r="3836" spans="2:13" ht="12.75">
      <c r="B3836" s="208">
        <v>4335622.5</v>
      </c>
      <c r="C3836" s="275" t="s">
        <v>205</v>
      </c>
      <c r="D3836" s="275" t="s">
        <v>216</v>
      </c>
      <c r="F3836" s="274"/>
      <c r="H3836" s="9">
        <f t="shared" si="251"/>
        <v>42335167.86</v>
      </c>
      <c r="I3836" s="278">
        <f t="shared" si="252"/>
        <v>8501.220588235294</v>
      </c>
      <c r="M3836" s="38">
        <v>510</v>
      </c>
    </row>
    <row r="3837" spans="2:13" ht="12.75">
      <c r="B3837" s="208">
        <v>5402087.5</v>
      </c>
      <c r="C3837" s="275" t="s">
        <v>205</v>
      </c>
      <c r="D3837" s="275" t="s">
        <v>217</v>
      </c>
      <c r="F3837" s="274"/>
      <c r="H3837" s="9">
        <v>36933080.36</v>
      </c>
      <c r="I3837" s="278">
        <v>10697.20297029703</v>
      </c>
      <c r="M3837" s="38">
        <v>505</v>
      </c>
    </row>
    <row r="3838" spans="2:13" ht="12.75">
      <c r="B3838" s="208">
        <f>+B3278</f>
        <v>4804837</v>
      </c>
      <c r="C3838" s="275" t="s">
        <v>205</v>
      </c>
      <c r="D3838" s="275" t="s">
        <v>229</v>
      </c>
      <c r="F3838" s="274"/>
      <c r="H3838" s="9">
        <v>36933080.36</v>
      </c>
      <c r="I3838" s="278">
        <v>10697.20297029703</v>
      </c>
      <c r="M3838" s="38">
        <v>495</v>
      </c>
    </row>
    <row r="3839" spans="1:13" s="282" customFormat="1" ht="12.75">
      <c r="A3839" s="249"/>
      <c r="B3839" s="279">
        <f>SUM(B3830:B3838)</f>
        <v>-32128243.36</v>
      </c>
      <c r="C3839" s="249" t="s">
        <v>205</v>
      </c>
      <c r="D3839" s="249" t="s">
        <v>230</v>
      </c>
      <c r="E3839" s="249"/>
      <c r="F3839" s="250"/>
      <c r="G3839" s="280"/>
      <c r="H3839" s="279">
        <v>0</v>
      </c>
      <c r="I3839" s="281">
        <f>+B3839/M3839</f>
        <v>-64905.54214141414</v>
      </c>
      <c r="M3839" s="63">
        <v>495</v>
      </c>
    </row>
    <row r="3840" spans="6:13" ht="12.75">
      <c r="F3840" s="78"/>
      <c r="M3840" s="2"/>
    </row>
    <row r="3841" ht="12.75" hidden="1">
      <c r="M3841" s="2"/>
    </row>
    <row r="3842" ht="12.75" hidden="1">
      <c r="M3842" s="2"/>
    </row>
    <row r="3843" ht="12.75" hidden="1">
      <c r="M3843" s="2"/>
    </row>
    <row r="3844" ht="12.75" hidden="1">
      <c r="M3844" s="2"/>
    </row>
    <row r="3845" ht="12.75" hidden="1">
      <c r="M3845" s="2"/>
    </row>
    <row r="3846" ht="12.75" hidden="1">
      <c r="M3846" s="2"/>
    </row>
    <row r="3847" ht="12.75" hidden="1">
      <c r="M3847" s="2"/>
    </row>
    <row r="3848" ht="12.75" hidden="1">
      <c r="M3848" s="2"/>
    </row>
    <row r="3849" ht="12.75" hidden="1">
      <c r="M3849" s="2"/>
    </row>
    <row r="3850" ht="12.75" hidden="1">
      <c r="M3850" s="2"/>
    </row>
    <row r="3851" ht="12.75" hidden="1">
      <c r="M3851" s="2"/>
    </row>
    <row r="3852" ht="12.75" hidden="1">
      <c r="M3852" s="2"/>
    </row>
    <row r="3853" ht="12.75" hidden="1">
      <c r="M3853" s="2"/>
    </row>
    <row r="3854" ht="12.75" hidden="1">
      <c r="M3854" s="2"/>
    </row>
    <row r="3855" ht="12.75" hidden="1">
      <c r="M3855" s="2"/>
    </row>
    <row r="3856" ht="12.75" hidden="1">
      <c r="M3856" s="2"/>
    </row>
    <row r="3857" ht="12.75" hidden="1">
      <c r="M3857" s="2"/>
    </row>
    <row r="3858" ht="12.75">
      <c r="M3858" s="2"/>
    </row>
    <row r="3859" spans="1:13" s="289" customFormat="1" ht="12.75">
      <c r="A3859" s="283"/>
      <c r="B3859" s="284"/>
      <c r="C3859" s="285"/>
      <c r="D3859" s="283"/>
      <c r="E3859" s="283"/>
      <c r="F3859" s="286"/>
      <c r="G3859" s="286"/>
      <c r="H3859" s="287"/>
      <c r="I3859" s="288"/>
      <c r="K3859" s="290"/>
      <c r="M3859" s="2"/>
    </row>
    <row r="3860" spans="1:13" s="189" customFormat="1" ht="12.75">
      <c r="A3860" s="291"/>
      <c r="B3860" s="292">
        <v>-4092741</v>
      </c>
      <c r="C3860" s="291" t="s">
        <v>202</v>
      </c>
      <c r="D3860" s="291" t="s">
        <v>220</v>
      </c>
      <c r="E3860" s="291"/>
      <c r="F3860" s="293"/>
      <c r="G3860" s="293"/>
      <c r="H3860" s="292">
        <f>H3857-B3860</f>
        <v>4092741</v>
      </c>
      <c r="I3860" s="294">
        <f aca="true" t="shared" si="253" ref="I3860:I3869">+B3860/M3860</f>
        <v>-8185.482</v>
      </c>
      <c r="M3860" s="2">
        <v>500</v>
      </c>
    </row>
    <row r="3861" spans="1:13" s="189" customFormat="1" ht="12.75">
      <c r="A3861" s="291"/>
      <c r="B3861" s="292">
        <v>0</v>
      </c>
      <c r="C3861" s="291" t="s">
        <v>202</v>
      </c>
      <c r="D3861" s="291" t="s">
        <v>222</v>
      </c>
      <c r="E3861" s="291"/>
      <c r="F3861" s="293"/>
      <c r="G3861" s="293"/>
      <c r="H3861" s="292">
        <f>H3858-B3861</f>
        <v>0</v>
      </c>
      <c r="I3861" s="294">
        <f t="shared" si="253"/>
        <v>0</v>
      </c>
      <c r="M3861" s="2">
        <v>490</v>
      </c>
    </row>
    <row r="3862" spans="1:13" s="189" customFormat="1" ht="12.75">
      <c r="A3862" s="291"/>
      <c r="B3862" s="292">
        <v>0</v>
      </c>
      <c r="C3862" s="291" t="s">
        <v>202</v>
      </c>
      <c r="D3862" s="291" t="s">
        <v>212</v>
      </c>
      <c r="E3862" s="291"/>
      <c r="F3862" s="293"/>
      <c r="G3862" s="293"/>
      <c r="H3862" s="292">
        <f>H3859-B3862</f>
        <v>0</v>
      </c>
      <c r="I3862" s="294">
        <f t="shared" si="253"/>
        <v>0</v>
      </c>
      <c r="M3862" s="2">
        <v>492</v>
      </c>
    </row>
    <row r="3863" spans="1:13" s="189" customFormat="1" ht="12.75">
      <c r="A3863" s="291"/>
      <c r="B3863" s="292">
        <v>0</v>
      </c>
      <c r="C3863" s="291" t="s">
        <v>202</v>
      </c>
      <c r="D3863" s="291" t="s">
        <v>213</v>
      </c>
      <c r="E3863" s="291"/>
      <c r="F3863" s="293"/>
      <c r="G3863" s="293"/>
      <c r="H3863" s="292">
        <v>0</v>
      </c>
      <c r="I3863" s="294">
        <f t="shared" si="253"/>
        <v>0</v>
      </c>
      <c r="M3863" s="38">
        <v>504</v>
      </c>
    </row>
    <row r="3864" spans="1:13" s="189" customFormat="1" ht="12.75">
      <c r="A3864" s="291"/>
      <c r="B3864" s="292">
        <v>0</v>
      </c>
      <c r="C3864" s="291" t="s">
        <v>202</v>
      </c>
      <c r="D3864" s="291" t="s">
        <v>214</v>
      </c>
      <c r="E3864" s="291"/>
      <c r="F3864" s="293"/>
      <c r="G3864" s="293"/>
      <c r="H3864" s="292">
        <f>H3861-B3864</f>
        <v>0</v>
      </c>
      <c r="I3864" s="294">
        <f t="shared" si="253"/>
        <v>0</v>
      </c>
      <c r="M3864" s="38">
        <v>504</v>
      </c>
    </row>
    <row r="3865" spans="1:13" s="189" customFormat="1" ht="12.75">
      <c r="A3865" s="291"/>
      <c r="B3865" s="292">
        <v>61000</v>
      </c>
      <c r="C3865" s="291" t="s">
        <v>202</v>
      </c>
      <c r="D3865" s="291" t="s">
        <v>215</v>
      </c>
      <c r="E3865" s="291"/>
      <c r="F3865" s="293"/>
      <c r="G3865" s="293"/>
      <c r="H3865" s="292">
        <f>H3862-B3865</f>
        <v>-61000</v>
      </c>
      <c r="I3865" s="294">
        <f t="shared" si="253"/>
        <v>119.6078431372549</v>
      </c>
      <c r="M3865" s="38">
        <v>510</v>
      </c>
    </row>
    <row r="3866" spans="1:13" s="189" customFormat="1" ht="12.75">
      <c r="A3866" s="291"/>
      <c r="B3866" s="292">
        <f>+B3276</f>
        <v>879500</v>
      </c>
      <c r="C3866" s="291" t="s">
        <v>202</v>
      </c>
      <c r="D3866" s="291" t="s">
        <v>216</v>
      </c>
      <c r="E3866" s="291"/>
      <c r="F3866" s="293"/>
      <c r="G3866" s="293"/>
      <c r="H3866" s="292">
        <f>H3863-B3866</f>
        <v>-879500</v>
      </c>
      <c r="I3866" s="294">
        <f t="shared" si="253"/>
        <v>1724.5098039215686</v>
      </c>
      <c r="M3866" s="38">
        <v>510</v>
      </c>
    </row>
    <row r="3867" spans="1:13" s="189" customFormat="1" ht="12.75">
      <c r="A3867" s="291"/>
      <c r="B3867" s="292">
        <f>+B3277</f>
        <v>0</v>
      </c>
      <c r="C3867" s="291" t="s">
        <v>202</v>
      </c>
      <c r="D3867" s="291" t="s">
        <v>217</v>
      </c>
      <c r="E3867" s="291"/>
      <c r="F3867" s="293"/>
      <c r="G3867" s="293"/>
      <c r="H3867" s="292">
        <f>H3864-B3867</f>
        <v>0</v>
      </c>
      <c r="I3867" s="294">
        <f t="shared" si="253"/>
        <v>0</v>
      </c>
      <c r="M3867" s="38">
        <v>510</v>
      </c>
    </row>
    <row r="3868" spans="1:13" s="189" customFormat="1" ht="12.75">
      <c r="A3868" s="291"/>
      <c r="B3868" s="292"/>
      <c r="C3868" s="291" t="s">
        <v>202</v>
      </c>
      <c r="D3868" s="291" t="s">
        <v>229</v>
      </c>
      <c r="E3868" s="291"/>
      <c r="F3868" s="293"/>
      <c r="G3868" s="293"/>
      <c r="H3868" s="292">
        <f>H3865-B3868</f>
        <v>-61000</v>
      </c>
      <c r="I3868" s="294">
        <f t="shared" si="253"/>
        <v>0</v>
      </c>
      <c r="M3868" s="38">
        <v>495</v>
      </c>
    </row>
    <row r="3869" spans="1:13" s="300" customFormat="1" ht="12.75">
      <c r="A3869" s="295"/>
      <c r="B3869" s="296">
        <f>SUM(B3860:B3868)</f>
        <v>-3152241</v>
      </c>
      <c r="C3869" s="295" t="s">
        <v>202</v>
      </c>
      <c r="D3869" s="295" t="s">
        <v>230</v>
      </c>
      <c r="E3869" s="295"/>
      <c r="F3869" s="297"/>
      <c r="G3869" s="298"/>
      <c r="H3869" s="296">
        <f>H3862-B3869</f>
        <v>3152241</v>
      </c>
      <c r="I3869" s="299">
        <f t="shared" si="253"/>
        <v>-6368.163636363636</v>
      </c>
      <c r="M3869" s="63">
        <v>495</v>
      </c>
    </row>
    <row r="3870" spans="6:13" ht="12.75">
      <c r="F3870" s="78"/>
      <c r="M3870" s="2"/>
    </row>
    <row r="3871" ht="12.75" hidden="1">
      <c r="M3871" s="2"/>
    </row>
    <row r="3872" ht="12.75" hidden="1">
      <c r="M3872" s="2"/>
    </row>
    <row r="3873" ht="12.75" hidden="1">
      <c r="M3873" s="2"/>
    </row>
    <row r="3874" ht="12.75" hidden="1">
      <c r="M3874" s="2"/>
    </row>
    <row r="3875" ht="12.75" hidden="1">
      <c r="M3875" s="2"/>
    </row>
    <row r="3876" ht="12.75" hidden="1">
      <c r="M3876" s="2"/>
    </row>
    <row r="3877" ht="12.75" hidden="1">
      <c r="M3877" s="2"/>
    </row>
    <row r="3878" ht="12.75" hidden="1">
      <c r="M3878" s="2"/>
    </row>
    <row r="3879" ht="12.75" hidden="1">
      <c r="M3879" s="2"/>
    </row>
    <row r="3880" ht="12.75" hidden="1">
      <c r="M3880" s="2"/>
    </row>
    <row r="3881" ht="12.75" hidden="1">
      <c r="M3881" s="2"/>
    </row>
    <row r="3882" ht="12.75" hidden="1">
      <c r="M3882" s="2"/>
    </row>
    <row r="3883" ht="12.75" hidden="1">
      <c r="M3883" s="2"/>
    </row>
    <row r="3884" ht="12.75" hidden="1">
      <c r="M3884" s="2"/>
    </row>
    <row r="3885" ht="12.75" hidden="1">
      <c r="M3885" s="2"/>
    </row>
    <row r="3886" ht="12.75" hidden="1">
      <c r="M3886" s="2"/>
    </row>
    <row r="3887" ht="12.75" hidden="1">
      <c r="M3887" s="2"/>
    </row>
    <row r="3888" ht="12.75">
      <c r="M3888" s="2"/>
    </row>
    <row r="3889" spans="1:13" s="289" customFormat="1" ht="12.75">
      <c r="A3889" s="283"/>
      <c r="B3889" s="284"/>
      <c r="C3889" s="285"/>
      <c r="D3889" s="283"/>
      <c r="E3889" s="283"/>
      <c r="F3889" s="286"/>
      <c r="G3889" s="286"/>
      <c r="H3889" s="287"/>
      <c r="I3889" s="288"/>
      <c r="K3889" s="290"/>
      <c r="M3889" s="2"/>
    </row>
    <row r="3890" spans="1:13" s="182" customFormat="1" ht="12.75">
      <c r="A3890" s="301"/>
      <c r="B3890" s="302">
        <v>-2620171.5</v>
      </c>
      <c r="C3890" s="301" t="s">
        <v>201</v>
      </c>
      <c r="D3890" s="301" t="s">
        <v>220</v>
      </c>
      <c r="E3890" s="301"/>
      <c r="F3890" s="303"/>
      <c r="G3890" s="303"/>
      <c r="H3890" s="302">
        <f>H3889-B3890</f>
        <v>2620171.5</v>
      </c>
      <c r="I3890" s="304">
        <f aca="true" t="shared" si="254" ref="I3890:I3900">+B3890/M3890</f>
        <v>-5240.343</v>
      </c>
      <c r="M3890" s="2">
        <v>500</v>
      </c>
    </row>
    <row r="3891" spans="1:13" s="182" customFormat="1" ht="12.75">
      <c r="A3891" s="301"/>
      <c r="B3891" s="302">
        <v>1797912.5</v>
      </c>
      <c r="C3891" s="301" t="s">
        <v>201</v>
      </c>
      <c r="D3891" s="301" t="s">
        <v>222</v>
      </c>
      <c r="E3891" s="301"/>
      <c r="F3891" s="303"/>
      <c r="G3891" s="303"/>
      <c r="H3891" s="302">
        <f>H3890-B3891</f>
        <v>822259</v>
      </c>
      <c r="I3891" s="304">
        <f t="shared" si="254"/>
        <v>3669.2091836734694</v>
      </c>
      <c r="M3891" s="2">
        <v>490</v>
      </c>
    </row>
    <row r="3892" spans="1:13" s="182" customFormat="1" ht="12.75">
      <c r="A3892" s="301"/>
      <c r="B3892" s="302">
        <v>331500</v>
      </c>
      <c r="C3892" s="301" t="s">
        <v>201</v>
      </c>
      <c r="D3892" s="301" t="s">
        <v>223</v>
      </c>
      <c r="E3892" s="301"/>
      <c r="F3892" s="303"/>
      <c r="G3892" s="303"/>
      <c r="H3892" s="302">
        <f>H3891-B3892</f>
        <v>490759</v>
      </c>
      <c r="I3892" s="304">
        <f t="shared" si="254"/>
        <v>673.780487804878</v>
      </c>
      <c r="M3892" s="2">
        <v>492</v>
      </c>
    </row>
    <row r="3893" spans="1:13" s="182" customFormat="1" ht="12.75">
      <c r="A3893" s="301"/>
      <c r="B3893" s="302">
        <v>286300</v>
      </c>
      <c r="C3893" s="301" t="s">
        <v>201</v>
      </c>
      <c r="D3893" s="301" t="s">
        <v>213</v>
      </c>
      <c r="E3893" s="301"/>
      <c r="F3893" s="303"/>
      <c r="G3893" s="303"/>
      <c r="H3893" s="302">
        <f>H3892-B3893</f>
        <v>204459</v>
      </c>
      <c r="I3893" s="304">
        <f t="shared" si="254"/>
        <v>568.0555555555555</v>
      </c>
      <c r="M3893" s="38">
        <v>504</v>
      </c>
    </row>
    <row r="3894" spans="1:13" s="182" customFormat="1" ht="12.75">
      <c r="A3894" s="301"/>
      <c r="B3894" s="302">
        <v>46700</v>
      </c>
      <c r="C3894" s="301" t="s">
        <v>201</v>
      </c>
      <c r="D3894" s="301" t="s">
        <v>214</v>
      </c>
      <c r="E3894" s="301"/>
      <c r="F3894" s="303"/>
      <c r="G3894" s="303"/>
      <c r="H3894" s="302">
        <f>H3893-B3894</f>
        <v>157759</v>
      </c>
      <c r="I3894" s="304">
        <f t="shared" si="254"/>
        <v>92.65873015873017</v>
      </c>
      <c r="M3894" s="38">
        <v>504</v>
      </c>
    </row>
    <row r="3895" spans="1:13" s="182" customFormat="1" ht="12.75">
      <c r="A3895" s="301"/>
      <c r="B3895" s="302">
        <v>-11456100</v>
      </c>
      <c r="C3895" s="301" t="s">
        <v>201</v>
      </c>
      <c r="D3895" s="301" t="s">
        <v>215</v>
      </c>
      <c r="E3895" s="301"/>
      <c r="F3895" s="303"/>
      <c r="G3895" s="303"/>
      <c r="H3895" s="302">
        <f>H3893-B3895</f>
        <v>11660559</v>
      </c>
      <c r="I3895" s="304">
        <f t="shared" si="254"/>
        <v>-22462.941176470587</v>
      </c>
      <c r="M3895" s="38">
        <v>510</v>
      </c>
    </row>
    <row r="3896" spans="1:13" s="182" customFormat="1" ht="12.75">
      <c r="A3896" s="301"/>
      <c r="B3896" s="302">
        <v>3409482.2</v>
      </c>
      <c r="C3896" s="301" t="s">
        <v>201</v>
      </c>
      <c r="D3896" s="301" t="s">
        <v>215</v>
      </c>
      <c r="E3896" s="301"/>
      <c r="F3896" s="303"/>
      <c r="G3896" s="303"/>
      <c r="H3896" s="302">
        <f>H3894-B3896</f>
        <v>-3251723.2</v>
      </c>
      <c r="I3896" s="304">
        <f t="shared" si="254"/>
        <v>6685.259215686275</v>
      </c>
      <c r="M3896" s="38">
        <v>510</v>
      </c>
    </row>
    <row r="3897" spans="1:13" s="182" customFormat="1" ht="12.75">
      <c r="A3897" s="301"/>
      <c r="B3897" s="302">
        <v>1875415</v>
      </c>
      <c r="C3897" s="301" t="s">
        <v>201</v>
      </c>
      <c r="D3897" s="301" t="s">
        <v>216</v>
      </c>
      <c r="E3897" s="301"/>
      <c r="F3897" s="303"/>
      <c r="G3897" s="303"/>
      <c r="H3897" s="302">
        <f>H3895-B3897</f>
        <v>9785144</v>
      </c>
      <c r="I3897" s="304">
        <f t="shared" si="254"/>
        <v>3677.2843137254904</v>
      </c>
      <c r="M3897" s="38">
        <v>510</v>
      </c>
    </row>
    <row r="3898" spans="1:13" s="182" customFormat="1" ht="12.75">
      <c r="A3898" s="301"/>
      <c r="B3898" s="302">
        <v>1987303</v>
      </c>
      <c r="C3898" s="301" t="s">
        <v>201</v>
      </c>
      <c r="D3898" s="301" t="s">
        <v>217</v>
      </c>
      <c r="E3898" s="301"/>
      <c r="F3898" s="303"/>
      <c r="G3898" s="303"/>
      <c r="H3898" s="302">
        <f>H3896-B3898</f>
        <v>-5239026.2</v>
      </c>
      <c r="I3898" s="304">
        <f t="shared" si="254"/>
        <v>3896.6725490196077</v>
      </c>
      <c r="M3898" s="38">
        <v>510</v>
      </c>
    </row>
    <row r="3899" spans="1:13" s="182" customFormat="1" ht="12.75">
      <c r="A3899" s="301"/>
      <c r="B3899" s="302">
        <f>+B3274</f>
        <v>1210282.5</v>
      </c>
      <c r="C3899" s="301" t="s">
        <v>201</v>
      </c>
      <c r="D3899" s="301" t="s">
        <v>229</v>
      </c>
      <c r="E3899" s="301"/>
      <c r="F3899" s="303"/>
      <c r="G3899" s="303"/>
      <c r="H3899" s="302">
        <f>H3897-B3899</f>
        <v>8574861.5</v>
      </c>
      <c r="I3899" s="304">
        <f t="shared" si="254"/>
        <v>2445.0151515151515</v>
      </c>
      <c r="M3899" s="38">
        <v>495</v>
      </c>
    </row>
    <row r="3900" spans="1:13" s="309" customFormat="1" ht="12.75">
      <c r="A3900" s="305"/>
      <c r="B3900" s="88">
        <f>SUM(B3890:B3899)</f>
        <v>-3131376.3</v>
      </c>
      <c r="C3900" s="305" t="s">
        <v>201</v>
      </c>
      <c r="D3900" s="305" t="s">
        <v>230</v>
      </c>
      <c r="E3900" s="305"/>
      <c r="F3900" s="306"/>
      <c r="G3900" s="307"/>
      <c r="H3900" s="88">
        <v>0</v>
      </c>
      <c r="I3900" s="308">
        <f t="shared" si="254"/>
        <v>-6326.012727272727</v>
      </c>
      <c r="M3900" s="63">
        <v>495</v>
      </c>
    </row>
    <row r="3901" spans="6:13" ht="12.75">
      <c r="F3901" s="78"/>
      <c r="M3901" s="2"/>
    </row>
    <row r="3902" spans="6:13" ht="12.75">
      <c r="F3902" s="78"/>
      <c r="M3902" s="2"/>
    </row>
    <row r="3903" spans="9:13" ht="12.75">
      <c r="I3903" s="24"/>
      <c r="M3903" s="2"/>
    </row>
    <row r="3904" spans="1:13" s="207" customFormat="1" ht="12.75">
      <c r="A3904" s="310"/>
      <c r="B3904" s="311">
        <v>-920785</v>
      </c>
      <c r="C3904" s="310" t="s">
        <v>204</v>
      </c>
      <c r="D3904" s="310" t="s">
        <v>220</v>
      </c>
      <c r="E3904" s="310"/>
      <c r="F3904" s="312"/>
      <c r="G3904" s="312"/>
      <c r="H3904" s="302">
        <f aca="true" t="shared" si="255" ref="H3904:H3913">H3903-B3904</f>
        <v>920785</v>
      </c>
      <c r="I3904" s="304">
        <f aca="true" t="shared" si="256" ref="I3904:I3914">+B3904/M3904</f>
        <v>-1841.57</v>
      </c>
      <c r="M3904" s="2">
        <v>500</v>
      </c>
    </row>
    <row r="3905" spans="1:13" s="207" customFormat="1" ht="12.75">
      <c r="A3905" s="310"/>
      <c r="B3905" s="311">
        <v>-8199463</v>
      </c>
      <c r="C3905" s="310" t="s">
        <v>204</v>
      </c>
      <c r="D3905" s="310" t="s">
        <v>221</v>
      </c>
      <c r="E3905" s="310"/>
      <c r="F3905" s="312"/>
      <c r="G3905" s="312"/>
      <c r="H3905" s="302">
        <f t="shared" si="255"/>
        <v>9120248</v>
      </c>
      <c r="I3905" s="304">
        <f t="shared" si="256"/>
        <v>-16733.597959183673</v>
      </c>
      <c r="M3905" s="2">
        <v>490</v>
      </c>
    </row>
    <row r="3906" spans="1:13" s="207" customFormat="1" ht="12.75">
      <c r="A3906" s="310"/>
      <c r="B3906" s="311">
        <v>0</v>
      </c>
      <c r="C3906" s="310" t="s">
        <v>204</v>
      </c>
      <c r="D3906" s="310" t="s">
        <v>222</v>
      </c>
      <c r="E3906" s="310"/>
      <c r="F3906" s="312"/>
      <c r="G3906" s="312"/>
      <c r="H3906" s="302">
        <f t="shared" si="255"/>
        <v>9120248</v>
      </c>
      <c r="I3906" s="304">
        <f t="shared" si="256"/>
        <v>0</v>
      </c>
      <c r="M3906" s="2">
        <v>490</v>
      </c>
    </row>
    <row r="3907" spans="1:13" s="207" customFormat="1" ht="12.75">
      <c r="A3907" s="310"/>
      <c r="B3907" s="311">
        <v>1202013</v>
      </c>
      <c r="C3907" s="310" t="s">
        <v>204</v>
      </c>
      <c r="D3907" s="310" t="s">
        <v>212</v>
      </c>
      <c r="E3907" s="310"/>
      <c r="F3907" s="312"/>
      <c r="G3907" s="312"/>
      <c r="H3907" s="302">
        <f t="shared" si="255"/>
        <v>7918235</v>
      </c>
      <c r="I3907" s="304">
        <f t="shared" si="256"/>
        <v>2443.1158536585367</v>
      </c>
      <c r="M3907" s="38">
        <v>492</v>
      </c>
    </row>
    <row r="3908" spans="1:13" s="207" customFormat="1" ht="12.75">
      <c r="A3908" s="310"/>
      <c r="B3908" s="311">
        <v>200000</v>
      </c>
      <c r="C3908" s="310" t="s">
        <v>204</v>
      </c>
      <c r="D3908" s="310" t="s">
        <v>224</v>
      </c>
      <c r="E3908" s="310"/>
      <c r="F3908" s="312"/>
      <c r="G3908" s="312"/>
      <c r="H3908" s="302">
        <f t="shared" si="255"/>
        <v>7718235</v>
      </c>
      <c r="I3908" s="304">
        <f t="shared" si="256"/>
        <v>396.8253968253968</v>
      </c>
      <c r="M3908" s="38">
        <v>504</v>
      </c>
    </row>
    <row r="3909" spans="1:13" s="207" customFormat="1" ht="12.75">
      <c r="A3909" s="310"/>
      <c r="B3909" s="311">
        <v>80000</v>
      </c>
      <c r="C3909" s="310" t="s">
        <v>204</v>
      </c>
      <c r="D3909" s="310" t="s">
        <v>214</v>
      </c>
      <c r="E3909" s="310"/>
      <c r="F3909" s="312"/>
      <c r="G3909" s="312"/>
      <c r="H3909" s="302">
        <f t="shared" si="255"/>
        <v>7638235</v>
      </c>
      <c r="I3909" s="304">
        <f t="shared" si="256"/>
        <v>158.73015873015873</v>
      </c>
      <c r="M3909" s="38">
        <v>504</v>
      </c>
    </row>
    <row r="3910" spans="1:13" s="207" customFormat="1" ht="12.75">
      <c r="A3910" s="310"/>
      <c r="B3910" s="311">
        <v>0</v>
      </c>
      <c r="C3910" s="310" t="s">
        <v>204</v>
      </c>
      <c r="D3910" s="310" t="s">
        <v>215</v>
      </c>
      <c r="E3910" s="310"/>
      <c r="F3910" s="312"/>
      <c r="G3910" s="312"/>
      <c r="H3910" s="302">
        <f t="shared" si="255"/>
        <v>7638235</v>
      </c>
      <c r="I3910" s="304">
        <f t="shared" si="256"/>
        <v>0</v>
      </c>
      <c r="M3910" s="38">
        <v>510</v>
      </c>
    </row>
    <row r="3911" spans="1:13" s="207" customFormat="1" ht="12.75">
      <c r="A3911" s="310"/>
      <c r="B3911" s="311">
        <v>667500</v>
      </c>
      <c r="C3911" s="310" t="s">
        <v>204</v>
      </c>
      <c r="D3911" s="310" t="s">
        <v>216</v>
      </c>
      <c r="E3911" s="310"/>
      <c r="F3911" s="312"/>
      <c r="G3911" s="312"/>
      <c r="H3911" s="302">
        <f t="shared" si="255"/>
        <v>6970735</v>
      </c>
      <c r="I3911" s="304">
        <f t="shared" si="256"/>
        <v>1308.8235294117646</v>
      </c>
      <c r="M3911" s="38">
        <v>510</v>
      </c>
    </row>
    <row r="3912" spans="1:13" s="207" customFormat="1" ht="12.75">
      <c r="A3912" s="310"/>
      <c r="B3912" s="311"/>
      <c r="C3912" s="310" t="s">
        <v>204</v>
      </c>
      <c r="D3912" s="310" t="s">
        <v>217</v>
      </c>
      <c r="E3912" s="310"/>
      <c r="F3912" s="312"/>
      <c r="G3912" s="312"/>
      <c r="H3912" s="302">
        <f t="shared" si="255"/>
        <v>6970735</v>
      </c>
      <c r="I3912" s="304">
        <f t="shared" si="256"/>
        <v>0</v>
      </c>
      <c r="M3912" s="38">
        <v>505</v>
      </c>
    </row>
    <row r="3913" spans="1:13" s="207" customFormat="1" ht="12.75">
      <c r="A3913" s="310"/>
      <c r="B3913" s="311"/>
      <c r="C3913" s="310" t="s">
        <v>204</v>
      </c>
      <c r="D3913" s="310" t="s">
        <v>229</v>
      </c>
      <c r="E3913" s="310"/>
      <c r="F3913" s="312"/>
      <c r="G3913" s="312"/>
      <c r="H3913" s="302">
        <f t="shared" si="255"/>
        <v>6970735</v>
      </c>
      <c r="I3913" s="304">
        <f t="shared" si="256"/>
        <v>0</v>
      </c>
      <c r="M3913" s="38">
        <v>495</v>
      </c>
    </row>
    <row r="3914" spans="1:13" s="318" customFormat="1" ht="12.75">
      <c r="A3914" s="313"/>
      <c r="B3914" s="314">
        <f>SUM(B3904:B3913)</f>
        <v>-6970735</v>
      </c>
      <c r="C3914" s="313" t="s">
        <v>204</v>
      </c>
      <c r="D3914" s="313" t="s">
        <v>231</v>
      </c>
      <c r="E3914" s="313"/>
      <c r="F3914" s="315"/>
      <c r="G3914" s="316"/>
      <c r="H3914" s="314"/>
      <c r="I3914" s="317">
        <f t="shared" si="256"/>
        <v>-14082.29292929293</v>
      </c>
      <c r="M3914" s="63">
        <v>495</v>
      </c>
    </row>
    <row r="3915" spans="1:13" s="324" customFormat="1" ht="12.75">
      <c r="A3915" s="319"/>
      <c r="B3915" s="320"/>
      <c r="C3915" s="319"/>
      <c r="D3915" s="319"/>
      <c r="E3915" s="319"/>
      <c r="F3915" s="321"/>
      <c r="G3915" s="322"/>
      <c r="H3915" s="320"/>
      <c r="I3915" s="323"/>
      <c r="M3915" s="2"/>
    </row>
    <row r="3916" spans="1:13" s="324" customFormat="1" ht="12.75">
      <c r="A3916" s="319"/>
      <c r="B3916" s="320"/>
      <c r="C3916" s="319"/>
      <c r="D3916" s="319"/>
      <c r="E3916" s="319"/>
      <c r="F3916" s="321"/>
      <c r="G3916" s="322"/>
      <c r="H3916" s="320"/>
      <c r="I3916" s="323"/>
      <c r="M3916" s="2"/>
    </row>
    <row r="3917" ht="12.75">
      <c r="M3917" s="2"/>
    </row>
    <row r="3918" spans="1:13" s="182" customFormat="1" ht="12.75">
      <c r="A3918" s="301"/>
      <c r="B3918" s="325">
        <v>-9643995</v>
      </c>
      <c r="C3918" s="326" t="s">
        <v>225</v>
      </c>
      <c r="D3918" s="326" t="s">
        <v>221</v>
      </c>
      <c r="E3918" s="326"/>
      <c r="F3918" s="327"/>
      <c r="G3918" s="327"/>
      <c r="H3918" s="325">
        <f aca="true" t="shared" si="257" ref="H3918:H3925">H3917-B3918</f>
        <v>9643995</v>
      </c>
      <c r="I3918" s="328">
        <f aca="true" t="shared" si="258" ref="I3918:I3928">+B3918/M3918</f>
        <v>-19287.99</v>
      </c>
      <c r="M3918" s="2">
        <v>500</v>
      </c>
    </row>
    <row r="3919" spans="1:13" s="182" customFormat="1" ht="12.75">
      <c r="A3919" s="301"/>
      <c r="B3919" s="325">
        <v>0</v>
      </c>
      <c r="C3919" s="326" t="s">
        <v>225</v>
      </c>
      <c r="D3919" s="326" t="s">
        <v>222</v>
      </c>
      <c r="E3919" s="326"/>
      <c r="F3919" s="327"/>
      <c r="G3919" s="327"/>
      <c r="H3919" s="325">
        <f t="shared" si="257"/>
        <v>9643995</v>
      </c>
      <c r="I3919" s="328">
        <f t="shared" si="258"/>
        <v>0</v>
      </c>
      <c r="M3919" s="2">
        <v>490</v>
      </c>
    </row>
    <row r="3920" spans="1:13" s="182" customFormat="1" ht="12.75">
      <c r="A3920" s="301"/>
      <c r="B3920" s="325">
        <v>0</v>
      </c>
      <c r="C3920" s="326" t="s">
        <v>225</v>
      </c>
      <c r="D3920" s="326" t="s">
        <v>223</v>
      </c>
      <c r="E3920" s="326"/>
      <c r="F3920" s="327"/>
      <c r="G3920" s="327"/>
      <c r="H3920" s="325">
        <f t="shared" si="257"/>
        <v>9643995</v>
      </c>
      <c r="I3920" s="328">
        <f t="shared" si="258"/>
        <v>0</v>
      </c>
      <c r="M3920" s="2">
        <v>492</v>
      </c>
    </row>
    <row r="3921" spans="1:13" s="182" customFormat="1" ht="12.75">
      <c r="A3921" s="301"/>
      <c r="B3921" s="325">
        <v>0</v>
      </c>
      <c r="C3921" s="326" t="s">
        <v>225</v>
      </c>
      <c r="D3921" s="326" t="s">
        <v>213</v>
      </c>
      <c r="E3921" s="326"/>
      <c r="F3921" s="327"/>
      <c r="G3921" s="327"/>
      <c r="H3921" s="325">
        <f t="shared" si="257"/>
        <v>9643995</v>
      </c>
      <c r="I3921" s="328">
        <f t="shared" si="258"/>
        <v>0</v>
      </c>
      <c r="M3921" s="38">
        <v>504</v>
      </c>
    </row>
    <row r="3922" spans="1:13" s="182" customFormat="1" ht="12.75">
      <c r="A3922" s="301"/>
      <c r="B3922" s="325"/>
      <c r="C3922" s="326" t="s">
        <v>225</v>
      </c>
      <c r="D3922" s="326" t="s">
        <v>214</v>
      </c>
      <c r="E3922" s="326"/>
      <c r="F3922" s="327"/>
      <c r="G3922" s="327"/>
      <c r="H3922" s="325">
        <f t="shared" si="257"/>
        <v>9643995</v>
      </c>
      <c r="I3922" s="328">
        <f t="shared" si="258"/>
        <v>0</v>
      </c>
      <c r="M3922" s="38">
        <v>504</v>
      </c>
    </row>
    <row r="3923" spans="1:13" s="182" customFormat="1" ht="12.75">
      <c r="A3923" s="301"/>
      <c r="B3923" s="325">
        <v>0</v>
      </c>
      <c r="C3923" s="326" t="s">
        <v>225</v>
      </c>
      <c r="D3923" s="326" t="s">
        <v>215</v>
      </c>
      <c r="E3923" s="326"/>
      <c r="F3923" s="327"/>
      <c r="G3923" s="327"/>
      <c r="H3923" s="325">
        <f t="shared" si="257"/>
        <v>9643995</v>
      </c>
      <c r="I3923" s="328">
        <f t="shared" si="258"/>
        <v>0</v>
      </c>
      <c r="M3923" s="38">
        <v>510</v>
      </c>
    </row>
    <row r="3924" spans="1:13" s="182" customFormat="1" ht="12.75">
      <c r="A3924" s="301"/>
      <c r="B3924" s="325">
        <v>244000</v>
      </c>
      <c r="C3924" s="326" t="s">
        <v>225</v>
      </c>
      <c r="D3924" s="326" t="s">
        <v>216</v>
      </c>
      <c r="E3924" s="326"/>
      <c r="F3924" s="327"/>
      <c r="G3924" s="327"/>
      <c r="H3924" s="325">
        <f t="shared" si="257"/>
        <v>9399995</v>
      </c>
      <c r="I3924" s="328">
        <f t="shared" si="258"/>
        <v>478.4313725490196</v>
      </c>
      <c r="M3924" s="38">
        <v>510</v>
      </c>
    </row>
    <row r="3925" spans="1:13" s="182" customFormat="1" ht="12.75">
      <c r="A3925" s="301"/>
      <c r="B3925" s="325">
        <v>4880550</v>
      </c>
      <c r="C3925" s="326" t="s">
        <v>225</v>
      </c>
      <c r="D3925" s="326" t="s">
        <v>226</v>
      </c>
      <c r="E3925" s="326"/>
      <c r="F3925" s="327"/>
      <c r="G3925" s="327"/>
      <c r="H3925" s="325">
        <f t="shared" si="257"/>
        <v>4519445</v>
      </c>
      <c r="I3925" s="328">
        <f t="shared" si="258"/>
        <v>9683.630952380952</v>
      </c>
      <c r="M3925" s="38">
        <v>504</v>
      </c>
    </row>
    <row r="3926" spans="1:13" s="182" customFormat="1" ht="12.75">
      <c r="A3926" s="301"/>
      <c r="B3926" s="325">
        <f>+B3280</f>
        <v>0</v>
      </c>
      <c r="C3926" s="326" t="s">
        <v>225</v>
      </c>
      <c r="D3926" s="326" t="s">
        <v>217</v>
      </c>
      <c r="E3926" s="326"/>
      <c r="F3926" s="327"/>
      <c r="G3926" s="327"/>
      <c r="H3926" s="325">
        <f>H3924-B3926</f>
        <v>9399995</v>
      </c>
      <c r="I3926" s="328">
        <f t="shared" si="258"/>
        <v>0</v>
      </c>
      <c r="M3926" s="38">
        <v>505</v>
      </c>
    </row>
    <row r="3927" spans="1:13" s="182" customFormat="1" ht="12.75">
      <c r="A3927" s="301"/>
      <c r="B3927" s="325">
        <f>+B3279</f>
        <v>131500</v>
      </c>
      <c r="C3927" s="326" t="s">
        <v>225</v>
      </c>
      <c r="D3927" s="326" t="s">
        <v>229</v>
      </c>
      <c r="E3927" s="326"/>
      <c r="F3927" s="327"/>
      <c r="G3927" s="327"/>
      <c r="H3927" s="325">
        <f>H3925-B3927</f>
        <v>4387945</v>
      </c>
      <c r="I3927" s="328">
        <f t="shared" si="258"/>
        <v>265.65656565656565</v>
      </c>
      <c r="M3927" s="38">
        <v>495</v>
      </c>
    </row>
    <row r="3928" spans="1:13" s="309" customFormat="1" ht="12.75">
      <c r="A3928" s="305"/>
      <c r="B3928" s="329">
        <f>SUM(B3918:B3927)</f>
        <v>-4387945</v>
      </c>
      <c r="C3928" s="330" t="s">
        <v>225</v>
      </c>
      <c r="D3928" s="330" t="s">
        <v>230</v>
      </c>
      <c r="E3928" s="330"/>
      <c r="F3928" s="331"/>
      <c r="G3928" s="332"/>
      <c r="H3928" s="329">
        <v>0</v>
      </c>
      <c r="I3928" s="333">
        <f t="shared" si="258"/>
        <v>-8864.535353535353</v>
      </c>
      <c r="M3928" s="63">
        <v>495</v>
      </c>
    </row>
    <row r="3929" spans="1:13" s="336" customFormat="1" ht="12.75">
      <c r="A3929" s="255"/>
      <c r="B3929" s="87"/>
      <c r="C3929" s="255"/>
      <c r="D3929" s="255"/>
      <c r="E3929" s="255"/>
      <c r="F3929" s="256"/>
      <c r="G3929" s="334"/>
      <c r="H3929" s="87"/>
      <c r="I3929" s="335"/>
      <c r="M3929" s="38"/>
    </row>
    <row r="3930" spans="1:13" s="324" customFormat="1" ht="12.75">
      <c r="A3930" s="319"/>
      <c r="B3930" s="320"/>
      <c r="C3930" s="319"/>
      <c r="D3930" s="319"/>
      <c r="E3930" s="319"/>
      <c r="F3930" s="321"/>
      <c r="G3930" s="322"/>
      <c r="H3930" s="320"/>
      <c r="I3930" s="323"/>
      <c r="M3930" s="2"/>
    </row>
    <row r="3931" spans="1:13" s="324" customFormat="1" ht="12.75">
      <c r="A3931" s="319"/>
      <c r="B3931" s="320"/>
      <c r="C3931" s="319"/>
      <c r="D3931" s="319"/>
      <c r="E3931" s="319"/>
      <c r="F3931" s="321"/>
      <c r="G3931" s="322"/>
      <c r="H3931" s="320"/>
      <c r="I3931" s="323"/>
      <c r="M3931" s="2"/>
    </row>
    <row r="3932" ht="12.75">
      <c r="M3932" s="2"/>
    </row>
    <row r="3933" spans="1:13" s="226" customFormat="1" ht="12.75">
      <c r="A3933" s="337"/>
      <c r="B3933" s="338">
        <v>-37202750</v>
      </c>
      <c r="C3933" s="337" t="s">
        <v>207</v>
      </c>
      <c r="D3933" s="337" t="s">
        <v>227</v>
      </c>
      <c r="E3933" s="337"/>
      <c r="F3933" s="339"/>
      <c r="G3933" s="339"/>
      <c r="H3933" s="338">
        <f>H3932-B3933</f>
        <v>37202750</v>
      </c>
      <c r="I3933" s="340">
        <f>+B3933/M3933</f>
        <v>-74405.5</v>
      </c>
      <c r="M3933" s="341">
        <v>500</v>
      </c>
    </row>
    <row r="3934" spans="1:13" s="226" customFormat="1" ht="12.75">
      <c r="A3934" s="337"/>
      <c r="B3934" s="338">
        <v>3070755</v>
      </c>
      <c r="C3934" s="337" t="s">
        <v>207</v>
      </c>
      <c r="D3934" s="337" t="s">
        <v>216</v>
      </c>
      <c r="E3934" s="337"/>
      <c r="F3934" s="339"/>
      <c r="G3934" s="339"/>
      <c r="H3934" s="338">
        <f>H3933-B3934</f>
        <v>34131995</v>
      </c>
      <c r="I3934" s="340">
        <f>+B3934/M3934</f>
        <v>6021.088235294118</v>
      </c>
      <c r="M3934" s="342">
        <v>510</v>
      </c>
    </row>
    <row r="3935" spans="1:13" s="226" customFormat="1" ht="12.75">
      <c r="A3935" s="337"/>
      <c r="B3935" s="338"/>
      <c r="C3935" s="337" t="s">
        <v>207</v>
      </c>
      <c r="D3935" s="337" t="s">
        <v>217</v>
      </c>
      <c r="E3935" s="337"/>
      <c r="F3935" s="339"/>
      <c r="G3935" s="339"/>
      <c r="H3935" s="338">
        <f>H3934-B3935</f>
        <v>34131995</v>
      </c>
      <c r="I3935" s="340">
        <f>+B3935/M3935</f>
        <v>0</v>
      </c>
      <c r="M3935" s="342">
        <v>505</v>
      </c>
    </row>
    <row r="3936" spans="1:13" s="226" customFormat="1" ht="12.75">
      <c r="A3936" s="337"/>
      <c r="B3936" s="338"/>
      <c r="C3936" s="337" t="s">
        <v>207</v>
      </c>
      <c r="D3936" s="337" t="s">
        <v>229</v>
      </c>
      <c r="E3936" s="337"/>
      <c r="F3936" s="339"/>
      <c r="G3936" s="339"/>
      <c r="H3936" s="338">
        <f>H3935-B3936</f>
        <v>34131995</v>
      </c>
      <c r="I3936" s="340">
        <f>+B3936/M3936</f>
        <v>0</v>
      </c>
      <c r="M3936" s="342">
        <v>495</v>
      </c>
    </row>
    <row r="3937" spans="1:13" s="348" customFormat="1" ht="12.75">
      <c r="A3937" s="343"/>
      <c r="B3937" s="344">
        <f>SUM(B3933:B3936)</f>
        <v>-34131995</v>
      </c>
      <c r="C3937" s="343" t="s">
        <v>207</v>
      </c>
      <c r="D3937" s="343" t="s">
        <v>231</v>
      </c>
      <c r="E3937" s="343"/>
      <c r="F3937" s="345"/>
      <c r="G3937" s="346"/>
      <c r="H3937" s="344">
        <v>0</v>
      </c>
      <c r="I3937" s="347">
        <f>+B3937/M3937</f>
        <v>-68953.52525252526</v>
      </c>
      <c r="M3937" s="349">
        <v>495</v>
      </c>
    </row>
    <row r="3938" spans="1:13" s="353" customFormat="1" ht="12.75">
      <c r="A3938" s="220"/>
      <c r="B3938" s="218"/>
      <c r="C3938" s="220"/>
      <c r="D3938" s="220"/>
      <c r="E3938" s="220"/>
      <c r="F3938" s="350"/>
      <c r="G3938" s="351"/>
      <c r="H3938" s="218"/>
      <c r="I3938" s="352"/>
      <c r="M3938" s="342"/>
    </row>
    <row r="3939" spans="1:13" s="353" customFormat="1" ht="12.75">
      <c r="A3939" s="220"/>
      <c r="B3939" s="218"/>
      <c r="C3939" s="220"/>
      <c r="D3939" s="220"/>
      <c r="E3939" s="220"/>
      <c r="F3939" s="350"/>
      <c r="G3939" s="351"/>
      <c r="H3939" s="218"/>
      <c r="I3939" s="352"/>
      <c r="M3939" s="342"/>
    </row>
    <row r="3940" spans="1:13" s="353" customFormat="1" ht="12.75">
      <c r="A3940" s="220"/>
      <c r="B3940" s="218"/>
      <c r="C3940" s="220"/>
      <c r="D3940" s="220"/>
      <c r="E3940" s="220"/>
      <c r="F3940" s="350"/>
      <c r="G3940" s="351"/>
      <c r="H3940" s="218"/>
      <c r="I3940" s="352"/>
      <c r="M3940" s="342"/>
    </row>
    <row r="3941" spans="1:13" s="199" customFormat="1" ht="12.75">
      <c r="A3941" s="354"/>
      <c r="B3941" s="131">
        <v>-1907808</v>
      </c>
      <c r="C3941" s="192" t="s">
        <v>203</v>
      </c>
      <c r="D3941" s="354" t="s">
        <v>227</v>
      </c>
      <c r="E3941" s="354"/>
      <c r="F3941" s="355"/>
      <c r="G3941" s="355"/>
      <c r="H3941" s="131">
        <f>H3940-B3941</f>
        <v>1907808</v>
      </c>
      <c r="I3941" s="356">
        <f>+B3941/M3941</f>
        <v>-3815.616</v>
      </c>
      <c r="M3941" s="198">
        <v>500</v>
      </c>
    </row>
    <row r="3942" spans="1:13" s="199" customFormat="1" ht="12.75">
      <c r="A3942" s="354"/>
      <c r="B3942" s="131">
        <v>1028160</v>
      </c>
      <c r="C3942" s="192" t="s">
        <v>203</v>
      </c>
      <c r="D3942" s="354" t="s">
        <v>217</v>
      </c>
      <c r="E3942" s="354"/>
      <c r="F3942" s="355"/>
      <c r="G3942" s="355"/>
      <c r="H3942" s="131">
        <f>H3941-B3942</f>
        <v>879648</v>
      </c>
      <c r="I3942" s="356">
        <f>+B3942/M3942</f>
        <v>2035.960396039604</v>
      </c>
      <c r="M3942" s="357">
        <v>505</v>
      </c>
    </row>
    <row r="3943" spans="1:13" s="199" customFormat="1" ht="12.75">
      <c r="A3943" s="354"/>
      <c r="B3943" s="131">
        <f>+B3276</f>
        <v>879500</v>
      </c>
      <c r="C3943" s="192" t="s">
        <v>203</v>
      </c>
      <c r="D3943" s="354" t="s">
        <v>229</v>
      </c>
      <c r="E3943" s="354"/>
      <c r="F3943" s="355"/>
      <c r="G3943" s="355"/>
      <c r="H3943" s="131">
        <f>H3942-B3943</f>
        <v>148</v>
      </c>
      <c r="I3943" s="356">
        <f>+B3943/M3943</f>
        <v>1776.7676767676767</v>
      </c>
      <c r="M3943" s="357">
        <v>495</v>
      </c>
    </row>
    <row r="3944" spans="1:13" s="362" customFormat="1" ht="12.75">
      <c r="A3944" s="358"/>
      <c r="B3944" s="132">
        <f>SUM(B3941:B3943)</f>
        <v>-148</v>
      </c>
      <c r="C3944" s="358" t="s">
        <v>207</v>
      </c>
      <c r="D3944" s="358" t="s">
        <v>230</v>
      </c>
      <c r="E3944" s="358"/>
      <c r="F3944" s="359"/>
      <c r="G3944" s="360"/>
      <c r="H3944" s="132">
        <v>0</v>
      </c>
      <c r="I3944" s="361">
        <f>+B3944/M3944</f>
        <v>-0.298989898989899</v>
      </c>
      <c r="M3944" s="363">
        <v>495</v>
      </c>
    </row>
    <row r="3945" spans="8:13" ht="12.75">
      <c r="H3945" s="218"/>
      <c r="I3945" s="24"/>
      <c r="M3945" s="2"/>
    </row>
    <row r="3946" spans="8:13" ht="12.75">
      <c r="H3946" s="218"/>
      <c r="I3946" s="24"/>
      <c r="M3946" s="2"/>
    </row>
    <row r="3947" spans="1:13" s="66" customFormat="1" ht="12.75">
      <c r="A3947" s="67"/>
      <c r="B3947" s="39">
        <v>-3314616</v>
      </c>
      <c r="C3947" s="379" t="s">
        <v>232</v>
      </c>
      <c r="D3947" s="67" t="s">
        <v>210</v>
      </c>
      <c r="E3947" s="67"/>
      <c r="F3947" s="91"/>
      <c r="G3947" s="91"/>
      <c r="H3947" s="39">
        <f>H3946-B3947</f>
        <v>3314616</v>
      </c>
      <c r="I3947" s="380">
        <f>+B3947/M3947</f>
        <v>-6629.232</v>
      </c>
      <c r="M3947" s="85">
        <v>500</v>
      </c>
    </row>
    <row r="3948" spans="1:13" s="66" customFormat="1" ht="12.75">
      <c r="A3948" s="67"/>
      <c r="B3948" s="39"/>
      <c r="C3948" s="379" t="s">
        <v>232</v>
      </c>
      <c r="D3948" s="67" t="s">
        <v>229</v>
      </c>
      <c r="E3948" s="67"/>
      <c r="F3948" s="91"/>
      <c r="G3948" s="91"/>
      <c r="H3948" s="39">
        <f>H3947-B3948</f>
        <v>3314616</v>
      </c>
      <c r="I3948" s="380">
        <f>+B3948/M3948</f>
        <v>0</v>
      </c>
      <c r="M3948" s="381">
        <v>495</v>
      </c>
    </row>
    <row r="3949" spans="1:13" s="72" customFormat="1" ht="12.75">
      <c r="A3949" s="58"/>
      <c r="B3949" s="70">
        <f>SUM(B3947:B3948)</f>
        <v>-3314616</v>
      </c>
      <c r="C3949" s="58" t="s">
        <v>232</v>
      </c>
      <c r="D3949" s="58" t="s">
        <v>230</v>
      </c>
      <c r="E3949" s="58"/>
      <c r="F3949" s="75"/>
      <c r="G3949" s="73"/>
      <c r="H3949" s="70">
        <v>0</v>
      </c>
      <c r="I3949" s="382">
        <f>+B3949/M3949</f>
        <v>-6696.193939393939</v>
      </c>
      <c r="M3949" s="383">
        <v>495</v>
      </c>
    </row>
    <row r="3950" spans="9:13" ht="12.75">
      <c r="I3950" s="24"/>
      <c r="M3950" s="2"/>
    </row>
    <row r="3951" spans="9:13" ht="12.75">
      <c r="I3951" s="24"/>
      <c r="M3951" s="2"/>
    </row>
    <row r="3952" spans="1:13" s="409" customFormat="1" ht="12.75">
      <c r="A3952" s="404"/>
      <c r="B3952" s="405"/>
      <c r="C3952" s="404"/>
      <c r="D3952" s="404" t="s">
        <v>238</v>
      </c>
      <c r="E3952" s="404"/>
      <c r="F3952" s="406"/>
      <c r="G3952" s="407"/>
      <c r="H3952" s="137"/>
      <c r="I3952" s="408"/>
      <c r="M3952" s="410"/>
    </row>
    <row r="3953" spans="1:13" s="409" customFormat="1" ht="12.75">
      <c r="A3953" s="404" t="s">
        <v>234</v>
      </c>
      <c r="B3953" s="137"/>
      <c r="C3953" s="411"/>
      <c r="D3953" s="404"/>
      <c r="E3953" s="404"/>
      <c r="F3953" s="407"/>
      <c r="G3953" s="407"/>
      <c r="H3953" s="137"/>
      <c r="I3953" s="412"/>
      <c r="K3953" s="143"/>
      <c r="M3953" s="410"/>
    </row>
    <row r="3954" spans="1:11" s="409" customFormat="1" ht="12.75">
      <c r="A3954" s="404"/>
      <c r="B3954" s="137"/>
      <c r="C3954" s="404"/>
      <c r="D3954" s="404"/>
      <c r="E3954" s="404" t="s">
        <v>240</v>
      </c>
      <c r="F3954" s="407"/>
      <c r="G3954" s="407"/>
      <c r="H3954" s="137"/>
      <c r="I3954" s="412"/>
      <c r="K3954" s="143"/>
    </row>
    <row r="3955" spans="1:13" s="409" customFormat="1" ht="12.75">
      <c r="A3955" s="404"/>
      <c r="B3955" s="413">
        <v>-46084362</v>
      </c>
      <c r="C3955" s="137" t="s">
        <v>235</v>
      </c>
      <c r="D3955" s="404"/>
      <c r="E3955" s="404" t="s">
        <v>239</v>
      </c>
      <c r="F3955" s="407"/>
      <c r="G3955" s="407"/>
      <c r="H3955" s="137">
        <f>H3954-B3955</f>
        <v>46084362</v>
      </c>
      <c r="I3955" s="414">
        <v>95084</v>
      </c>
      <c r="K3955" s="415"/>
      <c r="M3955" s="416">
        <f>-B3955/I3955</f>
        <v>484.6699970552354</v>
      </c>
    </row>
    <row r="3956" spans="1:13" s="409" customFormat="1" ht="12.75">
      <c r="A3956" s="404"/>
      <c r="B3956" s="137"/>
      <c r="C3956" s="404" t="s">
        <v>236</v>
      </c>
      <c r="D3956" s="404"/>
      <c r="E3956" s="404"/>
      <c r="F3956" s="407"/>
      <c r="G3956" s="407" t="s">
        <v>49</v>
      </c>
      <c r="H3956" s="137">
        <f>H3955-B3956</f>
        <v>46084362</v>
      </c>
      <c r="I3956" s="414">
        <f>+B3956/M3956</f>
        <v>0</v>
      </c>
      <c r="K3956" s="415"/>
      <c r="M3956" s="416">
        <v>484.67</v>
      </c>
    </row>
    <row r="3957" spans="1:13" s="409" customFormat="1" ht="12.75">
      <c r="A3957" s="404"/>
      <c r="B3957" s="413">
        <f>SUM(B3955:B3956)</f>
        <v>-46084362</v>
      </c>
      <c r="C3957" s="411" t="s">
        <v>237</v>
      </c>
      <c r="D3957" s="404"/>
      <c r="E3957" s="404"/>
      <c r="F3957" s="407"/>
      <c r="G3957" s="407" t="s">
        <v>49</v>
      </c>
      <c r="H3957" s="137">
        <v>0</v>
      </c>
      <c r="I3957" s="414">
        <f>B3957/M3957</f>
        <v>-95083.99942228732</v>
      </c>
      <c r="K3957" s="143"/>
      <c r="M3957" s="416">
        <v>484.67</v>
      </c>
    </row>
    <row r="3958" spans="1:13" s="409" customFormat="1" ht="12.75">
      <c r="A3958" s="404"/>
      <c r="B3958" s="137"/>
      <c r="C3958" s="404"/>
      <c r="D3958" s="404"/>
      <c r="E3958" s="404"/>
      <c r="F3958" s="407"/>
      <c r="G3958" s="406"/>
      <c r="H3958" s="137"/>
      <c r="I3958" s="412"/>
      <c r="M3958" s="143"/>
    </row>
    <row r="3959" spans="1:13" s="353" customFormat="1" ht="12.75">
      <c r="A3959" s="220"/>
      <c r="B3959" s="218"/>
      <c r="C3959" s="220"/>
      <c r="D3959" s="220"/>
      <c r="E3959" s="220"/>
      <c r="F3959" s="350"/>
      <c r="G3959" s="351"/>
      <c r="H3959" s="218"/>
      <c r="I3959" s="352"/>
      <c r="M3959" s="342"/>
    </row>
    <row r="3960" spans="1:13" s="226" customFormat="1" ht="12.75">
      <c r="A3960" s="337"/>
      <c r="B3960" s="338"/>
      <c r="C3960" s="337"/>
      <c r="D3960" s="337"/>
      <c r="E3960" s="337"/>
      <c r="F3960" s="388"/>
      <c r="G3960" s="388"/>
      <c r="H3960" s="218"/>
      <c r="I3960" s="389">
        <f>+B3960/M3960</f>
        <v>0</v>
      </c>
      <c r="M3960" s="341">
        <v>500</v>
      </c>
    </row>
    <row r="3961" spans="1:13" s="395" customFormat="1" ht="12.75">
      <c r="A3961" s="390"/>
      <c r="B3961" s="391"/>
      <c r="C3961" s="390"/>
      <c r="D3961" s="390" t="s">
        <v>241</v>
      </c>
      <c r="E3961" s="390"/>
      <c r="F3961" s="392"/>
      <c r="G3961" s="393"/>
      <c r="H3961" s="372"/>
      <c r="I3961" s="394"/>
      <c r="M3961" s="396"/>
    </row>
    <row r="3962" spans="1:13" s="395" customFormat="1" ht="12.75">
      <c r="A3962" s="390" t="s">
        <v>234</v>
      </c>
      <c r="B3962" s="372"/>
      <c r="C3962" s="397"/>
      <c r="D3962" s="390"/>
      <c r="E3962" s="390"/>
      <c r="F3962" s="393"/>
      <c r="G3962" s="393"/>
      <c r="H3962" s="372"/>
      <c r="I3962" s="398"/>
      <c r="K3962" s="399"/>
      <c r="M3962" s="396"/>
    </row>
    <row r="3963" spans="1:11" s="395" customFormat="1" ht="12.75">
      <c r="A3963" s="390"/>
      <c r="B3963" s="372"/>
      <c r="C3963" s="390"/>
      <c r="D3963" s="390"/>
      <c r="E3963" s="390" t="s">
        <v>240</v>
      </c>
      <c r="F3963" s="393"/>
      <c r="G3963" s="393"/>
      <c r="H3963" s="372"/>
      <c r="I3963" s="398"/>
      <c r="K3963" s="399"/>
    </row>
    <row r="3964" spans="1:13" s="395" customFormat="1" ht="12.75">
      <c r="A3964" s="390"/>
      <c r="B3964" s="400">
        <v>-15897176</v>
      </c>
      <c r="C3964" s="372" t="s">
        <v>235</v>
      </c>
      <c r="D3964" s="390"/>
      <c r="E3964" s="390" t="s">
        <v>239</v>
      </c>
      <c r="F3964" s="393"/>
      <c r="G3964" s="393"/>
      <c r="H3964" s="372">
        <f>H3963-B3964</f>
        <v>15897176</v>
      </c>
      <c r="I3964" s="401">
        <v>32800</v>
      </c>
      <c r="K3964" s="402"/>
      <c r="M3964" s="403">
        <f>-B3964/I3964</f>
        <v>484.67</v>
      </c>
    </row>
    <row r="3965" spans="1:13" s="395" customFormat="1" ht="12.75">
      <c r="A3965" s="390"/>
      <c r="B3965" s="372"/>
      <c r="C3965" s="390" t="s">
        <v>236</v>
      </c>
      <c r="D3965" s="390"/>
      <c r="E3965" s="390"/>
      <c r="F3965" s="393"/>
      <c r="G3965" s="393" t="s">
        <v>49</v>
      </c>
      <c r="H3965" s="372">
        <f>H3964-B3965</f>
        <v>15897176</v>
      </c>
      <c r="I3965" s="401">
        <f>+B3965/M3965</f>
        <v>0</v>
      </c>
      <c r="K3965" s="402"/>
      <c r="M3965" s="403">
        <v>484.67</v>
      </c>
    </row>
    <row r="3966" spans="1:13" s="395" customFormat="1" ht="12.75">
      <c r="A3966" s="390"/>
      <c r="B3966" s="400">
        <f>SUM(B3964:B3965)</f>
        <v>-15897176</v>
      </c>
      <c r="C3966" s="397" t="s">
        <v>237</v>
      </c>
      <c r="D3966" s="390"/>
      <c r="E3966" s="390"/>
      <c r="F3966" s="393"/>
      <c r="G3966" s="393" t="s">
        <v>49</v>
      </c>
      <c r="H3966" s="372">
        <v>0</v>
      </c>
      <c r="I3966" s="401">
        <f>B3966/M3966</f>
        <v>-32800</v>
      </c>
      <c r="K3966" s="399"/>
      <c r="M3966" s="403">
        <v>484.67</v>
      </c>
    </row>
    <row r="3967" spans="1:13" s="353" customFormat="1" ht="12.75">
      <c r="A3967" s="220"/>
      <c r="B3967" s="385"/>
      <c r="C3967" s="384"/>
      <c r="D3967" s="220"/>
      <c r="E3967" s="220"/>
      <c r="F3967" s="350"/>
      <c r="G3967" s="350"/>
      <c r="H3967" s="218"/>
      <c r="I3967" s="387"/>
      <c r="K3967" s="342"/>
      <c r="M3967" s="386"/>
    </row>
    <row r="3968" spans="8:13" ht="12.75" hidden="1">
      <c r="H3968" s="6" t="e">
        <f>#REF!-B3968</f>
        <v>#REF!</v>
      </c>
      <c r="I3968" s="24">
        <f aca="true" t="shared" si="259" ref="I3968:I3993">+B3968/M3968</f>
        <v>0</v>
      </c>
      <c r="M3968" s="2">
        <v>500</v>
      </c>
    </row>
    <row r="3969" spans="8:13" ht="12.75" hidden="1">
      <c r="H3969" s="6" t="e">
        <f aca="true" t="shared" si="260" ref="H3969:H3993">H3968-B3969</f>
        <v>#REF!</v>
      </c>
      <c r="I3969" s="24">
        <f t="shared" si="259"/>
        <v>0</v>
      </c>
      <c r="M3969" s="2">
        <v>500</v>
      </c>
    </row>
    <row r="3970" spans="8:13" ht="12.75" hidden="1">
      <c r="H3970" s="6" t="e">
        <f t="shared" si="260"/>
        <v>#REF!</v>
      </c>
      <c r="I3970" s="24">
        <f t="shared" si="259"/>
        <v>0</v>
      </c>
      <c r="M3970" s="2">
        <v>500</v>
      </c>
    </row>
    <row r="3971" spans="8:13" ht="12.75" hidden="1">
      <c r="H3971" s="6" t="e">
        <f t="shared" si="260"/>
        <v>#REF!</v>
      </c>
      <c r="I3971" s="24">
        <f t="shared" si="259"/>
        <v>0</v>
      </c>
      <c r="M3971" s="2">
        <v>500</v>
      </c>
    </row>
    <row r="3972" spans="8:13" ht="12.75" hidden="1">
      <c r="H3972" s="6" t="e">
        <f t="shared" si="260"/>
        <v>#REF!</v>
      </c>
      <c r="I3972" s="24">
        <f t="shared" si="259"/>
        <v>0</v>
      </c>
      <c r="M3972" s="2">
        <v>500</v>
      </c>
    </row>
    <row r="3973" spans="8:13" ht="12.75" hidden="1">
      <c r="H3973" s="6" t="e">
        <f t="shared" si="260"/>
        <v>#REF!</v>
      </c>
      <c r="I3973" s="24">
        <f t="shared" si="259"/>
        <v>0</v>
      </c>
      <c r="M3973" s="2">
        <v>500</v>
      </c>
    </row>
    <row r="3974" spans="8:13" ht="12.75" hidden="1">
      <c r="H3974" s="6" t="e">
        <f t="shared" si="260"/>
        <v>#REF!</v>
      </c>
      <c r="I3974" s="24">
        <f t="shared" si="259"/>
        <v>0</v>
      </c>
      <c r="M3974" s="2">
        <v>500</v>
      </c>
    </row>
    <row r="3975" spans="8:13" ht="12.75" hidden="1">
      <c r="H3975" s="6" t="e">
        <f t="shared" si="260"/>
        <v>#REF!</v>
      </c>
      <c r="I3975" s="24">
        <f t="shared" si="259"/>
        <v>0</v>
      </c>
      <c r="M3975" s="2">
        <v>500</v>
      </c>
    </row>
    <row r="3976" spans="8:13" ht="12.75" hidden="1">
      <c r="H3976" s="6" t="e">
        <f t="shared" si="260"/>
        <v>#REF!</v>
      </c>
      <c r="I3976" s="24">
        <f t="shared" si="259"/>
        <v>0</v>
      </c>
      <c r="M3976" s="2">
        <v>500</v>
      </c>
    </row>
    <row r="3977" spans="8:13" ht="12.75" hidden="1">
      <c r="H3977" s="6" t="e">
        <f t="shared" si="260"/>
        <v>#REF!</v>
      </c>
      <c r="I3977" s="24">
        <f t="shared" si="259"/>
        <v>0</v>
      </c>
      <c r="M3977" s="2">
        <v>500</v>
      </c>
    </row>
    <row r="3978" spans="2:13" ht="12.75" hidden="1">
      <c r="B3978" s="378"/>
      <c r="H3978" s="6" t="e">
        <f t="shared" si="260"/>
        <v>#REF!</v>
      </c>
      <c r="I3978" s="24">
        <f t="shared" si="259"/>
        <v>0</v>
      </c>
      <c r="M3978" s="2">
        <v>500</v>
      </c>
    </row>
    <row r="3979" spans="2:13" ht="12.75" hidden="1">
      <c r="B3979" s="8"/>
      <c r="H3979" s="6" t="e">
        <f t="shared" si="260"/>
        <v>#REF!</v>
      </c>
      <c r="I3979" s="24">
        <f t="shared" si="259"/>
        <v>0</v>
      </c>
      <c r="M3979" s="2">
        <v>500</v>
      </c>
    </row>
    <row r="3980" spans="2:13" ht="12.75" hidden="1">
      <c r="B3980" s="8"/>
      <c r="H3980" s="6" t="e">
        <f t="shared" si="260"/>
        <v>#REF!</v>
      </c>
      <c r="I3980" s="24">
        <f t="shared" si="259"/>
        <v>0</v>
      </c>
      <c r="M3980" s="2">
        <v>500</v>
      </c>
    </row>
    <row r="3981" spans="8:13" ht="12.75" hidden="1">
      <c r="H3981" s="6" t="e">
        <f t="shared" si="260"/>
        <v>#REF!</v>
      </c>
      <c r="I3981" s="24">
        <f t="shared" si="259"/>
        <v>0</v>
      </c>
      <c r="M3981" s="2">
        <v>500</v>
      </c>
    </row>
    <row r="3982" spans="2:13" ht="12.75" hidden="1">
      <c r="B3982" s="9"/>
      <c r="H3982" s="6" t="e">
        <f t="shared" si="260"/>
        <v>#REF!</v>
      </c>
      <c r="I3982" s="24">
        <f t="shared" si="259"/>
        <v>0</v>
      </c>
      <c r="M3982" s="2">
        <v>500</v>
      </c>
    </row>
    <row r="3983" spans="2:13" ht="12.75" hidden="1">
      <c r="B3983" s="9"/>
      <c r="H3983" s="6" t="e">
        <f t="shared" si="260"/>
        <v>#REF!</v>
      </c>
      <c r="I3983" s="24">
        <f t="shared" si="259"/>
        <v>0</v>
      </c>
      <c r="M3983" s="2">
        <v>500</v>
      </c>
    </row>
    <row r="3984" spans="2:13" ht="12.75" hidden="1">
      <c r="B3984" s="9"/>
      <c r="H3984" s="6" t="e">
        <f t="shared" si="260"/>
        <v>#REF!</v>
      </c>
      <c r="I3984" s="24">
        <f t="shared" si="259"/>
        <v>0</v>
      </c>
      <c r="M3984" s="2">
        <v>500</v>
      </c>
    </row>
    <row r="3985" spans="2:13" ht="12.75" hidden="1">
      <c r="B3985" s="9"/>
      <c r="H3985" s="6" t="e">
        <f t="shared" si="260"/>
        <v>#REF!</v>
      </c>
      <c r="I3985" s="24">
        <f t="shared" si="259"/>
        <v>0</v>
      </c>
      <c r="M3985" s="2">
        <v>500</v>
      </c>
    </row>
    <row r="3986" spans="2:13" ht="12.75" hidden="1">
      <c r="B3986" s="9"/>
      <c r="H3986" s="6" t="e">
        <f t="shared" si="260"/>
        <v>#REF!</v>
      </c>
      <c r="I3986" s="24">
        <f t="shared" si="259"/>
        <v>0</v>
      </c>
      <c r="M3986" s="2">
        <v>500</v>
      </c>
    </row>
    <row r="3987" spans="2:13" ht="12.75" hidden="1">
      <c r="B3987" s="9"/>
      <c r="H3987" s="6" t="e">
        <f t="shared" si="260"/>
        <v>#REF!</v>
      </c>
      <c r="I3987" s="24">
        <f t="shared" si="259"/>
        <v>0</v>
      </c>
      <c r="M3987" s="2">
        <v>500</v>
      </c>
    </row>
    <row r="3988" spans="2:13" ht="12.75" hidden="1">
      <c r="B3988" s="9"/>
      <c r="H3988" s="6" t="e">
        <f t="shared" si="260"/>
        <v>#REF!</v>
      </c>
      <c r="I3988" s="24">
        <f t="shared" si="259"/>
        <v>0</v>
      </c>
      <c r="M3988" s="2">
        <v>500</v>
      </c>
    </row>
    <row r="3989" spans="2:13" ht="12.75" hidden="1">
      <c r="B3989" s="9"/>
      <c r="H3989" s="6" t="e">
        <f t="shared" si="260"/>
        <v>#REF!</v>
      </c>
      <c r="I3989" s="24">
        <f t="shared" si="259"/>
        <v>0</v>
      </c>
      <c r="M3989" s="2">
        <v>500</v>
      </c>
    </row>
    <row r="3990" spans="2:13" ht="12.75" hidden="1">
      <c r="B3990" s="9"/>
      <c r="H3990" s="6" t="e">
        <f t="shared" si="260"/>
        <v>#REF!</v>
      </c>
      <c r="I3990" s="24">
        <f t="shared" si="259"/>
        <v>0</v>
      </c>
      <c r="M3990" s="2">
        <v>500</v>
      </c>
    </row>
    <row r="3991" spans="2:13" ht="12.75" hidden="1">
      <c r="B3991" s="9"/>
      <c r="H3991" s="6" t="e">
        <f t="shared" si="260"/>
        <v>#REF!</v>
      </c>
      <c r="I3991" s="24">
        <f t="shared" si="259"/>
        <v>0</v>
      </c>
      <c r="M3991" s="2">
        <v>500</v>
      </c>
    </row>
    <row r="3992" spans="2:13" ht="12.75" hidden="1">
      <c r="B3992" s="9"/>
      <c r="H3992" s="6" t="e">
        <f t="shared" si="260"/>
        <v>#REF!</v>
      </c>
      <c r="I3992" s="24">
        <f t="shared" si="259"/>
        <v>0</v>
      </c>
      <c r="M3992" s="2">
        <v>500</v>
      </c>
    </row>
    <row r="3993" spans="2:13" ht="12.75" hidden="1">
      <c r="B3993" s="9"/>
      <c r="H3993" s="6" t="e">
        <f t="shared" si="260"/>
        <v>#REF!</v>
      </c>
      <c r="I3993" s="24">
        <f t="shared" si="259"/>
        <v>0</v>
      </c>
      <c r="M3993" s="2">
        <v>500</v>
      </c>
    </row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>
      <c r="B4125" s="39"/>
    </row>
    <row r="4126" ht="12.75" hidden="1">
      <c r="B4126" s="39"/>
    </row>
    <row r="4127" ht="12.75" hidden="1">
      <c r="B4127" s="39"/>
    </row>
    <row r="4128" ht="12.75" hidden="1">
      <c r="B4128" s="39"/>
    </row>
    <row r="4129" ht="12.75" hidden="1">
      <c r="B4129" s="39"/>
    </row>
    <row r="4130" ht="12.75" hidden="1">
      <c r="B4130" s="39"/>
    </row>
    <row r="4131" ht="12.75" hidden="1">
      <c r="B4131" s="39"/>
    </row>
    <row r="4132" ht="12.75" hidden="1">
      <c r="B4132" s="39"/>
    </row>
    <row r="4133" ht="12.75" hidden="1">
      <c r="B4133" s="39"/>
    </row>
    <row r="4134" ht="12.75" hidden="1">
      <c r="B4134" s="39"/>
    </row>
    <row r="4135" ht="12.75" hidden="1">
      <c r="B4135" s="39"/>
    </row>
    <row r="4136" ht="12.75" hidden="1">
      <c r="B4136" s="39"/>
    </row>
    <row r="4137" ht="12.75" hidden="1">
      <c r="B4137" s="39"/>
    </row>
    <row r="4138" ht="12.75" hidden="1">
      <c r="B4138" s="39"/>
    </row>
    <row r="4139" ht="12.75">
      <c r="B4139" s="39"/>
    </row>
    <row r="4140" ht="12.75">
      <c r="B4140" s="39"/>
    </row>
    <row r="4141" ht="12.75">
      <c r="B4141" s="39"/>
    </row>
    <row r="4142" ht="12.75">
      <c r="B4142" s="39"/>
    </row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2014-01-10T10:35:15Z</dcterms:modified>
  <cp:category/>
  <cp:version/>
  <cp:contentType/>
  <cp:contentStatus/>
</cp:coreProperties>
</file>