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100" windowHeight="6600" activeTab="0"/>
  </bookViews>
  <sheets>
    <sheet name="May 2014_Detailed" sheetId="1" r:id="rId1"/>
  </sheets>
  <definedNames>
    <definedName name="_xlnm.Print_Titles" localSheetId="0">'May 2014_Detailed'!$1:$4</definedName>
  </definedNames>
  <calcPr fullCalcOnLoad="1"/>
</workbook>
</file>

<file path=xl/comments1.xml><?xml version="1.0" encoding="utf-8"?>
<comments xmlns="http://schemas.openxmlformats.org/spreadsheetml/2006/main">
  <authors>
    <author>LAGA</author>
    <author>EKANE</author>
    <author>AIME</author>
    <author>Aim?</author>
    <author>pc</author>
    <author>Ofir</author>
    <author>KKD Windows7 V.7_x64</author>
    <author>Born Free User</author>
  </authors>
  <commentList>
    <comment ref="F203" authorId="0">
      <text>
        <r>
          <rPr>
            <b/>
            <sz val="8"/>
            <rFont val="Tahoma"/>
            <family val="2"/>
          </rPr>
          <t>LAGA:</t>
        </r>
        <r>
          <rPr>
            <sz val="8"/>
            <rFont val="Tahoma"/>
            <family val="2"/>
          </rPr>
          <t xml:space="preserve">
credit wa transferred from a call box</t>
        </r>
      </text>
    </comment>
    <comment ref="C1160" authorId="0">
      <text>
        <r>
          <rPr>
            <b/>
            <sz val="9"/>
            <rFont val="Tahoma"/>
            <family val="2"/>
          </rPr>
          <t>i77: paid 10000 bonus to Edison for Externa assistance in   Bertoua operation</t>
        </r>
        <r>
          <rPr>
            <sz val="9"/>
            <rFont val="Tahoma"/>
            <family val="2"/>
          </rPr>
          <t xml:space="preserve">
</t>
        </r>
      </text>
    </comment>
    <comment ref="C1161" authorId="0">
      <text>
        <r>
          <rPr>
            <b/>
            <sz val="9"/>
            <rFont val="Tahoma"/>
            <family val="2"/>
          </rPr>
          <t>i77: paid bonus to Eric in Bertoua operation</t>
        </r>
        <r>
          <rPr>
            <sz val="9"/>
            <rFont val="Tahoma"/>
            <family val="2"/>
          </rPr>
          <t xml:space="preserve">
</t>
        </r>
      </text>
    </comment>
    <comment ref="C1162" authorId="0">
      <text>
        <r>
          <rPr>
            <b/>
            <sz val="9"/>
            <rFont val="Tahoma"/>
            <family val="2"/>
          </rPr>
          <t>i77: paid bonus to Serge in Bertoua operation</t>
        </r>
        <r>
          <rPr>
            <sz val="9"/>
            <rFont val="Tahoma"/>
            <family val="2"/>
          </rPr>
          <t xml:space="preserve">
</t>
        </r>
      </text>
    </comment>
    <comment ref="C1163" authorId="0">
      <text>
        <r>
          <rPr>
            <b/>
            <sz val="9"/>
            <rFont val="Tahoma"/>
            <family val="2"/>
          </rPr>
          <t>i77: paid bonus to Patrice in Bertoua operation</t>
        </r>
        <r>
          <rPr>
            <sz val="9"/>
            <rFont val="Tahoma"/>
            <family val="2"/>
          </rPr>
          <t xml:space="preserve">
</t>
        </r>
      </text>
    </comment>
    <comment ref="C1164" authorId="0">
      <text>
        <r>
          <rPr>
            <b/>
            <sz val="9"/>
            <rFont val="Tahoma"/>
            <family val="2"/>
          </rPr>
          <t>i77: paid bonus to Nde in Bertoua operation</t>
        </r>
        <r>
          <rPr>
            <sz val="9"/>
            <rFont val="Tahoma"/>
            <family val="2"/>
          </rPr>
          <t xml:space="preserve">
</t>
        </r>
      </text>
    </comment>
    <comment ref="C1190" authorId="1">
      <text>
        <r>
          <rPr>
            <b/>
            <sz val="9"/>
            <rFont val="Tahoma"/>
            <family val="2"/>
          </rPr>
          <t>Aimé: Bonus to Atangana Israel for the  gorilla and chimp skulls Operation in Yaounde</t>
        </r>
        <r>
          <rPr>
            <sz val="9"/>
            <rFont val="Tahoma"/>
            <family val="2"/>
          </rPr>
          <t xml:space="preserve">
</t>
        </r>
      </text>
    </comment>
    <comment ref="C1191" authorId="1">
      <text>
        <r>
          <rPr>
            <b/>
            <sz val="9"/>
            <rFont val="Tahoma"/>
            <family val="2"/>
          </rPr>
          <t xml:space="preserve">Aimé: Bonus to ANGOULA Jean for the  gorilla and chimp skulls Operation in Yaounde
</t>
        </r>
        <r>
          <rPr>
            <sz val="9"/>
            <rFont val="Tahoma"/>
            <family val="2"/>
          </rPr>
          <t xml:space="preserve">
</t>
        </r>
      </text>
    </comment>
    <comment ref="C1192" authorId="1">
      <text>
        <r>
          <rPr>
            <b/>
            <sz val="9"/>
            <rFont val="Tahoma"/>
            <family val="2"/>
          </rPr>
          <t xml:space="preserve">Aimé: Bonus to Mvondo Bonaventure for the  gorilla and chimp skulls Operation in Yaounde
</t>
        </r>
      </text>
    </comment>
    <comment ref="C1193" authorId="1">
      <text>
        <r>
          <rPr>
            <b/>
            <sz val="9"/>
            <rFont val="Tahoma"/>
            <family val="2"/>
          </rPr>
          <t>Aimé: Bonus to GUEGANG Gustave for the  gorilla and chimp skulls Operation in Yaounde</t>
        </r>
      </text>
    </comment>
    <comment ref="C1194" authorId="1">
      <text>
        <r>
          <rPr>
            <b/>
            <sz val="9"/>
            <rFont val="Tahoma"/>
            <family val="2"/>
          </rPr>
          <t xml:space="preserve">Aime:Bonus to Batoukini for the  gorilla and chimp skulls Operation in Yaounde
</t>
        </r>
      </text>
    </comment>
    <comment ref="C1195" authorId="1">
      <text>
        <r>
          <rPr>
            <b/>
            <sz val="9"/>
            <rFont val="Tahoma"/>
            <family val="2"/>
          </rPr>
          <t xml:space="preserve">EKANE:Bonus to for the  gorilla and chimp skulls Operation in Yaounde
</t>
        </r>
      </text>
    </comment>
    <comment ref="C1165" authorId="2">
      <text>
        <r>
          <rPr>
            <b/>
            <sz val="9"/>
            <rFont val="Tahoma"/>
            <family val="2"/>
          </rPr>
          <t>Ania:cf azente mbemo alain bonus op 10 skulls at bertoua</t>
        </r>
        <r>
          <rPr>
            <sz val="9"/>
            <rFont val="Tahoma"/>
            <family val="2"/>
          </rPr>
          <t xml:space="preserve">
</t>
        </r>
      </text>
    </comment>
    <comment ref="C1166" authorId="2">
      <text>
        <r>
          <rPr>
            <b/>
            <sz val="9"/>
            <rFont val="Tahoma"/>
            <family val="2"/>
          </rPr>
          <t>Ania:ct etoa olinga bonus op 10 skulls at bertoua</t>
        </r>
        <r>
          <rPr>
            <sz val="9"/>
            <rFont val="Tahoma"/>
            <family val="2"/>
          </rPr>
          <t xml:space="preserve">
</t>
        </r>
      </text>
    </comment>
    <comment ref="C1167" authorId="2">
      <text>
        <r>
          <rPr>
            <b/>
            <sz val="9"/>
            <rFont val="Tahoma"/>
            <family val="2"/>
          </rPr>
          <t>Ania:ecogarde Messanga medjo gervais bonus op 10 skulls at bertoua</t>
        </r>
        <r>
          <rPr>
            <sz val="9"/>
            <rFont val="Tahoma"/>
            <family val="2"/>
          </rPr>
          <t xml:space="preserve">
</t>
        </r>
      </text>
    </comment>
    <comment ref="C1168" authorId="2">
      <text>
        <r>
          <rPr>
            <b/>
            <sz val="9"/>
            <rFont val="Tahoma"/>
            <family val="2"/>
          </rPr>
          <t>Ania:mdl/c fongang paul alain bonus perquisition after op 10 skull at batouri</t>
        </r>
        <r>
          <rPr>
            <sz val="9"/>
            <rFont val="Tahoma"/>
            <family val="2"/>
          </rPr>
          <t xml:space="preserve">
</t>
        </r>
      </text>
    </comment>
    <comment ref="C1169" authorId="2">
      <text>
        <r>
          <rPr>
            <b/>
            <sz val="9"/>
            <rFont val="Tahoma"/>
            <family val="2"/>
          </rPr>
          <t>Ania:gm alima manga guy bonus perquisition after op 10 skull at batouri</t>
        </r>
        <r>
          <rPr>
            <sz val="9"/>
            <rFont val="Tahoma"/>
            <family val="2"/>
          </rPr>
          <t xml:space="preserve">
</t>
        </r>
      </text>
    </comment>
    <comment ref="C1170" authorId="2">
      <text>
        <r>
          <rPr>
            <b/>
            <sz val="9"/>
            <rFont val="Tahoma"/>
            <family val="2"/>
          </rPr>
          <t>Ania:cf azemte mbemo alain bonus perquisition after op 10 skull at batouri</t>
        </r>
        <r>
          <rPr>
            <sz val="9"/>
            <rFont val="Tahoma"/>
            <family val="2"/>
          </rPr>
          <t xml:space="preserve">
</t>
        </r>
      </text>
    </comment>
    <comment ref="C1171" authorId="2">
      <text>
        <r>
          <rPr>
            <b/>
            <sz val="9"/>
            <rFont val="Tahoma"/>
            <family val="2"/>
          </rPr>
          <t>Ania:ct etoa olinga bonus perquisition 10 skulls after op at batouri</t>
        </r>
        <r>
          <rPr>
            <sz val="9"/>
            <rFont val="Tahoma"/>
            <family val="2"/>
          </rPr>
          <t xml:space="preserve">
</t>
        </r>
      </text>
    </comment>
    <comment ref="C1256" authorId="0">
      <text>
        <r>
          <rPr>
            <b/>
            <sz val="8"/>
            <rFont val="Tahoma"/>
            <family val="2"/>
          </rPr>
          <t>ekane: planning abongmbang attempted operations</t>
        </r>
        <r>
          <rPr>
            <sz val="8"/>
            <rFont val="Tahoma"/>
            <family val="2"/>
          </rPr>
          <t xml:space="preserve">
</t>
        </r>
      </text>
    </comment>
    <comment ref="C1409" authorId="2">
      <text>
        <r>
          <rPr>
            <b/>
            <sz val="9"/>
            <rFont val="Tahoma"/>
            <family val="2"/>
          </rPr>
          <t>Ania:took taxi depot delegation to brigade to put the dealers behind bars after operation 10 skull gorilla at bertoua</t>
        </r>
        <r>
          <rPr>
            <sz val="9"/>
            <rFont val="Tahoma"/>
            <family val="2"/>
          </rPr>
          <t xml:space="preserve">
</t>
        </r>
      </text>
    </comment>
    <comment ref="C1411" authorId="2">
      <text>
        <r>
          <rPr>
            <b/>
            <sz val="9"/>
            <rFont val="Tahoma"/>
            <family val="2"/>
          </rPr>
          <t>Ania:took special taxi brigade to delegation to continue pv and bak again to brigarde put the dealer behind bars</t>
        </r>
        <r>
          <rPr>
            <sz val="9"/>
            <rFont val="Tahoma"/>
            <family val="2"/>
          </rPr>
          <t xml:space="preserve">
</t>
        </r>
      </text>
    </comment>
    <comment ref="C1415" authorId="2">
      <text>
        <r>
          <rPr>
            <b/>
            <sz val="9"/>
            <rFont val="Tahoma"/>
            <family val="2"/>
          </rPr>
          <t>Ania:took special taxi to excort the dealer brigade to court</t>
        </r>
        <r>
          <rPr>
            <sz val="9"/>
            <rFont val="Tahoma"/>
            <family val="2"/>
          </rPr>
          <t xml:space="preserve">
</t>
        </r>
      </text>
    </comment>
    <comment ref="C1422" authorId="2">
      <text>
        <r>
          <rPr>
            <b/>
            <sz val="9"/>
            <rFont val="Tahoma"/>
            <family val="2"/>
          </rPr>
          <t>Ania:took taxi depot commissariat dixieme at delegation to continued pv for the op skulls gorilla and chimp and back again to commissariat put the dealer behand bars</t>
        </r>
        <r>
          <rPr>
            <sz val="9"/>
            <rFont val="Tahoma"/>
            <family val="2"/>
          </rPr>
          <t xml:space="preserve">
</t>
        </r>
      </text>
    </comment>
    <comment ref="C1425" authorId="2">
      <text>
        <r>
          <rPr>
            <b/>
            <sz val="9"/>
            <rFont val="Tahoma"/>
            <family val="2"/>
          </rPr>
          <t>Ania:took taxi depot deferement commissariat to court</t>
        </r>
        <r>
          <rPr>
            <sz val="9"/>
            <rFont val="Tahoma"/>
            <family val="2"/>
          </rPr>
          <t xml:space="preserve">
</t>
        </r>
      </text>
    </comment>
    <comment ref="C1440" authorId="1">
      <text>
        <r>
          <rPr>
            <b/>
            <sz val="9"/>
            <rFont val="Tahoma"/>
            <family val="2"/>
          </rPr>
          <t>EKANE: Airport car parking fo charles.</t>
        </r>
        <r>
          <rPr>
            <sz val="9"/>
            <rFont val="Tahoma"/>
            <family val="2"/>
          </rPr>
          <t xml:space="preserve">
</t>
        </r>
      </text>
    </comment>
    <comment ref="C2220" authorId="2">
      <text>
        <r>
          <rPr>
            <b/>
            <sz val="9"/>
            <rFont val="Tahoma"/>
            <family val="2"/>
          </rPr>
          <t>Ania:logding for hosting Charles for the period of 3 weeks during his stay in Cameroon for training. This is as applied in the protocol of exchange of staffs.</t>
        </r>
        <r>
          <rPr>
            <sz val="9"/>
            <rFont val="Tahoma"/>
            <family val="2"/>
          </rPr>
          <t xml:space="preserve">
</t>
        </r>
      </text>
    </comment>
    <comment ref="C1566" authorId="1">
      <text>
        <r>
          <rPr>
            <b/>
            <sz val="9"/>
            <rFont val="Tahoma"/>
            <family val="2"/>
          </rPr>
          <t>Ania: Photocopied PV of Kapita and others at 25frs in Bertoua</t>
        </r>
        <r>
          <rPr>
            <sz val="9"/>
            <rFont val="Tahoma"/>
            <family val="2"/>
          </rPr>
          <t xml:space="preserve">
</t>
        </r>
      </text>
    </comment>
    <comment ref="C1567" authorId="1">
      <text>
        <r>
          <rPr>
            <b/>
            <sz val="9"/>
            <rFont val="Tahoma"/>
            <family val="2"/>
          </rPr>
          <t>Ania:printed PV for Kapita and other at 100frs</t>
        </r>
        <r>
          <rPr>
            <sz val="9"/>
            <rFont val="Tahoma"/>
            <family val="2"/>
          </rPr>
          <t xml:space="preserve">
</t>
        </r>
      </text>
    </comment>
    <comment ref="C1568" authorId="2">
      <text>
        <r>
          <rPr>
            <b/>
            <sz val="9"/>
            <rFont val="Tahoma"/>
            <family val="2"/>
          </rPr>
          <t>Ania:printing case file for the case of op yde skulls gorilla and skulls chimp...</t>
        </r>
        <r>
          <rPr>
            <sz val="9"/>
            <rFont val="Tahoma"/>
            <family val="2"/>
          </rPr>
          <t xml:space="preserve">
</t>
        </r>
      </text>
    </comment>
    <comment ref="C1569" authorId="2">
      <text>
        <r>
          <rPr>
            <b/>
            <sz val="9"/>
            <rFont val="Tahoma"/>
            <family val="2"/>
          </rPr>
          <t>Ania:photocopy 91x25 for the case file op yde skulls gorilla and chimp</t>
        </r>
        <r>
          <rPr>
            <sz val="9"/>
            <rFont val="Tahoma"/>
            <family val="2"/>
          </rPr>
          <t xml:space="preserve">
</t>
        </r>
      </text>
    </comment>
    <comment ref="C1889" authorId="1">
      <text>
        <r>
          <rPr>
            <b/>
            <sz val="9"/>
            <rFont val="Tahoma"/>
            <family val="2"/>
          </rPr>
          <t xml:space="preserve">EKANE:Job advert for an accountant
</t>
        </r>
        <r>
          <rPr>
            <sz val="9"/>
            <rFont val="Tahoma"/>
            <family val="2"/>
          </rPr>
          <t xml:space="preserve">
</t>
        </r>
      </text>
    </comment>
    <comment ref="C1570" authorId="2">
      <text>
        <r>
          <rPr>
            <b/>
            <sz val="9"/>
            <rFont val="Tahoma"/>
            <family val="2"/>
          </rPr>
          <t>LOVELINE:photocopied three case files (NGASSA MBELLE,MABOU AND OTHERS ,KAPITA AND OTHERS) to forward to the MINFOF at 25frs.</t>
        </r>
        <r>
          <rPr>
            <sz val="9"/>
            <rFont val="Tahoma"/>
            <family val="2"/>
          </rPr>
          <t xml:space="preserve">
</t>
        </r>
      </text>
    </comment>
    <comment ref="C1571" authorId="2">
      <text>
        <r>
          <rPr>
            <b/>
            <sz val="9"/>
            <rFont val="Tahoma"/>
            <family val="2"/>
          </rPr>
          <t xml:space="preserve">LOVELINE: </t>
        </r>
        <r>
          <rPr>
            <b/>
            <sz val="9"/>
            <rFont val="Tahoma"/>
            <family val="2"/>
          </rPr>
          <t>printed 10 pictures for yaoundé gorilla skuls opération to be given to the state counsel at 300frs</t>
        </r>
      </text>
    </comment>
    <comment ref="C1572" authorId="2">
      <text>
        <r>
          <rPr>
            <b/>
            <sz val="9"/>
            <rFont val="Tahoma"/>
            <family val="2"/>
          </rPr>
          <t>Nancy: Photocopied 40 hearing feedbacks.</t>
        </r>
        <r>
          <rPr>
            <sz val="9"/>
            <rFont val="Tahoma"/>
            <family val="2"/>
          </rPr>
          <t xml:space="preserve">
 </t>
        </r>
        <r>
          <rPr>
            <b/>
            <sz val="9"/>
            <rFont val="Tahoma"/>
            <family val="2"/>
          </rPr>
          <t>Forms at 25frs</t>
        </r>
      </text>
    </comment>
    <comment ref="F1581" authorId="2">
      <text>
        <r>
          <rPr>
            <b/>
            <sz val="9"/>
            <rFont val="Tahoma"/>
            <family val="2"/>
          </rPr>
          <t>loveline:transport and logistic  yaounde to abong mbang for the cases of MPOUL John Stephane and Atangana Jean and others</t>
        </r>
      </text>
    </comment>
    <comment ref="F1582" authorId="2">
      <text>
        <r>
          <rPr>
            <b/>
            <sz val="9"/>
            <rFont val="Tahoma"/>
            <family val="2"/>
          </rPr>
          <t>loveline:transport and logistic  yaounde to abong mbang for the cases of MPOUL John Stephane and Atangana Jean and others</t>
        </r>
      </text>
    </comment>
    <comment ref="F1583" authorId="2">
      <text>
        <r>
          <rPr>
            <b/>
            <sz val="9"/>
            <rFont val="Tahoma"/>
            <family val="2"/>
          </rPr>
          <t>loveline: Transport and Logistics from Yaounde to Bertoua for the case of Kapita and others</t>
        </r>
      </text>
    </comment>
    <comment ref="F1584" authorId="2">
      <text>
        <r>
          <rPr>
            <b/>
            <sz val="9"/>
            <rFont val="Tahoma"/>
            <family val="2"/>
          </rPr>
          <t>loveline: Transport and Logistics from Yaounde to Bertoua for the case of Kapita and others</t>
        </r>
      </text>
    </comment>
    <comment ref="F1585" authorId="3">
      <text>
        <r>
          <rPr>
            <b/>
            <sz val="9"/>
            <rFont val="Tahoma"/>
            <family val="2"/>
          </rPr>
          <t>Tambe: Transport and logistics from Kumba to Mamfe for the ostrich case</t>
        </r>
        <r>
          <rPr>
            <sz val="9"/>
            <rFont val="Tahoma"/>
            <family val="2"/>
          </rPr>
          <t xml:space="preserve">
</t>
        </r>
      </text>
    </comment>
    <comment ref="F1586" authorId="3">
      <text>
        <r>
          <rPr>
            <b/>
            <sz val="9"/>
            <rFont val="Tahoma"/>
            <family val="2"/>
          </rPr>
          <t>Tambe: Transport and logistics from Kumba to Mamfe for the ostrich case</t>
        </r>
        <r>
          <rPr>
            <sz val="9"/>
            <rFont val="Tahoma"/>
            <family val="2"/>
          </rPr>
          <t xml:space="preserve">
</t>
        </r>
      </text>
    </comment>
    <comment ref="F1587" authorId="2">
      <text>
        <r>
          <rPr>
            <b/>
            <sz val="9"/>
            <rFont val="Tahoma"/>
            <family val="2"/>
          </rPr>
          <t xml:space="preserve">Nancy: Transport and logistics from bafousam to Bangangté  and back for the case of DJEUDJI Jean Bosco
</t>
        </r>
        <r>
          <rPr>
            <sz val="9"/>
            <rFont val="Tahoma"/>
            <family val="2"/>
          </rPr>
          <t xml:space="preserve">
</t>
        </r>
      </text>
    </comment>
    <comment ref="F1588" authorId="2">
      <text>
        <r>
          <rPr>
            <b/>
            <sz val="9"/>
            <rFont val="Tahoma"/>
            <family val="2"/>
          </rPr>
          <t xml:space="preserve">Nancy: Transport and logistics from bafousam to Bangangté  and back for the case of DJEUDJI Jean Bosco
</t>
        </r>
        <r>
          <rPr>
            <sz val="9"/>
            <rFont val="Tahoma"/>
            <family val="2"/>
          </rPr>
          <t xml:space="preserve">
</t>
        </r>
      </text>
    </comment>
    <comment ref="F1589" authorId="1">
      <text>
        <r>
          <rPr>
            <b/>
            <sz val="9"/>
            <rFont val="Tahoma"/>
            <family val="2"/>
          </rPr>
          <t xml:space="preserve">Aime:transport and logistics from Bafoussam to Dschang for the case of Soufouo and other </t>
        </r>
        <r>
          <rPr>
            <sz val="9"/>
            <rFont val="Tahoma"/>
            <family val="2"/>
          </rPr>
          <t xml:space="preserve">
</t>
        </r>
      </text>
    </comment>
    <comment ref="F1590" authorId="1">
      <text>
        <r>
          <rPr>
            <b/>
            <sz val="9"/>
            <rFont val="Tahoma"/>
            <family val="2"/>
          </rPr>
          <t xml:space="preserve">Aime:transport and logistics from Bafoussam to Dschang for the case of Soufouo and other </t>
        </r>
        <r>
          <rPr>
            <sz val="9"/>
            <rFont val="Tahoma"/>
            <family val="2"/>
          </rPr>
          <t xml:space="preserve">
</t>
        </r>
      </text>
    </comment>
    <comment ref="F1591" authorId="2">
      <text>
        <r>
          <rPr>
            <b/>
            <sz val="9"/>
            <rFont val="Tahoma"/>
            <family val="2"/>
          </rPr>
          <t>Loveline: transport and logistics from Bafousam to Bangangté and back for the case of Djeudji jean bosco</t>
        </r>
        <r>
          <rPr>
            <sz val="9"/>
            <rFont val="Tahoma"/>
            <family val="2"/>
          </rPr>
          <t xml:space="preserve">
</t>
        </r>
      </text>
    </comment>
    <comment ref="F1592" authorId="2">
      <text>
        <r>
          <rPr>
            <b/>
            <sz val="9"/>
            <rFont val="Tahoma"/>
            <family val="2"/>
          </rPr>
          <t>Loveline: transport and logistics from Bafousam to Bangangté and back for the case of Djeudji jean bosco</t>
        </r>
        <r>
          <rPr>
            <sz val="9"/>
            <rFont val="Tahoma"/>
            <family val="2"/>
          </rPr>
          <t xml:space="preserve">
</t>
        </r>
      </text>
    </comment>
    <comment ref="F1593" authorId="1">
      <text>
        <r>
          <rPr>
            <b/>
            <sz val="9"/>
            <rFont val="Tahoma"/>
            <family val="2"/>
          </rPr>
          <t>Aime:transport and logistics from Douala to Edea to Douala for the case 30 tusks case.</t>
        </r>
        <r>
          <rPr>
            <sz val="9"/>
            <rFont val="Tahoma"/>
            <family val="2"/>
          </rPr>
          <t xml:space="preserve">
</t>
        </r>
      </text>
    </comment>
    <comment ref="F1594" authorId="1">
      <text>
        <r>
          <rPr>
            <b/>
            <sz val="9"/>
            <rFont val="Tahoma"/>
            <family val="2"/>
          </rPr>
          <t>Aime:transport and logistics from Douala to Edea to Douala for the case 30 tusks case.</t>
        </r>
        <r>
          <rPr>
            <sz val="9"/>
            <rFont val="Tahoma"/>
            <family val="2"/>
          </rPr>
          <t xml:space="preserve">
</t>
        </r>
      </text>
    </comment>
    <comment ref="F1595" authorId="1">
      <text>
        <r>
          <rPr>
            <b/>
            <sz val="9"/>
            <rFont val="Tahoma"/>
            <family val="2"/>
          </rPr>
          <t>Aime:Transport and logistics from Douala to kribi to Douala for the case of Akono.</t>
        </r>
        <r>
          <rPr>
            <sz val="9"/>
            <rFont val="Tahoma"/>
            <family val="2"/>
          </rPr>
          <t xml:space="preserve">
</t>
        </r>
      </text>
    </comment>
    <comment ref="F1596" authorId="1">
      <text>
        <r>
          <rPr>
            <b/>
            <sz val="9"/>
            <rFont val="Tahoma"/>
            <family val="2"/>
          </rPr>
          <t>Aime:Transport and logistics from Douala to kribi to Douala for the case of Akono.</t>
        </r>
        <r>
          <rPr>
            <sz val="9"/>
            <rFont val="Tahoma"/>
            <family val="2"/>
          </rPr>
          <t xml:space="preserve">
</t>
        </r>
      </text>
    </comment>
    <comment ref="F1600" authorId="2">
      <text>
        <r>
          <rPr>
            <b/>
            <sz val="9"/>
            <rFont val="Tahoma"/>
            <family val="2"/>
          </rPr>
          <t>loveline:transport and logistic  yaounde to abong mbang for the cases of MPOUL John Stephane and Atangana Jean and others</t>
        </r>
      </text>
    </comment>
    <comment ref="F1601" authorId="2">
      <text>
        <r>
          <rPr>
            <b/>
            <sz val="9"/>
            <rFont val="Tahoma"/>
            <family val="2"/>
          </rPr>
          <t>loveline:transport and logistic  yaounde to abong mbang for the cases of MPOUL John Stephane and Atangana Jean and others</t>
        </r>
      </text>
    </comment>
    <comment ref="F1602" authorId="2">
      <text>
        <r>
          <rPr>
            <b/>
            <sz val="9"/>
            <rFont val="Tahoma"/>
            <family val="2"/>
          </rPr>
          <t>loveline: Transport and Logistics from Yaounde to Bertoua for the case of Kapita and others</t>
        </r>
      </text>
    </comment>
    <comment ref="F1603" authorId="2">
      <text>
        <r>
          <rPr>
            <b/>
            <sz val="9"/>
            <rFont val="Tahoma"/>
            <family val="2"/>
          </rPr>
          <t>loveline: Transport and Logistics from Yaounde to Bertoua for the case of Kapita and others</t>
        </r>
      </text>
    </comment>
    <comment ref="F1604" authorId="3">
      <text>
        <r>
          <rPr>
            <b/>
            <sz val="9"/>
            <rFont val="Tahoma"/>
            <family val="2"/>
          </rPr>
          <t>Tambe: Transport and logistics from Kumba to Mamfe for the ostrich case</t>
        </r>
        <r>
          <rPr>
            <sz val="9"/>
            <rFont val="Tahoma"/>
            <family val="2"/>
          </rPr>
          <t xml:space="preserve">
</t>
        </r>
      </text>
    </comment>
    <comment ref="F1605" authorId="3">
      <text>
        <r>
          <rPr>
            <b/>
            <sz val="9"/>
            <rFont val="Tahoma"/>
            <family val="2"/>
          </rPr>
          <t>Tambe: Transport and logistics from Kumba to Mamfe for the ostrich case</t>
        </r>
        <r>
          <rPr>
            <sz val="9"/>
            <rFont val="Tahoma"/>
            <family val="2"/>
          </rPr>
          <t xml:space="preserve">
</t>
        </r>
      </text>
    </comment>
    <comment ref="F1606" authorId="2">
      <text>
        <r>
          <rPr>
            <b/>
            <sz val="9"/>
            <rFont val="Tahoma"/>
            <family val="2"/>
          </rPr>
          <t xml:space="preserve">Nancy: Transport and logistics from bafousam to Bangangté  and back for the case of DJEUDJI Jean Bosco
</t>
        </r>
        <r>
          <rPr>
            <sz val="9"/>
            <rFont val="Tahoma"/>
            <family val="2"/>
          </rPr>
          <t xml:space="preserve">
</t>
        </r>
      </text>
    </comment>
    <comment ref="F1607" authorId="1">
      <text>
        <r>
          <rPr>
            <b/>
            <sz val="9"/>
            <rFont val="Tahoma"/>
            <family val="2"/>
          </rPr>
          <t xml:space="preserve">Aime:transport and logistics from Bafoussam to Dschang for the case of Soufouo and other </t>
        </r>
        <r>
          <rPr>
            <sz val="9"/>
            <rFont val="Tahoma"/>
            <family val="2"/>
          </rPr>
          <t xml:space="preserve">
</t>
        </r>
      </text>
    </comment>
    <comment ref="F1608" authorId="2">
      <text>
        <r>
          <rPr>
            <b/>
            <sz val="9"/>
            <rFont val="Tahoma"/>
            <family val="2"/>
          </rPr>
          <t>Loveline: transport and logistics from Bafousam to Bangangté and back for the case of Djeudji jean bosco</t>
        </r>
        <r>
          <rPr>
            <sz val="9"/>
            <rFont val="Tahoma"/>
            <family val="2"/>
          </rPr>
          <t xml:space="preserve">
</t>
        </r>
      </text>
    </comment>
    <comment ref="F1609" authorId="1">
      <text>
        <r>
          <rPr>
            <b/>
            <sz val="9"/>
            <rFont val="Tahoma"/>
            <family val="2"/>
          </rPr>
          <t>Aime:transport and logistics from Douala to Edea to Douala for the case 30 tusks case.</t>
        </r>
        <r>
          <rPr>
            <sz val="9"/>
            <rFont val="Tahoma"/>
            <family val="2"/>
          </rPr>
          <t xml:space="preserve">
</t>
        </r>
      </text>
    </comment>
    <comment ref="F1610" authorId="1">
      <text>
        <r>
          <rPr>
            <b/>
            <sz val="9"/>
            <rFont val="Tahoma"/>
            <family val="2"/>
          </rPr>
          <t>Aime:Transport and logistics from Douala to kribi to Douala for the case of Akono.</t>
        </r>
        <r>
          <rPr>
            <sz val="9"/>
            <rFont val="Tahoma"/>
            <family val="2"/>
          </rPr>
          <t xml:space="preserve">
</t>
        </r>
      </text>
    </comment>
    <comment ref="F1611" authorId="1">
      <text>
        <r>
          <rPr>
            <b/>
            <sz val="9"/>
            <rFont val="Tahoma"/>
            <family val="2"/>
          </rPr>
          <t>Aime:Transport and logistics from Douala to kribi to Douala for the case of Akono.</t>
        </r>
        <r>
          <rPr>
            <sz val="9"/>
            <rFont val="Tahoma"/>
            <family val="2"/>
          </rPr>
          <t xml:space="preserve">
</t>
        </r>
      </text>
    </comment>
    <comment ref="F1615" authorId="2">
      <text>
        <r>
          <rPr>
            <b/>
            <sz val="9"/>
            <rFont val="Tahoma"/>
            <family val="2"/>
          </rPr>
          <t>loveline:transport and logistic  yaounde to abong mbang for the cases of MPOUL John Stephane and Atangana Jean and others</t>
        </r>
      </text>
    </comment>
    <comment ref="F1616" authorId="2">
      <text>
        <r>
          <rPr>
            <b/>
            <sz val="9"/>
            <rFont val="Tahoma"/>
            <family val="2"/>
          </rPr>
          <t>loveline: Transport and Logistics from Yaounde to Bertoua for the case of Kapita and others</t>
        </r>
      </text>
    </comment>
    <comment ref="F1617" authorId="3">
      <text>
        <r>
          <rPr>
            <b/>
            <sz val="9"/>
            <rFont val="Tahoma"/>
            <family val="2"/>
          </rPr>
          <t>Tambe: Transport and logistics from Kumba to Mamfe for the ostrich case</t>
        </r>
        <r>
          <rPr>
            <sz val="9"/>
            <rFont val="Tahoma"/>
            <family val="2"/>
          </rPr>
          <t xml:space="preserve">
</t>
        </r>
      </text>
    </comment>
    <comment ref="F1618" authorId="1">
      <text>
        <r>
          <rPr>
            <b/>
            <sz val="9"/>
            <rFont val="Tahoma"/>
            <family val="2"/>
          </rPr>
          <t>Aime:Transport and logistics from Douala to kribi to Douala for the case of Akono.</t>
        </r>
        <r>
          <rPr>
            <sz val="9"/>
            <rFont val="Tahoma"/>
            <family val="2"/>
          </rPr>
          <t xml:space="preserve">
</t>
        </r>
      </text>
    </comment>
    <comment ref="F1622" authorId="2">
      <text>
        <r>
          <rPr>
            <b/>
            <sz val="9"/>
            <rFont val="Tahoma"/>
            <family val="2"/>
          </rPr>
          <t>loveline:transport and logistic  yaounde to abong mbang for the cases of MPOUL John Stephane and Atangana Jean and others</t>
        </r>
      </text>
    </comment>
    <comment ref="F1623" authorId="2">
      <text>
        <r>
          <rPr>
            <b/>
            <sz val="9"/>
            <rFont val="Tahoma"/>
            <family val="2"/>
          </rPr>
          <t>loveline:transport and logistic  yaounde to abong mbang for the cases of MPOUL John Stephane and Atangana Jean and others</t>
        </r>
      </text>
    </comment>
    <comment ref="F1624" authorId="2">
      <text>
        <r>
          <rPr>
            <b/>
            <sz val="9"/>
            <rFont val="Tahoma"/>
            <family val="2"/>
          </rPr>
          <t>loveline: Transport and Logistics from Yaounde to Bertoua for the case of Kapita and others</t>
        </r>
      </text>
    </comment>
    <comment ref="F1625" authorId="2">
      <text>
        <r>
          <rPr>
            <b/>
            <sz val="9"/>
            <rFont val="Tahoma"/>
            <family val="2"/>
          </rPr>
          <t>loveline: Transport and Logistics from Yaounde to Bertoua for the case of Kapita and others</t>
        </r>
      </text>
    </comment>
    <comment ref="F1626" authorId="3">
      <text>
        <r>
          <rPr>
            <b/>
            <sz val="9"/>
            <rFont val="Tahoma"/>
            <family val="2"/>
          </rPr>
          <t>Tambe: Transport and logistics from Kumba to Mamfe for the ostrich case</t>
        </r>
        <r>
          <rPr>
            <sz val="9"/>
            <rFont val="Tahoma"/>
            <family val="2"/>
          </rPr>
          <t xml:space="preserve">
</t>
        </r>
      </text>
    </comment>
    <comment ref="F1627" authorId="3">
      <text>
        <r>
          <rPr>
            <b/>
            <sz val="9"/>
            <rFont val="Tahoma"/>
            <family val="2"/>
          </rPr>
          <t>Tambe: Transport and logistics from Kumba to Mamfe for the ostrich case</t>
        </r>
        <r>
          <rPr>
            <sz val="9"/>
            <rFont val="Tahoma"/>
            <family val="2"/>
          </rPr>
          <t xml:space="preserve">
</t>
        </r>
      </text>
    </comment>
    <comment ref="F1628" authorId="2">
      <text>
        <r>
          <rPr>
            <b/>
            <sz val="9"/>
            <rFont val="Tahoma"/>
            <family val="2"/>
          </rPr>
          <t xml:space="preserve">Nancy: Transport and logistics from bafousam to Bangangté  and back for the case of DJEUDJI Jean Bosco
</t>
        </r>
        <r>
          <rPr>
            <sz val="9"/>
            <rFont val="Tahoma"/>
            <family val="2"/>
          </rPr>
          <t xml:space="preserve">
</t>
        </r>
      </text>
    </comment>
    <comment ref="F1629" authorId="1">
      <text>
        <r>
          <rPr>
            <b/>
            <sz val="9"/>
            <rFont val="Tahoma"/>
            <family val="2"/>
          </rPr>
          <t xml:space="preserve">Aime:transport and logistics from Bafoussam to Dschang for the case of Soufouo and other </t>
        </r>
        <r>
          <rPr>
            <sz val="9"/>
            <rFont val="Tahoma"/>
            <family val="2"/>
          </rPr>
          <t xml:space="preserve">
</t>
        </r>
      </text>
    </comment>
    <comment ref="F1630" authorId="2">
      <text>
        <r>
          <rPr>
            <b/>
            <sz val="9"/>
            <rFont val="Tahoma"/>
            <family val="2"/>
          </rPr>
          <t>Loveline: transport and logistics from Bafousam to Bangangté and back for the case of Djeudji jean bosco</t>
        </r>
        <r>
          <rPr>
            <sz val="9"/>
            <rFont val="Tahoma"/>
            <family val="2"/>
          </rPr>
          <t xml:space="preserve">
</t>
        </r>
      </text>
    </comment>
    <comment ref="F1631" authorId="1">
      <text>
        <r>
          <rPr>
            <b/>
            <sz val="9"/>
            <rFont val="Tahoma"/>
            <family val="2"/>
          </rPr>
          <t>Aime:transport and logistics from Douala to Edea to Douala for the case 30 tusks case.</t>
        </r>
        <r>
          <rPr>
            <sz val="9"/>
            <rFont val="Tahoma"/>
            <family val="2"/>
          </rPr>
          <t xml:space="preserve">
</t>
        </r>
      </text>
    </comment>
    <comment ref="F1632" authorId="1">
      <text>
        <r>
          <rPr>
            <b/>
            <sz val="9"/>
            <rFont val="Tahoma"/>
            <family val="2"/>
          </rPr>
          <t>Aime:Transport and logistics from Douala to kribi to Douala for the case of Akono.</t>
        </r>
        <r>
          <rPr>
            <sz val="9"/>
            <rFont val="Tahoma"/>
            <family val="2"/>
          </rPr>
          <t xml:space="preserve">
</t>
        </r>
      </text>
    </comment>
    <comment ref="F1633" authorId="1">
      <text>
        <r>
          <rPr>
            <b/>
            <sz val="9"/>
            <rFont val="Tahoma"/>
            <family val="2"/>
          </rPr>
          <t>Aime:Transport and logistics from Douala to kribi to Douala for the case of Akono.</t>
        </r>
        <r>
          <rPr>
            <sz val="9"/>
            <rFont val="Tahoma"/>
            <family val="2"/>
          </rPr>
          <t xml:space="preserve">
</t>
        </r>
      </text>
    </comment>
    <comment ref="C1637" authorId="4">
      <text>
        <r>
          <rPr>
            <b/>
            <sz val="9"/>
            <rFont val="Tahoma"/>
            <family val="2"/>
          </rPr>
          <t>Aimé: Professional fees for the case of Djeuidji in Bangangté</t>
        </r>
        <r>
          <rPr>
            <sz val="9"/>
            <rFont val="Tahoma"/>
            <family val="2"/>
          </rPr>
          <t xml:space="preserve">
</t>
        </r>
      </text>
    </comment>
    <comment ref="C1638" authorId="4">
      <text>
        <r>
          <rPr>
            <b/>
            <sz val="9"/>
            <rFont val="Tahoma"/>
            <family val="2"/>
          </rPr>
          <t>Aimé: Professional fees for the case of Mabou and Kamto in Bafoussam</t>
        </r>
        <r>
          <rPr>
            <sz val="9"/>
            <rFont val="Tahoma"/>
            <family val="2"/>
          </rPr>
          <t xml:space="preserve">
</t>
        </r>
      </text>
    </comment>
    <comment ref="C1661" authorId="5">
      <text>
        <r>
          <rPr>
            <b/>
            <sz val="9"/>
            <rFont val="Tahoma"/>
            <family val="2"/>
          </rPr>
          <t>Aime:Bertoua operation bonus</t>
        </r>
        <r>
          <rPr>
            <sz val="9"/>
            <rFont val="Tahoma"/>
            <family val="2"/>
          </rPr>
          <t xml:space="preserve">
</t>
        </r>
      </text>
    </comment>
    <comment ref="C1662" authorId="0">
      <text>
        <r>
          <rPr>
            <b/>
            <sz val="8"/>
            <rFont val="Tahoma"/>
            <family val="2"/>
          </rPr>
          <t>Aime: yaounde  operations bonus</t>
        </r>
        <r>
          <rPr>
            <sz val="8"/>
            <rFont val="Tahoma"/>
            <family val="2"/>
          </rPr>
          <t xml:space="preserve">
</t>
        </r>
      </text>
    </comment>
    <comment ref="C1666" authorId="5">
      <text>
        <r>
          <rPr>
            <b/>
            <sz val="9"/>
            <rFont val="Tahoma"/>
            <family val="2"/>
          </rPr>
          <t>Ekane: Yaounde operation Bonus</t>
        </r>
        <r>
          <rPr>
            <sz val="9"/>
            <rFont val="Tahoma"/>
            <family val="2"/>
          </rPr>
          <t xml:space="preserve">
</t>
        </r>
      </text>
    </comment>
    <comment ref="C1670" authorId="0">
      <text>
        <r>
          <rPr>
            <b/>
            <sz val="8"/>
            <rFont val="Tahoma"/>
            <family val="2"/>
          </rPr>
          <t>Serge: Bertoua operation Bonus</t>
        </r>
      </text>
    </comment>
    <comment ref="C1671" authorId="5">
      <text>
        <r>
          <rPr>
            <b/>
            <sz val="9"/>
            <rFont val="Tahoma"/>
            <family val="2"/>
          </rPr>
          <t>serge: Yaounde operation bonus</t>
        </r>
        <r>
          <rPr>
            <sz val="9"/>
            <rFont val="Tahoma"/>
            <family val="2"/>
          </rPr>
          <t xml:space="preserve">
</t>
        </r>
      </text>
    </comment>
    <comment ref="C1691" authorId="0">
      <text>
        <r>
          <rPr>
            <b/>
            <sz val="8"/>
            <rFont val="Tahoma"/>
            <family val="2"/>
          </rPr>
          <t>eric: Internet credit for internet connection in the absence or during slow internet connections in office and out of office for LAGA works.</t>
        </r>
        <r>
          <rPr>
            <sz val="8"/>
            <rFont val="Tahoma"/>
            <family val="2"/>
          </rPr>
          <t xml:space="preserve">
</t>
        </r>
      </text>
    </comment>
    <comment ref="C1726" authorId="0">
      <text>
        <r>
          <rPr>
            <b/>
            <sz val="8"/>
            <rFont val="Tahoma"/>
            <family val="2"/>
          </rPr>
          <t>Anna: Internet credit for internet connection in the absence or during slow internet connections in office and out of office for LAGA works.</t>
        </r>
        <r>
          <rPr>
            <sz val="8"/>
            <rFont val="Tahoma"/>
            <family val="2"/>
          </rPr>
          <t xml:space="preserve">
</t>
        </r>
      </text>
    </comment>
    <comment ref="C1747" authorId="6">
      <text>
        <r>
          <rPr>
            <b/>
            <sz val="9"/>
            <rFont val="Tahoma"/>
            <family val="2"/>
          </rPr>
          <t>Anna: special taxi from office to home because of heavy storm.</t>
        </r>
        <r>
          <rPr>
            <sz val="9"/>
            <rFont val="Tahoma"/>
            <family val="2"/>
          </rPr>
          <t xml:space="preserve">
</t>
        </r>
      </text>
    </comment>
    <comment ref="C1880" authorId="6">
      <text>
        <r>
          <rPr>
            <b/>
            <sz val="9"/>
            <rFont val="Tahoma"/>
            <family val="2"/>
          </rPr>
          <t>Eric: labor fee for video coverage during the operation in Bertoua concerning gorilla skulls.</t>
        </r>
        <r>
          <rPr>
            <sz val="9"/>
            <rFont val="Tahoma"/>
            <family val="2"/>
          </rPr>
          <t xml:space="preserve">
</t>
        </r>
      </text>
    </comment>
    <comment ref="C1886" authorId="7">
      <text>
        <r>
          <rPr>
            <b/>
            <sz val="9"/>
            <rFont val="Tahoma"/>
            <family val="2"/>
          </rPr>
          <t>Eric: Fact sheet for distribution to journalists</t>
        </r>
        <r>
          <rPr>
            <sz val="9"/>
            <rFont val="Tahoma"/>
            <family val="2"/>
          </rPr>
          <t xml:space="preserve">
</t>
        </r>
      </text>
    </comment>
    <comment ref="C1887" authorId="6">
      <text>
        <r>
          <rPr>
            <b/>
            <sz val="9"/>
            <rFont val="Tahoma"/>
            <family val="2"/>
          </rPr>
          <t>Eric: purchase of stamp for office use by the deputy director.</t>
        </r>
        <r>
          <rPr>
            <sz val="9"/>
            <rFont val="Tahoma"/>
            <family val="2"/>
          </rPr>
          <t xml:space="preserve">
</t>
        </r>
      </text>
    </comment>
    <comment ref="C1888" authorId="6">
      <text>
        <r>
          <rPr>
            <b/>
            <sz val="9"/>
            <rFont val="Tahoma"/>
            <family val="2"/>
          </rPr>
          <t>Eric: purchase of mini dv cassette for office use to shoot and transfer images from operations in the field.</t>
        </r>
        <r>
          <rPr>
            <sz val="9"/>
            <rFont val="Tahoma"/>
            <family val="2"/>
          </rPr>
          <t xml:space="preserve">
</t>
        </r>
      </text>
    </comment>
    <comment ref="C1893" authorId="6">
      <text>
        <r>
          <rPr>
            <b/>
            <sz val="9"/>
            <rFont val="Tahoma"/>
            <family val="2"/>
          </rPr>
          <t xml:space="preserve">Anna: weekly review of newspaper in the office:
Cameroon tribune =1 x 400
Le jour =1 x 400
mutation =1 x 400
the post =1 x 400
total =4newspaper x 400
= 1600
</t>
        </r>
        <r>
          <rPr>
            <sz val="9"/>
            <rFont val="Tahoma"/>
            <family val="2"/>
          </rPr>
          <t xml:space="preserve">
</t>
        </r>
      </text>
    </comment>
    <comment ref="C1894" authorId="6">
      <text>
        <r>
          <rPr>
            <b/>
            <sz val="9"/>
            <rFont val="Tahoma"/>
            <family val="2"/>
          </rPr>
          <t xml:space="preserve">Anna: weekly review of newspaper in the office:
Cameroon tribune =5 x 400
Le jour =5 x 400
mutation =5 x 400
the post =2 x 400
total =17newspaper x 400
= 6800
</t>
        </r>
        <r>
          <rPr>
            <sz val="9"/>
            <rFont val="Tahoma"/>
            <family val="2"/>
          </rPr>
          <t xml:space="preserve">
</t>
        </r>
      </text>
    </comment>
    <comment ref="C1895" authorId="6">
      <text>
        <r>
          <rPr>
            <b/>
            <sz val="9"/>
            <rFont val="Tahoma"/>
            <family val="2"/>
          </rPr>
          <t xml:space="preserve">Anna: weekly review of newspaper in the office:
Cameroon tribune =5 x 400
Le jour =5 x 400
mutation =5 x 400
the post =2 x 400
total =17newspaper x 400
= 6800
</t>
        </r>
        <r>
          <rPr>
            <sz val="9"/>
            <rFont val="Tahoma"/>
            <family val="2"/>
          </rPr>
          <t xml:space="preserve">
</t>
        </r>
      </text>
    </comment>
    <comment ref="C1896" authorId="6">
      <text>
        <r>
          <rPr>
            <b/>
            <sz val="9"/>
            <rFont val="Tahoma"/>
            <family val="2"/>
          </rPr>
          <t xml:space="preserve">Anna: weekly review of newspaper in the office:
Cameroon tribune =4 x 400
Le jour =4 x 400
mutation =4 x 400
the post =2 x 400
total =10newspaper x 400
= 4000
</t>
        </r>
        <r>
          <rPr>
            <sz val="9"/>
            <rFont val="Tahoma"/>
            <family val="2"/>
          </rPr>
          <t xml:space="preserve">
</t>
        </r>
      </text>
    </comment>
    <comment ref="B1919" authorId="0">
      <text>
        <r>
          <rPr>
            <b/>
            <sz val="8"/>
            <rFont val="Tahoma"/>
            <family val="2"/>
          </rPr>
          <t>LAGA:</t>
        </r>
        <r>
          <rPr>
            <sz val="8"/>
            <rFont val="Tahoma"/>
            <family val="2"/>
          </rPr>
          <t xml:space="preserve">
500ks/84.5=5.12usd x510fcfa= 3,018 fcfa</t>
        </r>
      </text>
    </comment>
    <comment ref="B1920" authorId="0">
      <text>
        <r>
          <rPr>
            <b/>
            <sz val="8"/>
            <rFont val="Tahoma"/>
            <family val="2"/>
          </rPr>
          <t>LAGA:</t>
        </r>
        <r>
          <rPr>
            <sz val="8"/>
            <rFont val="Tahoma"/>
            <family val="2"/>
          </rPr>
          <t xml:space="preserve">
500ks/84.5=5.12usd x510fcfa= 3,018 fcfa</t>
        </r>
      </text>
    </comment>
    <comment ref="B1921" authorId="0">
      <text>
        <r>
          <rPr>
            <b/>
            <sz val="8"/>
            <rFont val="Tahoma"/>
            <family val="2"/>
          </rPr>
          <t>LAGA:</t>
        </r>
        <r>
          <rPr>
            <sz val="8"/>
            <rFont val="Tahoma"/>
            <family val="2"/>
          </rPr>
          <t xml:space="preserve">
250ks/84.5=3usd x510fcfa= 1509 fcfa</t>
        </r>
      </text>
    </comment>
    <comment ref="B1922" authorId="0">
      <text>
        <r>
          <rPr>
            <b/>
            <sz val="8"/>
            <rFont val="Tahoma"/>
            <family val="2"/>
          </rPr>
          <t>LAGA:</t>
        </r>
        <r>
          <rPr>
            <sz val="8"/>
            <rFont val="Tahoma"/>
            <family val="2"/>
          </rPr>
          <t xml:space="preserve">
250ks/84.5=3usd x510fcfa= 1509 fcfa</t>
        </r>
      </text>
    </comment>
    <comment ref="B1923" authorId="0">
      <text>
        <r>
          <rPr>
            <b/>
            <sz val="8"/>
            <rFont val="Tahoma"/>
            <family val="2"/>
          </rPr>
          <t>LAGA:</t>
        </r>
        <r>
          <rPr>
            <sz val="8"/>
            <rFont val="Tahoma"/>
            <family val="2"/>
          </rPr>
          <t xml:space="preserve">
250ks/84.5=3usd x510fcfa= 1509 fcfa</t>
        </r>
      </text>
    </comment>
    <comment ref="B1924" authorId="0">
      <text>
        <r>
          <rPr>
            <b/>
            <sz val="8"/>
            <rFont val="Tahoma"/>
            <family val="2"/>
          </rPr>
          <t>LAGA:</t>
        </r>
        <r>
          <rPr>
            <sz val="8"/>
            <rFont val="Tahoma"/>
            <family val="2"/>
          </rPr>
          <t xml:space="preserve">
250ks/84.5=3usd x510fcfa= 1509 fcfa</t>
        </r>
      </text>
    </comment>
    <comment ref="B1925" authorId="0">
      <text>
        <r>
          <rPr>
            <b/>
            <sz val="8"/>
            <rFont val="Tahoma"/>
            <family val="2"/>
          </rPr>
          <t>LAGA:</t>
        </r>
        <r>
          <rPr>
            <sz val="8"/>
            <rFont val="Tahoma"/>
            <family val="2"/>
          </rPr>
          <t xml:space="preserve">
200ks/84.5=2.4usd x510fcfa= 1207 fcfa</t>
        </r>
      </text>
    </comment>
    <comment ref="B1926" authorId="0">
      <text>
        <r>
          <rPr>
            <b/>
            <sz val="8"/>
            <rFont val="Tahoma"/>
            <family val="2"/>
          </rPr>
          <t>LAGA:</t>
        </r>
        <r>
          <rPr>
            <sz val="8"/>
            <rFont val="Tahoma"/>
            <family val="2"/>
          </rPr>
          <t xml:space="preserve">
500ks/84.5=5.12usd x510fcfa= 3,018 fcfa</t>
        </r>
      </text>
    </comment>
    <comment ref="B1927" authorId="0">
      <text>
        <r>
          <rPr>
            <b/>
            <sz val="8"/>
            <rFont val="Tahoma"/>
            <family val="2"/>
          </rPr>
          <t>LAGA:</t>
        </r>
        <r>
          <rPr>
            <sz val="8"/>
            <rFont val="Tahoma"/>
            <family val="2"/>
          </rPr>
          <t xml:space="preserve">
500ks/84.5=5.12usd x510fcfa= 3,018 fcfa</t>
        </r>
      </text>
    </comment>
    <comment ref="B1928" authorId="0">
      <text>
        <r>
          <rPr>
            <b/>
            <sz val="8"/>
            <rFont val="Tahoma"/>
            <family val="2"/>
          </rPr>
          <t>LAGA:</t>
        </r>
        <r>
          <rPr>
            <sz val="8"/>
            <rFont val="Tahoma"/>
            <family val="2"/>
          </rPr>
          <t xml:space="preserve">
550ks/84.5=6.5usd x510fcfa= 3320 fcfa</t>
        </r>
      </text>
    </comment>
    <comment ref="B1929" authorId="0">
      <text>
        <r>
          <rPr>
            <b/>
            <sz val="8"/>
            <rFont val="Tahoma"/>
            <family val="2"/>
          </rPr>
          <t>LAGA:</t>
        </r>
        <r>
          <rPr>
            <sz val="8"/>
            <rFont val="Tahoma"/>
            <family val="2"/>
          </rPr>
          <t xml:space="preserve">
500ks/84.5=5.12usd x510fcfa= 3,018 fcfa</t>
        </r>
      </text>
    </comment>
    <comment ref="B1930" authorId="0">
      <text>
        <r>
          <rPr>
            <b/>
            <sz val="8"/>
            <rFont val="Tahoma"/>
            <family val="2"/>
          </rPr>
          <t>LAGA:</t>
        </r>
        <r>
          <rPr>
            <sz val="8"/>
            <rFont val="Tahoma"/>
            <family val="2"/>
          </rPr>
          <t xml:space="preserve">
500ks/84.5=5.12usd x510fcfa= 3,018 fcfa</t>
        </r>
      </text>
    </comment>
    <comment ref="B1931" authorId="0">
      <text>
        <r>
          <rPr>
            <b/>
            <sz val="8"/>
            <rFont val="Tahoma"/>
            <family val="2"/>
          </rPr>
          <t>LAGA:</t>
        </r>
        <r>
          <rPr>
            <sz val="8"/>
            <rFont val="Tahoma"/>
            <family val="2"/>
          </rPr>
          <t xml:space="preserve">
500ks/84.5=5.12usd x510fcfa= 3,018 fcfa</t>
        </r>
      </text>
    </comment>
    <comment ref="B1932" authorId="0">
      <text>
        <r>
          <rPr>
            <b/>
            <sz val="8"/>
            <rFont val="Tahoma"/>
            <family val="2"/>
          </rPr>
          <t>LAGA:</t>
        </r>
        <r>
          <rPr>
            <sz val="8"/>
            <rFont val="Tahoma"/>
            <family val="2"/>
          </rPr>
          <t xml:space="preserve">
500ks/84.5=5.12usd x510fcfa= 3,018 fcfa</t>
        </r>
      </text>
    </comment>
    <comment ref="B1933" authorId="0">
      <text>
        <r>
          <rPr>
            <b/>
            <sz val="8"/>
            <rFont val="Tahoma"/>
            <family val="2"/>
          </rPr>
          <t>LAGA:</t>
        </r>
        <r>
          <rPr>
            <sz val="8"/>
            <rFont val="Tahoma"/>
            <family val="2"/>
          </rPr>
          <t xml:space="preserve">
500ks/84.5=5.12usd x510fcfa= 3,018 fcfa</t>
        </r>
      </text>
    </comment>
    <comment ref="B1934" authorId="0">
      <text>
        <r>
          <rPr>
            <b/>
            <sz val="8"/>
            <rFont val="Tahoma"/>
            <family val="2"/>
          </rPr>
          <t>LAGA:</t>
        </r>
        <r>
          <rPr>
            <sz val="8"/>
            <rFont val="Tahoma"/>
            <family val="2"/>
          </rPr>
          <t xml:space="preserve">
500ks/84.5=5.12usd x510fcfa= 3,018 fcfa</t>
        </r>
      </text>
    </comment>
    <comment ref="B1935" authorId="0">
      <text>
        <r>
          <rPr>
            <b/>
            <sz val="8"/>
            <rFont val="Tahoma"/>
            <family val="2"/>
          </rPr>
          <t>LAGA:</t>
        </r>
        <r>
          <rPr>
            <sz val="8"/>
            <rFont val="Tahoma"/>
            <family val="2"/>
          </rPr>
          <t xml:space="preserve">
500ks/84.5=5.12usd x510fcfa= 3,018 fcfa</t>
        </r>
      </text>
    </comment>
    <comment ref="B1936" authorId="0">
      <text>
        <r>
          <rPr>
            <b/>
            <sz val="8"/>
            <rFont val="Tahoma"/>
            <family val="2"/>
          </rPr>
          <t>LAGA:</t>
        </r>
        <r>
          <rPr>
            <sz val="8"/>
            <rFont val="Tahoma"/>
            <family val="2"/>
          </rPr>
          <t xml:space="preserve">
500ks/84.5=5.12usd x510fcfa= 3,018 fcfa</t>
        </r>
      </text>
    </comment>
    <comment ref="B1937" authorId="0">
      <text>
        <r>
          <rPr>
            <b/>
            <sz val="8"/>
            <rFont val="Tahoma"/>
            <family val="2"/>
          </rPr>
          <t>LAGA:</t>
        </r>
        <r>
          <rPr>
            <sz val="8"/>
            <rFont val="Tahoma"/>
            <family val="2"/>
          </rPr>
          <t xml:space="preserve">
500ks/84.5=5.12usd x510fcfa= 3,018 fcfa</t>
        </r>
      </text>
    </comment>
    <comment ref="B1938" authorId="0">
      <text>
        <r>
          <rPr>
            <b/>
            <sz val="8"/>
            <rFont val="Tahoma"/>
            <family val="2"/>
          </rPr>
          <t>LAGA:</t>
        </r>
        <r>
          <rPr>
            <sz val="8"/>
            <rFont val="Tahoma"/>
            <family val="2"/>
          </rPr>
          <t xml:space="preserve">
500ks/84.5=5.12usd x510fcfa= 3,018 fcfa</t>
        </r>
      </text>
    </comment>
    <comment ref="B1939" authorId="0">
      <text>
        <r>
          <rPr>
            <b/>
            <sz val="8"/>
            <rFont val="Tahoma"/>
            <family val="2"/>
          </rPr>
          <t>LAGA:</t>
        </r>
        <r>
          <rPr>
            <sz val="8"/>
            <rFont val="Tahoma"/>
            <family val="2"/>
          </rPr>
          <t xml:space="preserve">
500ks/84.5=5.12usd x510fcfa= 3,018 fcfa</t>
        </r>
      </text>
    </comment>
    <comment ref="B1940" authorId="0">
      <text>
        <r>
          <rPr>
            <b/>
            <sz val="8"/>
            <rFont val="Tahoma"/>
            <family val="2"/>
          </rPr>
          <t>LAGA:</t>
        </r>
        <r>
          <rPr>
            <sz val="8"/>
            <rFont val="Tahoma"/>
            <family val="2"/>
          </rPr>
          <t xml:space="preserve">
500ks/84.5=5.12usd x510fcfa= 3,018 fcfa</t>
        </r>
      </text>
    </comment>
    <comment ref="B1941" authorId="0">
      <text>
        <r>
          <rPr>
            <b/>
            <sz val="8"/>
            <rFont val="Tahoma"/>
            <family val="2"/>
          </rPr>
          <t>LAGA:</t>
        </r>
        <r>
          <rPr>
            <sz val="8"/>
            <rFont val="Tahoma"/>
            <family val="2"/>
          </rPr>
          <t xml:space="preserve">
500ks/84.5=5.12usd x510fcfa= 3,018 fcfa</t>
        </r>
      </text>
    </comment>
    <comment ref="B1942" authorId="0">
      <text>
        <r>
          <rPr>
            <b/>
            <sz val="8"/>
            <rFont val="Tahoma"/>
            <family val="2"/>
          </rPr>
          <t>LAGA:</t>
        </r>
        <r>
          <rPr>
            <sz val="8"/>
            <rFont val="Tahoma"/>
            <family val="2"/>
          </rPr>
          <t xml:space="preserve">
500ks/84.5=5.12usd x510fcfa= 3,018 fcfa</t>
        </r>
      </text>
    </comment>
    <comment ref="B1943" authorId="0">
      <text>
        <r>
          <rPr>
            <b/>
            <sz val="8"/>
            <rFont val="Tahoma"/>
            <family val="2"/>
          </rPr>
          <t>LAGA:</t>
        </r>
        <r>
          <rPr>
            <sz val="8"/>
            <rFont val="Tahoma"/>
            <family val="2"/>
          </rPr>
          <t xml:space="preserve">
500ks/84.5=5.12usd x510fcfa= 3,018 fcfa</t>
        </r>
      </text>
    </comment>
    <comment ref="B1944" authorId="0">
      <text>
        <r>
          <rPr>
            <b/>
            <sz val="8"/>
            <rFont val="Tahoma"/>
            <family val="2"/>
          </rPr>
          <t>LAGA:</t>
        </r>
        <r>
          <rPr>
            <sz val="8"/>
            <rFont val="Tahoma"/>
            <family val="2"/>
          </rPr>
          <t xml:space="preserve">
550ks/84.5=6.5usd x510fcfa= 3320 fcfa</t>
        </r>
      </text>
    </comment>
    <comment ref="C1945" authorId="0">
      <text>
        <r>
          <rPr>
            <b/>
            <sz val="8"/>
            <rFont val="Tahoma"/>
            <family val="2"/>
          </rPr>
          <t>arrey: called Kenya</t>
        </r>
        <r>
          <rPr>
            <sz val="8"/>
            <rFont val="Tahoma"/>
            <family val="2"/>
          </rPr>
          <t xml:space="preserve">
</t>
        </r>
      </text>
    </comment>
    <comment ref="C1946" authorId="0">
      <text>
        <r>
          <rPr>
            <b/>
            <sz val="8"/>
            <rFont val="Tahoma"/>
            <family val="2"/>
          </rPr>
          <t>arrey: called Kenya</t>
        </r>
        <r>
          <rPr>
            <sz val="8"/>
            <rFont val="Tahoma"/>
            <family val="2"/>
          </rPr>
          <t xml:space="preserve">
</t>
        </r>
      </text>
    </comment>
    <comment ref="C1947" authorId="0">
      <text>
        <r>
          <rPr>
            <b/>
            <sz val="8"/>
            <rFont val="Tahoma"/>
            <family val="2"/>
          </rPr>
          <t>LAGA:</t>
        </r>
        <r>
          <rPr>
            <sz val="8"/>
            <rFont val="Tahoma"/>
            <family val="2"/>
          </rPr>
          <t xml:space="preserve">
credit to eric to follow up Charles arrival and travel arrangement at the airport.</t>
        </r>
      </text>
    </comment>
    <comment ref="C1948" authorId="0">
      <text>
        <r>
          <rPr>
            <b/>
            <sz val="8"/>
            <rFont val="Tahoma"/>
            <family val="2"/>
          </rPr>
          <t>LAGA:</t>
        </r>
        <r>
          <rPr>
            <sz val="8"/>
            <rFont val="Tahoma"/>
            <family val="2"/>
          </rPr>
          <t xml:space="preserve">
arrey called Kenya</t>
        </r>
      </text>
    </comment>
    <comment ref="C1949" authorId="0">
      <text>
        <r>
          <rPr>
            <b/>
            <sz val="8"/>
            <rFont val="Tahoma"/>
            <family val="2"/>
          </rPr>
          <t>arrey: Called Kenya</t>
        </r>
        <r>
          <rPr>
            <sz val="8"/>
            <rFont val="Tahoma"/>
            <family val="2"/>
          </rPr>
          <t xml:space="preserve">
</t>
        </r>
      </text>
    </comment>
    <comment ref="C1953" authorId="0">
      <text>
        <r>
          <rPr>
            <b/>
            <sz val="8"/>
            <rFont val="Tahoma"/>
            <family val="2"/>
          </rPr>
          <t>LAGA:</t>
        </r>
        <r>
          <rPr>
            <sz val="8"/>
            <rFont val="Tahoma"/>
            <family val="2"/>
          </rPr>
          <t xml:space="preserve">
Air ticket for ofir from Kenya to Cameroon and back</t>
        </r>
      </text>
    </comment>
    <comment ref="B1958" authorId="0">
      <text>
        <r>
          <rPr>
            <b/>
            <sz val="8"/>
            <rFont val="Tahoma"/>
            <family val="2"/>
          </rPr>
          <t>LAGA:</t>
        </r>
        <r>
          <rPr>
            <sz val="8"/>
            <rFont val="Tahoma"/>
            <family val="2"/>
          </rPr>
          <t xml:space="preserve">
500ks/84.5=5.12usd x510fcfa= 3,018 fcfa</t>
        </r>
      </text>
    </comment>
    <comment ref="B1959" authorId="0">
      <text>
        <r>
          <rPr>
            <b/>
            <sz val="8"/>
            <rFont val="Tahoma"/>
            <family val="2"/>
          </rPr>
          <t>LAGA:</t>
        </r>
        <r>
          <rPr>
            <sz val="8"/>
            <rFont val="Tahoma"/>
            <family val="2"/>
          </rPr>
          <t xml:space="preserve">
500ks/84.5=5.12usd x510fcfa= 3,018 fcfa</t>
        </r>
      </text>
    </comment>
    <comment ref="C1996" authorId="0">
      <text>
        <r>
          <rPr>
            <b/>
            <sz val="8"/>
            <rFont val="Tahoma"/>
            <family val="2"/>
          </rPr>
          <t>Ofir: Hired car from airport to office from Kenya</t>
        </r>
        <r>
          <rPr>
            <sz val="8"/>
            <rFont val="Tahoma"/>
            <family val="2"/>
          </rPr>
          <t xml:space="preserve">
</t>
        </r>
      </text>
    </comment>
    <comment ref="B2000" authorId="0">
      <text>
        <r>
          <rPr>
            <b/>
            <sz val="8"/>
            <rFont val="Tahoma"/>
            <family val="2"/>
          </rPr>
          <t>LAGA:</t>
        </r>
        <r>
          <rPr>
            <sz val="8"/>
            <rFont val="Tahoma"/>
            <family val="2"/>
          </rPr>
          <t xml:space="preserve">
2200/84.5= 26.04 USD  x 510fcfa = 13,278 fcfa</t>
        </r>
      </text>
    </comment>
    <comment ref="B2001" authorId="0">
      <text>
        <r>
          <rPr>
            <b/>
            <sz val="8"/>
            <rFont val="Tahoma"/>
            <family val="2"/>
          </rPr>
          <t>LAGA:</t>
        </r>
        <r>
          <rPr>
            <sz val="8"/>
            <rFont val="Tahoma"/>
            <family val="2"/>
          </rPr>
          <t xml:space="preserve">
2200/84.5= 26.04 USD  x 510fcfa = 13,278 fcfa</t>
        </r>
      </text>
    </comment>
    <comment ref="B2002" authorId="0">
      <text>
        <r>
          <rPr>
            <b/>
            <sz val="8"/>
            <rFont val="Tahoma"/>
            <family val="2"/>
          </rPr>
          <t>LAGA:</t>
        </r>
        <r>
          <rPr>
            <sz val="8"/>
            <rFont val="Tahoma"/>
            <family val="2"/>
          </rPr>
          <t xml:space="preserve">
2200/84.5= 26.04 USD  x 510fcfa = 13,278 fcfa</t>
        </r>
      </text>
    </comment>
    <comment ref="B2003" authorId="0">
      <text>
        <r>
          <rPr>
            <b/>
            <sz val="8"/>
            <rFont val="Tahoma"/>
            <family val="2"/>
          </rPr>
          <t>LAGA:</t>
        </r>
        <r>
          <rPr>
            <sz val="8"/>
            <rFont val="Tahoma"/>
            <family val="2"/>
          </rPr>
          <t xml:space="preserve">
2200/84.5= 26.04 USD  x 510fcfa = 13,278 fcfa</t>
        </r>
      </text>
    </comment>
    <comment ref="B2004" authorId="0">
      <text>
        <r>
          <rPr>
            <b/>
            <sz val="8"/>
            <rFont val="Tahoma"/>
            <family val="2"/>
          </rPr>
          <t>LAGA:</t>
        </r>
        <r>
          <rPr>
            <sz val="8"/>
            <rFont val="Tahoma"/>
            <family val="2"/>
          </rPr>
          <t xml:space="preserve">
2200/84.5= 26.04 USD  x 510fcfa = 13,278 fcfa</t>
        </r>
      </text>
    </comment>
    <comment ref="B2005" authorId="0">
      <text>
        <r>
          <rPr>
            <b/>
            <sz val="8"/>
            <rFont val="Tahoma"/>
            <family val="2"/>
          </rPr>
          <t>LAGA:</t>
        </r>
        <r>
          <rPr>
            <sz val="8"/>
            <rFont val="Tahoma"/>
            <family val="2"/>
          </rPr>
          <t xml:space="preserve">
2200/84.5= 26.04 USD  x 510fcfa = 13,278 fcfa</t>
        </r>
      </text>
    </comment>
    <comment ref="B2006" authorId="0">
      <text>
        <r>
          <rPr>
            <b/>
            <sz val="8"/>
            <rFont val="Tahoma"/>
            <family val="2"/>
          </rPr>
          <t>LAGA:</t>
        </r>
        <r>
          <rPr>
            <sz val="8"/>
            <rFont val="Tahoma"/>
            <family val="2"/>
          </rPr>
          <t xml:space="preserve">
2200/84.5= 26.04 USD  x 510fcfa = 13,278 fcfa</t>
        </r>
      </text>
    </comment>
    <comment ref="B2007" authorId="0">
      <text>
        <r>
          <rPr>
            <b/>
            <sz val="8"/>
            <rFont val="Tahoma"/>
            <family val="2"/>
          </rPr>
          <t>LAGA:</t>
        </r>
        <r>
          <rPr>
            <sz val="8"/>
            <rFont val="Tahoma"/>
            <family val="2"/>
          </rPr>
          <t xml:space="preserve">
2200/84.5= 26.04 USD  x 510fcfa = 13,278 fcfa</t>
        </r>
      </text>
    </comment>
    <comment ref="B2008" authorId="0">
      <text>
        <r>
          <rPr>
            <b/>
            <sz val="8"/>
            <rFont val="Tahoma"/>
            <family val="2"/>
          </rPr>
          <t>LAGA:</t>
        </r>
        <r>
          <rPr>
            <sz val="8"/>
            <rFont val="Tahoma"/>
            <family val="2"/>
          </rPr>
          <t xml:space="preserve">
2200/84.5= 26.04 USD  x 510fcfa = 13,278 fcfa</t>
        </r>
      </text>
    </comment>
    <comment ref="B2009" authorId="0">
      <text>
        <r>
          <rPr>
            <b/>
            <sz val="8"/>
            <rFont val="Tahoma"/>
            <family val="2"/>
          </rPr>
          <t>LAGA:</t>
        </r>
        <r>
          <rPr>
            <sz val="8"/>
            <rFont val="Tahoma"/>
            <family val="2"/>
          </rPr>
          <t xml:space="preserve">
2200/84.5= 26.04 USD  x 510fcfa = 13,278 fcfa</t>
        </r>
      </text>
    </comment>
    <comment ref="B2010" authorId="0">
      <text>
        <r>
          <rPr>
            <b/>
            <sz val="8"/>
            <rFont val="Tahoma"/>
            <family val="2"/>
          </rPr>
          <t>LAGA:</t>
        </r>
        <r>
          <rPr>
            <sz val="8"/>
            <rFont val="Tahoma"/>
            <family val="2"/>
          </rPr>
          <t xml:space="preserve">
2200/84.5= 26.04 USD  x 510fcfa = 13,278 fcfa</t>
        </r>
      </text>
    </comment>
    <comment ref="B2011" authorId="0">
      <text>
        <r>
          <rPr>
            <b/>
            <sz val="8"/>
            <rFont val="Tahoma"/>
            <family val="2"/>
          </rPr>
          <t>LAGA:</t>
        </r>
        <r>
          <rPr>
            <sz val="8"/>
            <rFont val="Tahoma"/>
            <family val="2"/>
          </rPr>
          <t xml:space="preserve">
2200/84.5= 26.04 USD  x 510fcfa = 13,278 fcfa</t>
        </r>
      </text>
    </comment>
    <comment ref="B2012" authorId="0">
      <text>
        <r>
          <rPr>
            <b/>
            <sz val="8"/>
            <rFont val="Tahoma"/>
            <family val="2"/>
          </rPr>
          <t>LAGA:</t>
        </r>
        <r>
          <rPr>
            <sz val="8"/>
            <rFont val="Tahoma"/>
            <family val="2"/>
          </rPr>
          <t xml:space="preserve">
2200/84.5= 26.04 USD  x 510fcfa = 13,278 fcfa</t>
        </r>
      </text>
    </comment>
    <comment ref="B2013" authorId="0">
      <text>
        <r>
          <rPr>
            <b/>
            <sz val="8"/>
            <rFont val="Tahoma"/>
            <family val="2"/>
          </rPr>
          <t>LAGA:</t>
        </r>
        <r>
          <rPr>
            <sz val="8"/>
            <rFont val="Tahoma"/>
            <family val="2"/>
          </rPr>
          <t xml:space="preserve">
2200/84.5= 26.04 USD  x 510fcfa = 13,278 fcfa</t>
        </r>
      </text>
    </comment>
    <comment ref="B2014" authorId="0">
      <text>
        <r>
          <rPr>
            <b/>
            <sz val="8"/>
            <rFont val="Tahoma"/>
            <family val="2"/>
          </rPr>
          <t>LAGA:</t>
        </r>
        <r>
          <rPr>
            <sz val="8"/>
            <rFont val="Tahoma"/>
            <family val="2"/>
          </rPr>
          <t xml:space="preserve">
2200/84.5= 26.04 USD  x 510fcfa = 13,278 fcfa</t>
        </r>
      </text>
    </comment>
    <comment ref="B2015" authorId="0">
      <text>
        <r>
          <rPr>
            <b/>
            <sz val="8"/>
            <rFont val="Tahoma"/>
            <family val="2"/>
          </rPr>
          <t>LAGA:</t>
        </r>
        <r>
          <rPr>
            <sz val="8"/>
            <rFont val="Tahoma"/>
            <family val="2"/>
          </rPr>
          <t xml:space="preserve">
2200/84.5= 26.04 USD  x 510fcfa = 13,278 fcfa</t>
        </r>
      </text>
    </comment>
    <comment ref="B2016" authorId="0">
      <text>
        <r>
          <rPr>
            <b/>
            <sz val="8"/>
            <rFont val="Tahoma"/>
            <family val="2"/>
          </rPr>
          <t>LAGA:</t>
        </r>
        <r>
          <rPr>
            <sz val="8"/>
            <rFont val="Tahoma"/>
            <family val="2"/>
          </rPr>
          <t xml:space="preserve">
2200/84.5= 26.04 USD  x 510fcfa = 13,278 fcfa</t>
        </r>
      </text>
    </comment>
    <comment ref="B2017" authorId="0">
      <text>
        <r>
          <rPr>
            <b/>
            <sz val="8"/>
            <rFont val="Tahoma"/>
            <family val="2"/>
          </rPr>
          <t>LAGA:</t>
        </r>
        <r>
          <rPr>
            <sz val="8"/>
            <rFont val="Tahoma"/>
            <family val="2"/>
          </rPr>
          <t xml:space="preserve">
2200/84.5= 26.04 USD  x 510fcfa = 13,278 fcfa</t>
        </r>
      </text>
    </comment>
    <comment ref="B2018" authorId="0">
      <text>
        <r>
          <rPr>
            <b/>
            <sz val="8"/>
            <rFont val="Tahoma"/>
            <family val="2"/>
          </rPr>
          <t>LAGA:</t>
        </r>
        <r>
          <rPr>
            <sz val="8"/>
            <rFont val="Tahoma"/>
            <family val="2"/>
          </rPr>
          <t xml:space="preserve">
2200/84.5= 26.04 USD  x 510fcfa = 13,278 fcfa</t>
        </r>
      </text>
    </comment>
    <comment ref="B2019" authorId="0">
      <text>
        <r>
          <rPr>
            <b/>
            <sz val="8"/>
            <rFont val="Tahoma"/>
            <family val="2"/>
          </rPr>
          <t>LAGA:</t>
        </r>
        <r>
          <rPr>
            <sz val="8"/>
            <rFont val="Tahoma"/>
            <family val="2"/>
          </rPr>
          <t xml:space="preserve">
2200/84.5= 26.04 USD  x 510fcfa = 13,278 fcfa</t>
        </r>
      </text>
    </comment>
    <comment ref="B2020" authorId="0">
      <text>
        <r>
          <rPr>
            <b/>
            <sz val="8"/>
            <rFont val="Tahoma"/>
            <family val="2"/>
          </rPr>
          <t>LAGA:</t>
        </r>
        <r>
          <rPr>
            <sz val="8"/>
            <rFont val="Tahoma"/>
            <family val="2"/>
          </rPr>
          <t xml:space="preserve">
2200/84.5= 26.04 USD  x 510fcfa = 13,278 fcfa</t>
        </r>
      </text>
    </comment>
    <comment ref="B2021" authorId="0">
      <text>
        <r>
          <rPr>
            <b/>
            <sz val="8"/>
            <rFont val="Tahoma"/>
            <family val="2"/>
          </rPr>
          <t>LAGA:</t>
        </r>
        <r>
          <rPr>
            <sz val="8"/>
            <rFont val="Tahoma"/>
            <family val="2"/>
          </rPr>
          <t xml:space="preserve">
2200/84.5= 26.04 USD  x 510fcfa = 13,278 fcfa</t>
        </r>
      </text>
    </comment>
    <comment ref="B2022" authorId="0">
      <text>
        <r>
          <rPr>
            <b/>
            <sz val="8"/>
            <rFont val="Tahoma"/>
            <family val="2"/>
          </rPr>
          <t>LAGA:</t>
        </r>
        <r>
          <rPr>
            <sz val="8"/>
            <rFont val="Tahoma"/>
            <family val="2"/>
          </rPr>
          <t xml:space="preserve">
2200/84.5= 26.04 USD  x 510fcfa = 13,278 fcfa</t>
        </r>
      </text>
    </comment>
    <comment ref="B2023" authorId="0">
      <text>
        <r>
          <rPr>
            <b/>
            <sz val="8"/>
            <rFont val="Tahoma"/>
            <family val="2"/>
          </rPr>
          <t>LAGA:</t>
        </r>
        <r>
          <rPr>
            <sz val="8"/>
            <rFont val="Tahoma"/>
            <family val="2"/>
          </rPr>
          <t xml:space="preserve">
2200/84.5= 26.04 USD  x 510fcfa = 13,278 fcfa</t>
        </r>
      </text>
    </comment>
    <comment ref="B2024" authorId="0">
      <text>
        <r>
          <rPr>
            <b/>
            <sz val="8"/>
            <rFont val="Tahoma"/>
            <family val="2"/>
          </rPr>
          <t>LAGA:</t>
        </r>
        <r>
          <rPr>
            <sz val="8"/>
            <rFont val="Tahoma"/>
            <family val="2"/>
          </rPr>
          <t xml:space="preserve">
2200/84.5= 26.04 USD  x 510fcfa = 13,278 fcfa</t>
        </r>
      </text>
    </comment>
    <comment ref="B2025" authorId="0">
      <text>
        <r>
          <rPr>
            <b/>
            <sz val="8"/>
            <rFont val="Tahoma"/>
            <family val="2"/>
          </rPr>
          <t>LAGA:</t>
        </r>
        <r>
          <rPr>
            <sz val="8"/>
            <rFont val="Tahoma"/>
            <family val="2"/>
          </rPr>
          <t xml:space="preserve">
3500Ks/84.5= 41.420 USD  x 510fcfa = 21,124 fcfa</t>
        </r>
      </text>
    </comment>
    <comment ref="B2026" authorId="0">
      <text>
        <r>
          <rPr>
            <b/>
            <sz val="8"/>
            <rFont val="Tahoma"/>
            <family val="2"/>
          </rPr>
          <t>LAGA:</t>
        </r>
        <r>
          <rPr>
            <sz val="8"/>
            <rFont val="Tahoma"/>
            <family val="2"/>
          </rPr>
          <t xml:space="preserve">
2200/84.5= 26.04 USD  x 510fcfa = 13,278 fcfa</t>
        </r>
      </text>
    </comment>
    <comment ref="B2027" authorId="0">
      <text>
        <r>
          <rPr>
            <b/>
            <sz val="8"/>
            <rFont val="Tahoma"/>
            <family val="2"/>
          </rPr>
          <t>LAGA:</t>
        </r>
        <r>
          <rPr>
            <sz val="8"/>
            <rFont val="Tahoma"/>
            <family val="2"/>
          </rPr>
          <t xml:space="preserve">
2200/84.5= 26.04 USD  x 510fcfa = 13,278 fcfa</t>
        </r>
      </text>
    </comment>
    <comment ref="B2064" authorId="0">
      <text>
        <r>
          <rPr>
            <b/>
            <sz val="8"/>
            <rFont val="Tahoma"/>
            <family val="2"/>
          </rPr>
          <t>LAGA:</t>
        </r>
        <r>
          <rPr>
            <sz val="8"/>
            <rFont val="Tahoma"/>
            <family val="2"/>
          </rPr>
          <t xml:space="preserve">
2200/84.5= 26.04 USD  x 510fcfa = 13,278 fcfa</t>
        </r>
      </text>
    </comment>
    <comment ref="B2065" authorId="0">
      <text>
        <r>
          <rPr>
            <b/>
            <sz val="8"/>
            <rFont val="Tahoma"/>
            <family val="2"/>
          </rPr>
          <t>LAGA:</t>
        </r>
        <r>
          <rPr>
            <sz val="8"/>
            <rFont val="Tahoma"/>
            <family val="2"/>
          </rPr>
          <t xml:space="preserve">
1810KS/84.5= 21.14 fcfa = 510usd=10,924 fcfa</t>
        </r>
      </text>
    </comment>
    <comment ref="B2066" authorId="0">
      <text>
        <r>
          <rPr>
            <b/>
            <sz val="8"/>
            <rFont val="Tahoma"/>
            <family val="2"/>
          </rPr>
          <t>LAGA:</t>
        </r>
        <r>
          <rPr>
            <sz val="8"/>
            <rFont val="Tahoma"/>
            <family val="2"/>
          </rPr>
          <t xml:space="preserve">
2062KS/84.5=24.41 fcfax 510 usd= 12,445 fcfa</t>
        </r>
      </text>
    </comment>
    <comment ref="B2067" authorId="0">
      <text>
        <r>
          <rPr>
            <b/>
            <sz val="8"/>
            <rFont val="Tahoma"/>
            <family val="2"/>
          </rPr>
          <t>LAGA:</t>
        </r>
        <r>
          <rPr>
            <sz val="8"/>
            <rFont val="Tahoma"/>
            <family val="2"/>
          </rPr>
          <t xml:space="preserve">
1280KS/84.5=15.15 fcfax510 usd= 7,725 fcfa</t>
        </r>
      </text>
    </comment>
    <comment ref="B2068" authorId="0">
      <text>
        <r>
          <rPr>
            <b/>
            <sz val="8"/>
            <rFont val="Tahoma"/>
            <family val="2"/>
          </rPr>
          <t>LAGA:</t>
        </r>
        <r>
          <rPr>
            <sz val="8"/>
            <rFont val="Tahoma"/>
            <family val="2"/>
          </rPr>
          <t xml:space="preserve">
620ks/84.5=7.34 fcfax 510usd= 3,742 fcfa</t>
        </r>
      </text>
    </comment>
    <comment ref="B2069" authorId="0">
      <text>
        <r>
          <rPr>
            <b/>
            <sz val="8"/>
            <rFont val="Tahoma"/>
            <family val="2"/>
          </rPr>
          <t>LAGA:</t>
        </r>
        <r>
          <rPr>
            <sz val="8"/>
            <rFont val="Tahoma"/>
            <family val="2"/>
          </rPr>
          <t xml:space="preserve">
868ks/84.5fcfa= 10,178 fcfa x 510 usd =5,191 fcfa</t>
        </r>
      </text>
    </comment>
    <comment ref="B2070" authorId="0">
      <text>
        <r>
          <rPr>
            <b/>
            <sz val="8"/>
            <rFont val="Tahoma"/>
            <family val="2"/>
          </rPr>
          <t>LAGA:</t>
        </r>
        <r>
          <rPr>
            <sz val="8"/>
            <rFont val="Tahoma"/>
            <family val="2"/>
          </rPr>
          <t xml:space="preserve">
280ks /84.5 =3.314 fcfa x 510usd = 1,689 fcfa</t>
        </r>
      </text>
    </comment>
    <comment ref="B2071" authorId="0">
      <text>
        <r>
          <rPr>
            <b/>
            <sz val="8"/>
            <rFont val="Tahoma"/>
            <family val="2"/>
          </rPr>
          <t>LAGA:</t>
        </r>
        <r>
          <rPr>
            <sz val="8"/>
            <rFont val="Tahoma"/>
            <family val="2"/>
          </rPr>
          <t xml:space="preserve">
420ks/84.5=4.970fcfa x 510 usd= 2,534 fcfa</t>
        </r>
      </text>
    </comment>
    <comment ref="B2072" authorId="0">
      <text>
        <r>
          <rPr>
            <b/>
            <sz val="8"/>
            <rFont val="Tahoma"/>
            <family val="2"/>
          </rPr>
          <t>LAGA:</t>
        </r>
        <r>
          <rPr>
            <sz val="8"/>
            <rFont val="Tahoma"/>
            <family val="2"/>
          </rPr>
          <t xml:space="preserve">
1000ks/84.5= 11.834 fcfa x 510 usd=6,036 fcfa</t>
        </r>
      </text>
    </comment>
    <comment ref="B2073" authorId="0">
      <text>
        <r>
          <rPr>
            <b/>
            <sz val="8"/>
            <rFont val="Tahoma"/>
            <family val="2"/>
          </rPr>
          <t>LAGA:</t>
        </r>
        <r>
          <rPr>
            <sz val="8"/>
            <rFont val="Tahoma"/>
            <family val="2"/>
          </rPr>
          <t xml:space="preserve">
480ks/84.5= 5.68 fcfa x 510 usd= 2876 fcfa</t>
        </r>
      </text>
    </comment>
    <comment ref="B2074" authorId="0">
      <text>
        <r>
          <rPr>
            <b/>
            <sz val="8"/>
            <rFont val="Tahoma"/>
            <family val="2"/>
          </rPr>
          <t>LAGA:</t>
        </r>
        <r>
          <rPr>
            <sz val="8"/>
            <rFont val="Tahoma"/>
            <family val="2"/>
          </rPr>
          <t xml:space="preserve">
700ks/84.5= 8.28 fcfa x 510 fcfa= 4,225 fcfa</t>
        </r>
      </text>
    </comment>
    <comment ref="B2075" authorId="0">
      <text>
        <r>
          <rPr>
            <b/>
            <sz val="8"/>
            <rFont val="Tahoma"/>
            <family val="2"/>
          </rPr>
          <t>LAGA:</t>
        </r>
        <r>
          <rPr>
            <sz val="8"/>
            <rFont val="Tahoma"/>
            <family val="2"/>
          </rPr>
          <t xml:space="preserve">
3900 ks /84.5 = 46,153 fcfa x 510 usd= 23,538 fcfa</t>
        </r>
      </text>
    </comment>
    <comment ref="C2075" authorId="0">
      <text>
        <r>
          <rPr>
            <b/>
            <sz val="8"/>
            <rFont val="Tahoma"/>
            <family val="2"/>
          </rPr>
          <t>Ofir: Trophy plate for sone as recognition for the work done in LAGA.</t>
        </r>
        <r>
          <rPr>
            <sz val="8"/>
            <rFont val="Tahoma"/>
            <family val="2"/>
          </rPr>
          <t xml:space="preserve">
</t>
        </r>
      </text>
    </comment>
    <comment ref="C2140" authorId="0">
      <text>
        <r>
          <rPr>
            <b/>
            <sz val="8"/>
            <rFont val="Tahoma"/>
            <family val="2"/>
          </rPr>
          <t>LAGA:</t>
        </r>
        <r>
          <rPr>
            <sz val="8"/>
            <rFont val="Tahoma"/>
            <family val="2"/>
          </rPr>
          <t xml:space="preserve">
Charles</t>
        </r>
      </text>
    </comment>
    <comment ref="C2141" authorId="0">
      <text>
        <r>
          <rPr>
            <b/>
            <sz val="8"/>
            <rFont val="Tahoma"/>
            <family val="2"/>
          </rPr>
          <t>Charles: jurist for training in Cameroon.</t>
        </r>
        <r>
          <rPr>
            <sz val="8"/>
            <rFont val="Tahoma"/>
            <family val="2"/>
          </rPr>
          <t xml:space="preserve">
</t>
        </r>
      </text>
    </comment>
    <comment ref="C2142" authorId="0">
      <text>
        <r>
          <rPr>
            <b/>
            <sz val="8"/>
            <rFont val="Tahoma"/>
            <family val="2"/>
          </rPr>
          <t>Charles: jurist for training in Cameroon.</t>
        </r>
        <r>
          <rPr>
            <sz val="8"/>
            <rFont val="Tahoma"/>
            <family val="2"/>
          </rPr>
          <t xml:space="preserve">
</t>
        </r>
      </text>
    </comment>
    <comment ref="C2143" authorId="0">
      <text>
        <r>
          <rPr>
            <b/>
            <sz val="8"/>
            <rFont val="Tahoma"/>
            <family val="2"/>
          </rPr>
          <t>Charles: Kenya</t>
        </r>
        <r>
          <rPr>
            <sz val="8"/>
            <rFont val="Tahoma"/>
            <family val="2"/>
          </rPr>
          <t xml:space="preserve">
</t>
        </r>
      </text>
    </comment>
    <comment ref="C2144" authorId="0">
      <text>
        <r>
          <rPr>
            <b/>
            <sz val="8"/>
            <rFont val="Tahoma"/>
            <family val="2"/>
          </rPr>
          <t>LAGA:</t>
        </r>
        <r>
          <rPr>
            <sz val="8"/>
            <rFont val="Tahoma"/>
            <family val="2"/>
          </rPr>
          <t xml:space="preserve">
Charles</t>
        </r>
      </text>
    </comment>
    <comment ref="C2145" authorId="0">
      <text>
        <r>
          <rPr>
            <b/>
            <sz val="8"/>
            <rFont val="Tahoma"/>
            <family val="2"/>
          </rPr>
          <t>LAGA:</t>
        </r>
        <r>
          <rPr>
            <sz val="8"/>
            <rFont val="Tahoma"/>
            <family val="2"/>
          </rPr>
          <t xml:space="preserve">
Charles</t>
        </r>
      </text>
    </comment>
    <comment ref="C2146" authorId="0">
      <text>
        <r>
          <rPr>
            <b/>
            <sz val="8"/>
            <rFont val="Tahoma"/>
            <family val="2"/>
          </rPr>
          <t>Charles: Kenya</t>
        </r>
        <r>
          <rPr>
            <sz val="8"/>
            <rFont val="Tahoma"/>
            <family val="2"/>
          </rPr>
          <t xml:space="preserve">
</t>
        </r>
      </text>
    </comment>
    <comment ref="C2147" authorId="0">
      <text>
        <r>
          <rPr>
            <b/>
            <sz val="8"/>
            <rFont val="Tahoma"/>
            <family val="2"/>
          </rPr>
          <t>LAGA:</t>
        </r>
        <r>
          <rPr>
            <sz val="8"/>
            <rFont val="Tahoma"/>
            <family val="2"/>
          </rPr>
          <t xml:space="preserve">
Charles</t>
        </r>
      </text>
    </comment>
    <comment ref="C2148" authorId="0">
      <text>
        <r>
          <rPr>
            <b/>
            <sz val="8"/>
            <rFont val="Tahoma"/>
            <family val="2"/>
          </rPr>
          <t>LAGA:</t>
        </r>
        <r>
          <rPr>
            <sz val="8"/>
            <rFont val="Tahoma"/>
            <family val="2"/>
          </rPr>
          <t xml:space="preserve">
Charles</t>
        </r>
      </text>
    </comment>
    <comment ref="C2149" authorId="0">
      <text>
        <r>
          <rPr>
            <b/>
            <sz val="8"/>
            <rFont val="Tahoma"/>
            <family val="2"/>
          </rPr>
          <t>Charles: Kenya</t>
        </r>
        <r>
          <rPr>
            <sz val="8"/>
            <rFont val="Tahoma"/>
            <family val="2"/>
          </rPr>
          <t xml:space="preserve">
</t>
        </r>
      </text>
    </comment>
    <comment ref="C2150" authorId="0">
      <text>
        <r>
          <rPr>
            <b/>
            <sz val="8"/>
            <rFont val="Tahoma"/>
            <family val="2"/>
          </rPr>
          <t>LAGA:</t>
        </r>
        <r>
          <rPr>
            <sz val="8"/>
            <rFont val="Tahoma"/>
            <family val="2"/>
          </rPr>
          <t xml:space="preserve">
arrey called Kenya</t>
        </r>
      </text>
    </comment>
    <comment ref="C2154" authorId="0">
      <text>
        <r>
          <rPr>
            <b/>
            <sz val="8"/>
            <rFont val="Tahoma"/>
            <family val="2"/>
          </rPr>
          <t>LAGA:</t>
        </r>
        <r>
          <rPr>
            <sz val="8"/>
            <rFont val="Tahoma"/>
            <family val="2"/>
          </rPr>
          <t xml:space="preserve">
Air ticket for Charles from Kenya to Cameroon and Back for training</t>
        </r>
      </text>
    </comment>
    <comment ref="C2169" authorId="0">
      <text>
        <r>
          <rPr>
            <b/>
            <sz val="8"/>
            <rFont val="Tahoma"/>
            <family val="2"/>
          </rPr>
          <t>LAGA:</t>
        </r>
        <r>
          <rPr>
            <sz val="8"/>
            <rFont val="Tahoma"/>
            <family val="2"/>
          </rPr>
          <t xml:space="preserve">
hired taxi to air port</t>
        </r>
      </text>
    </comment>
    <comment ref="C2170" authorId="0">
      <text>
        <r>
          <rPr>
            <b/>
            <sz val="8"/>
            <rFont val="Tahoma"/>
            <family val="2"/>
          </rPr>
          <t>LAGA:</t>
        </r>
        <r>
          <rPr>
            <sz val="8"/>
            <rFont val="Tahoma"/>
            <family val="2"/>
          </rPr>
          <t xml:space="preserve">
hired taxi from air port</t>
        </r>
      </text>
    </comment>
    <comment ref="C2189" authorId="0">
      <text>
        <r>
          <rPr>
            <b/>
            <sz val="8"/>
            <rFont val="Tahoma"/>
            <family val="2"/>
          </rPr>
          <t>LAGA:</t>
        </r>
        <r>
          <rPr>
            <sz val="8"/>
            <rFont val="Tahoma"/>
            <family val="2"/>
          </rPr>
          <t xml:space="preserve">
hired taxi to air port</t>
        </r>
      </text>
    </comment>
    <comment ref="C2190" authorId="0">
      <text>
        <r>
          <rPr>
            <b/>
            <sz val="8"/>
            <rFont val="Tahoma"/>
            <family val="2"/>
          </rPr>
          <t>LAGA:</t>
        </r>
        <r>
          <rPr>
            <sz val="8"/>
            <rFont val="Tahoma"/>
            <family val="2"/>
          </rPr>
          <t xml:space="preserve">
hired taxi from air port</t>
        </r>
      </text>
    </comment>
    <comment ref="C2197" authorId="1">
      <text>
        <r>
          <rPr>
            <b/>
            <sz val="9"/>
            <rFont val="Tahoma"/>
            <family val="2"/>
          </rPr>
          <t>Charles: Mineral water in Abong-Mbang</t>
        </r>
      </text>
    </comment>
    <comment ref="C2199" authorId="1">
      <text>
        <r>
          <rPr>
            <b/>
            <sz val="9"/>
            <rFont val="Tahoma"/>
            <family val="2"/>
          </rPr>
          <t>Charles: Mineral water in Abong-Mbang</t>
        </r>
      </text>
    </comment>
    <comment ref="C2201" authorId="1">
      <text>
        <r>
          <rPr>
            <b/>
            <sz val="9"/>
            <rFont val="Tahoma"/>
            <family val="2"/>
          </rPr>
          <t>Charles: Mineral water in Abong-Mbang</t>
        </r>
      </text>
    </comment>
    <comment ref="C2224" authorId="0">
      <text>
        <r>
          <rPr>
            <b/>
            <sz val="8"/>
            <rFont val="Tahoma"/>
            <family val="2"/>
          </rPr>
          <t>LAGA:</t>
        </r>
        <r>
          <rPr>
            <sz val="8"/>
            <rFont val="Tahoma"/>
            <family val="2"/>
          </rPr>
          <t xml:space="preserve">
Bonus for assistance picking Charles from airport.</t>
        </r>
      </text>
    </comment>
    <comment ref="B2225" authorId="0">
      <text>
        <r>
          <rPr>
            <b/>
            <sz val="8"/>
            <rFont val="Tahoma"/>
            <family val="2"/>
          </rPr>
          <t>LAGA:</t>
        </r>
        <r>
          <rPr>
            <sz val="8"/>
            <rFont val="Tahoma"/>
            <family val="2"/>
          </rPr>
          <t xml:space="preserve">
10000ks/85.4=118.34 fcfa x 510USD= 60,355 fcfa</t>
        </r>
      </text>
    </comment>
    <comment ref="C2225" authorId="0">
      <text>
        <r>
          <rPr>
            <b/>
            <sz val="8"/>
            <rFont val="Tahoma"/>
            <family val="2"/>
          </rPr>
          <t>LAGA:</t>
        </r>
        <r>
          <rPr>
            <sz val="8"/>
            <rFont val="Tahoma"/>
            <family val="2"/>
          </rPr>
          <t xml:space="preserve">
Bonus payment for a successful training in wildlife law enforcement at LAGA</t>
        </r>
      </text>
    </comment>
    <comment ref="C1565" authorId="0">
      <text>
        <r>
          <rPr>
            <b/>
            <sz val="8"/>
            <rFont val="Tahoma"/>
            <family val="2"/>
          </rPr>
          <t xml:space="preserve">aime: </t>
        </r>
        <r>
          <rPr>
            <sz val="8"/>
            <rFont val="Tahoma"/>
            <family val="2"/>
          </rPr>
          <t xml:space="preserve">
legal computer of Aime purchasing and reparing of power supply</t>
        </r>
      </text>
    </comment>
    <comment ref="C2391" authorId="0">
      <text>
        <r>
          <rPr>
            <b/>
            <sz val="9"/>
            <rFont val="Tahoma"/>
            <family val="2"/>
          </rPr>
          <t>Unice: bought 11 toilet tissues for 275x1=3025</t>
        </r>
        <r>
          <rPr>
            <sz val="9"/>
            <rFont val="Tahoma"/>
            <family val="2"/>
          </rPr>
          <t xml:space="preserve">
</t>
        </r>
      </text>
    </comment>
    <comment ref="C2392" authorId="0">
      <text>
        <r>
          <rPr>
            <b/>
            <sz val="9"/>
            <rFont val="Tahoma"/>
            <family val="2"/>
          </rPr>
          <t>Unice: bought 3 cupboard locks at 1500x 3= 4500 for the office</t>
        </r>
        <r>
          <rPr>
            <sz val="9"/>
            <rFont val="Tahoma"/>
            <family val="2"/>
          </rPr>
          <t xml:space="preserve">
</t>
        </r>
      </text>
    </comment>
    <comment ref="C2393" authorId="0">
      <text>
        <r>
          <rPr>
            <b/>
            <sz val="9"/>
            <rFont val="Tahoma"/>
            <family val="2"/>
          </rPr>
          <t>Unice: bought 10 meters of flash band at 1000x10= 10000 for the office</t>
        </r>
        <r>
          <rPr>
            <sz val="9"/>
            <rFont val="Tahoma"/>
            <family val="2"/>
          </rPr>
          <t xml:space="preserve">
</t>
        </r>
      </text>
    </comment>
    <comment ref="C2395" authorId="0">
      <text>
        <r>
          <rPr>
            <b/>
            <sz val="9"/>
            <rFont val="Tahoma"/>
            <family val="2"/>
          </rPr>
          <t>Unice: bought 5 ply wood at 3500x5= 17500 for the office</t>
        </r>
        <r>
          <rPr>
            <sz val="9"/>
            <rFont val="Tahoma"/>
            <family val="2"/>
          </rPr>
          <t xml:space="preserve">
</t>
        </r>
      </text>
    </comment>
    <comment ref="C2396" authorId="0">
      <text>
        <r>
          <rPr>
            <b/>
            <sz val="9"/>
            <rFont val="Tahoma"/>
            <family val="2"/>
          </rPr>
          <t>UNICE: bought 2 plank for the repair of the office</t>
        </r>
        <r>
          <rPr>
            <sz val="9"/>
            <rFont val="Tahoma"/>
            <family val="2"/>
          </rPr>
          <t xml:space="preserve">
</t>
        </r>
      </text>
    </comment>
    <comment ref="C2397" authorId="0">
      <text>
        <r>
          <rPr>
            <b/>
            <sz val="9"/>
            <rFont val="Tahoma"/>
            <family val="2"/>
          </rPr>
          <t>UNICE: bought 2 plank for the repair of legal office drawers</t>
        </r>
        <r>
          <rPr>
            <sz val="9"/>
            <rFont val="Tahoma"/>
            <family val="2"/>
          </rPr>
          <t xml:space="preserve">
</t>
        </r>
      </text>
    </comment>
    <comment ref="C2398" authorId="0">
      <text>
        <r>
          <rPr>
            <b/>
            <sz val="9"/>
            <rFont val="Tahoma"/>
            <family val="2"/>
          </rPr>
          <t>Unice: paid Mr. Nkwemanro 20000 for repairing LAG office</t>
        </r>
        <r>
          <rPr>
            <sz val="9"/>
            <rFont val="Tahoma"/>
            <family val="2"/>
          </rPr>
          <t xml:space="preserve">
</t>
        </r>
      </text>
    </comment>
    <comment ref="C2399" authorId="0">
      <text>
        <r>
          <rPr>
            <b/>
            <sz val="9"/>
            <rFont val="Tahoma"/>
            <family val="2"/>
          </rPr>
          <t>Unice: bought 2 paint brushes for 500 fot the smaller one and 1000 for the big</t>
        </r>
        <r>
          <rPr>
            <sz val="9"/>
            <rFont val="Tahoma"/>
            <family val="2"/>
          </rPr>
          <t xml:space="preserve">
</t>
        </r>
      </text>
    </comment>
    <comment ref="C2400" authorId="0">
      <text>
        <r>
          <rPr>
            <b/>
            <sz val="9"/>
            <rFont val="Tahoma"/>
            <family val="2"/>
          </rPr>
          <t>Unice: bought 3 kilograms of water paint to paint the office at 2000f x 3=6000</t>
        </r>
        <r>
          <rPr>
            <sz val="9"/>
            <rFont val="Tahoma"/>
            <family val="2"/>
          </rPr>
          <t xml:space="preserve">
</t>
        </r>
      </text>
    </comment>
    <comment ref="C2401" authorId="0">
      <text>
        <r>
          <rPr>
            <b/>
            <sz val="9"/>
            <rFont val="Tahoma"/>
            <family val="2"/>
          </rPr>
          <t>Unice: paid Mr. Nkwemanro 5000 for repairing LAG office</t>
        </r>
        <r>
          <rPr>
            <sz val="9"/>
            <rFont val="Tahoma"/>
            <family val="2"/>
          </rPr>
          <t xml:space="preserve">
</t>
        </r>
      </text>
    </comment>
    <comment ref="C2402" authorId="0">
      <text>
        <r>
          <rPr>
            <b/>
            <sz val="9"/>
            <rFont val="Tahoma"/>
            <family val="2"/>
          </rPr>
          <t>Unice: bought 10 meters of flash band at 1000x10= 10000 for the office</t>
        </r>
        <r>
          <rPr>
            <sz val="9"/>
            <rFont val="Tahoma"/>
            <family val="2"/>
          </rPr>
          <t xml:space="preserve">
</t>
        </r>
      </text>
    </comment>
    <comment ref="C2403" authorId="0">
      <text>
        <r>
          <rPr>
            <b/>
            <sz val="9"/>
            <rFont val="Tahoma"/>
            <family val="2"/>
          </rPr>
          <t>Unice : bought a louver to replace on office window</t>
        </r>
        <r>
          <rPr>
            <sz val="9"/>
            <rFont val="Tahoma"/>
            <family val="2"/>
          </rPr>
          <t xml:space="preserve">
</t>
        </r>
      </text>
    </comment>
    <comment ref="C2412" authorId="0">
      <text>
        <r>
          <rPr>
            <b/>
            <sz val="9"/>
            <rFont val="Tahoma"/>
            <family val="2"/>
          </rPr>
          <t>Unice: paid Mr Andre 1500 for replacing corridor bulb</t>
        </r>
        <r>
          <rPr>
            <sz val="9"/>
            <rFont val="Tahoma"/>
            <family val="2"/>
          </rPr>
          <t xml:space="preserve">
</t>
        </r>
      </text>
    </comment>
    <comment ref="C2413" authorId="0">
      <text>
        <r>
          <rPr>
            <b/>
            <sz val="9"/>
            <rFont val="Tahoma"/>
            <family val="2"/>
          </rPr>
          <t>Unice: paid Mr Christopher 1000 for Cleaning LAGA office</t>
        </r>
        <r>
          <rPr>
            <sz val="9"/>
            <rFont val="Tahoma"/>
            <family val="2"/>
          </rPr>
          <t xml:space="preserve">
</t>
        </r>
      </text>
    </comment>
    <comment ref="C2414" authorId="0">
      <text>
        <r>
          <rPr>
            <b/>
            <sz val="9"/>
            <rFont val="Tahoma"/>
            <family val="2"/>
          </rPr>
          <t>I 33:Phone adapted to the new investigations procedures</t>
        </r>
        <r>
          <rPr>
            <sz val="9"/>
            <rFont val="Tahoma"/>
            <family val="2"/>
          </rPr>
          <t xml:space="preserve">
</t>
        </r>
      </text>
    </comment>
    <comment ref="C2417" authorId="0">
      <text>
        <r>
          <rPr>
            <b/>
            <sz val="8"/>
            <rFont val="Tahoma"/>
            <family val="2"/>
          </rPr>
          <t>Arrey: Camtel internet key for fast and maintain connection during low or no connection in office and out of office for laga works</t>
        </r>
        <r>
          <rPr>
            <sz val="8"/>
            <rFont val="Tahoma"/>
            <family val="2"/>
          </rPr>
          <t xml:space="preserve">
</t>
        </r>
      </text>
    </comment>
    <comment ref="C2430" authorId="0">
      <text>
        <r>
          <rPr>
            <b/>
            <sz val="8"/>
            <rFont val="Tahoma"/>
            <family val="2"/>
          </rPr>
          <t>LAGA:</t>
        </r>
        <r>
          <rPr>
            <sz val="8"/>
            <rFont val="Tahoma"/>
            <family val="2"/>
          </rPr>
          <t xml:space="preserve">
G4 security bill for day and night guard from 17th jan to 3rd April. Total of 72 nights and 18 day guard. During the Director absence in Israel in Israel during the crocodile attack.</t>
        </r>
      </text>
    </comment>
    <comment ref="C2431" authorId="0">
      <text>
        <r>
          <rPr>
            <b/>
            <sz val="8"/>
            <rFont val="Tahoma"/>
            <family val="2"/>
          </rPr>
          <t>LAGA:</t>
        </r>
        <r>
          <rPr>
            <sz val="8"/>
            <rFont val="Tahoma"/>
            <family val="2"/>
          </rPr>
          <t xml:space="preserve">
Night and day guard from the 11th April to  1st June 2014. 49 nights and 10 day guard 
59x5000 = 295,000 fcfa.
</t>
        </r>
      </text>
    </comment>
    <comment ref="C1639" authorId="1">
      <text>
        <r>
          <rPr>
            <b/>
            <sz val="9"/>
            <rFont val="Tahoma"/>
            <family val="2"/>
          </rPr>
          <t xml:space="preserve">EKANE:  Filing fees of submissions and service of Aaron murder case </t>
        </r>
        <r>
          <rPr>
            <sz val="9"/>
            <rFont val="Tahoma"/>
            <family val="2"/>
          </rPr>
          <t xml:space="preserve">
</t>
        </r>
      </text>
    </comment>
    <comment ref="C1640" authorId="4">
      <text>
        <r>
          <rPr>
            <b/>
            <sz val="9"/>
            <rFont val="Tahoma"/>
            <family val="2"/>
          </rPr>
          <t>Aimé: Professional fees for the case of Djeuidji in Bangangté</t>
        </r>
        <r>
          <rPr>
            <sz val="9"/>
            <rFont val="Tahoma"/>
            <family val="2"/>
          </rPr>
          <t xml:space="preserve">
</t>
        </r>
      </text>
    </comment>
    <comment ref="C1641" authorId="4">
      <text>
        <r>
          <rPr>
            <b/>
            <sz val="9"/>
            <rFont val="Tahoma"/>
            <family val="2"/>
          </rPr>
          <t>Aimé: Professional fees for the case of Mabou and Kamto in Bafoussam</t>
        </r>
        <r>
          <rPr>
            <sz val="9"/>
            <rFont val="Tahoma"/>
            <family val="2"/>
          </rPr>
          <t xml:space="preserve">
</t>
        </r>
      </text>
    </comment>
    <comment ref="C1642" authorId="2">
      <text>
        <r>
          <rPr>
            <b/>
            <sz val="9"/>
            <rFont val="Tahoma"/>
            <family val="2"/>
          </rPr>
          <t>Ebot: professional fees for the case of Nouhou Ibrahim and Ntieche Nfouangoup Mama in Yaoundé</t>
        </r>
        <r>
          <rPr>
            <sz val="9"/>
            <rFont val="Tahoma"/>
            <family val="2"/>
          </rPr>
          <t xml:space="preserve">
</t>
        </r>
      </text>
    </comment>
    <comment ref="C1643" authorId="2">
      <text>
        <r>
          <rPr>
            <b/>
            <sz val="9"/>
            <rFont val="Tahoma"/>
            <family val="2"/>
          </rPr>
          <t>Ebot: Professional fees for the case of Beyongol Sebastine and Monong Rene Clair in Bafia.</t>
        </r>
      </text>
    </comment>
    <comment ref="C1644" authorId="2">
      <text>
        <r>
          <rPr>
            <b/>
            <sz val="9"/>
            <rFont val="Tahoma"/>
            <family val="2"/>
          </rPr>
          <t>Ebot: Professional fees for the case of Ngongo Fabien and Amougou Sebastien in Yaounde.</t>
        </r>
        <r>
          <rPr>
            <sz val="9"/>
            <rFont val="Tahoma"/>
            <family val="2"/>
          </rPr>
          <t xml:space="preserve">
</t>
        </r>
      </text>
    </comment>
    <comment ref="C1645" authorId="2">
      <text>
        <r>
          <rPr>
            <b/>
            <sz val="9"/>
            <rFont val="Tahoma"/>
            <family val="2"/>
          </rPr>
          <t>Ebot: Professional fees for the case of Gnao Jean and Abdolazize Issa in Abong-Mbang</t>
        </r>
        <r>
          <rPr>
            <sz val="9"/>
            <rFont val="Tahoma"/>
            <family val="2"/>
          </rPr>
          <t xml:space="preserve">
</t>
        </r>
      </text>
    </comment>
    <comment ref="C1646" authorId="1">
      <text>
        <r>
          <rPr>
            <b/>
            <sz val="9"/>
            <rFont val="Tahoma"/>
            <family val="2"/>
          </rPr>
          <t>Ebot:Professional fees for the case of Onana Patric in Yaounde</t>
        </r>
        <r>
          <rPr>
            <sz val="9"/>
            <rFont val="Tahoma"/>
            <family val="2"/>
          </rPr>
          <t xml:space="preserve">
</t>
        </r>
      </text>
    </comment>
    <comment ref="C1647" authorId="1">
      <text>
        <r>
          <rPr>
            <b/>
            <sz val="9"/>
            <rFont val="Tahoma"/>
            <family val="2"/>
          </rPr>
          <t>Ebot:Professional fees for the case of Wakam Robert and Makawo Clarisse in Yaounde</t>
        </r>
        <r>
          <rPr>
            <sz val="9"/>
            <rFont val="Tahoma"/>
            <family val="2"/>
          </rPr>
          <t xml:space="preserve">
</t>
        </r>
      </text>
    </comment>
    <comment ref="C1648" authorId="1">
      <text>
        <r>
          <rPr>
            <b/>
            <sz val="9"/>
            <rFont val="Tahoma"/>
            <family val="2"/>
          </rPr>
          <t>Ebot:Professional fees for the case of Abah Gaston and Konebe Angom in Djoum.</t>
        </r>
        <r>
          <rPr>
            <sz val="9"/>
            <rFont val="Tahoma"/>
            <family val="2"/>
          </rPr>
          <t xml:space="preserve">
</t>
        </r>
      </text>
    </comment>
    <comment ref="C1649" authorId="1">
      <text>
        <r>
          <rPr>
            <b/>
            <sz val="9"/>
            <rFont val="Tahoma"/>
            <family val="2"/>
          </rPr>
          <t>Ebot:Professional fees for the case of Moankah Cyrille in Yaounde</t>
        </r>
        <r>
          <rPr>
            <sz val="9"/>
            <rFont val="Tahoma"/>
            <family val="2"/>
          </rPr>
          <t xml:space="preserve">
</t>
        </r>
      </text>
    </comment>
    <comment ref="C1650" authorId="2">
      <text>
        <r>
          <rPr>
            <b/>
            <sz val="9"/>
            <rFont val="Tahoma"/>
            <family val="2"/>
          </rPr>
          <t>Tcheugueu: professional fees for the case of SAMA Jonathan in Douala</t>
        </r>
        <r>
          <rPr>
            <sz val="9"/>
            <rFont val="Tahoma"/>
            <family val="2"/>
          </rPr>
          <t xml:space="preserve">
</t>
        </r>
      </text>
    </comment>
    <comment ref="C1651" authorId="2">
      <text>
        <r>
          <rPr>
            <b/>
            <sz val="9"/>
            <rFont val="Tahoma"/>
            <family val="2"/>
          </rPr>
          <t>Tcheugueu: professional fees for the case of AKONO Bekalle in Kribi.</t>
        </r>
        <r>
          <rPr>
            <sz val="9"/>
            <rFont val="Tahoma"/>
            <family val="2"/>
          </rPr>
          <t xml:space="preserve">
</t>
        </r>
      </text>
    </comment>
    <comment ref="C1652" authorId="2">
      <text>
        <r>
          <rPr>
            <b/>
            <sz val="9"/>
            <rFont val="Tahoma"/>
            <family val="2"/>
          </rPr>
          <t>Tcheugueu: professional fees for the case of SAM Ekoh Clement in Kribi.</t>
        </r>
        <r>
          <rPr>
            <sz val="9"/>
            <rFont val="Tahoma"/>
            <family val="2"/>
          </rPr>
          <t xml:space="preserve">
</t>
        </r>
      </text>
    </comment>
    <comment ref="C1653" authorId="3">
      <text>
        <r>
          <rPr>
            <b/>
            <sz val="9"/>
            <rFont val="Tahoma"/>
            <family val="2"/>
          </rPr>
          <t xml:space="preserve">tcheugueu: Bonus for making TEGUIA and others (CASE OF Mvog-Betsi zoo) spent more than five months in Yaounde prison from 14 August 2013 to 31 January 2014. </t>
        </r>
        <r>
          <rPr>
            <sz val="9"/>
            <rFont val="Tahoma"/>
            <family val="2"/>
          </rPr>
          <t xml:space="preserve">
</t>
        </r>
      </text>
    </comment>
    <comment ref="C1330" authorId="4">
      <text>
        <r>
          <rPr>
            <b/>
            <sz val="9"/>
            <rFont val="Tahoma"/>
            <family val="2"/>
          </rPr>
          <t>Aime:took clando</t>
        </r>
        <r>
          <rPr>
            <sz val="9"/>
            <rFont val="Tahoma"/>
            <family val="2"/>
          </rPr>
          <t xml:space="preserve">
</t>
        </r>
      </text>
    </comment>
    <comment ref="C1331" authorId="1">
      <text>
        <r>
          <rPr>
            <b/>
            <sz val="9"/>
            <rFont val="Tahoma"/>
            <family val="2"/>
          </rPr>
          <t>Aime: took clando</t>
        </r>
        <r>
          <rPr>
            <sz val="9"/>
            <rFont val="Tahoma"/>
            <family val="2"/>
          </rPr>
          <t xml:space="preserve">
</t>
        </r>
      </text>
    </comment>
    <comment ref="C1334" authorId="4">
      <text>
        <r>
          <rPr>
            <b/>
            <sz val="9"/>
            <rFont val="Tahoma"/>
            <family val="2"/>
          </rPr>
          <t>Aimé: Took clando informed Arrey</t>
        </r>
        <r>
          <rPr>
            <sz val="9"/>
            <rFont val="Tahoma"/>
            <family val="2"/>
          </rPr>
          <t xml:space="preserve">
</t>
        </r>
      </text>
    </comment>
    <comment ref="C1336" authorId="4">
      <text>
        <r>
          <rPr>
            <b/>
            <sz val="9"/>
            <rFont val="Tahoma"/>
            <family val="2"/>
          </rPr>
          <t>Aimé: Took clando Informed Arrey</t>
        </r>
        <r>
          <rPr>
            <sz val="9"/>
            <rFont val="Tahoma"/>
            <family val="2"/>
          </rPr>
          <t xml:space="preserve">
</t>
        </r>
      </text>
    </comment>
    <comment ref="C1337" authorId="4">
      <text>
        <r>
          <rPr>
            <b/>
            <sz val="9"/>
            <rFont val="Tahoma"/>
            <family val="2"/>
          </rPr>
          <t xml:space="preserve">Aimé: Took clando Informed Arrey
</t>
        </r>
        <r>
          <rPr>
            <sz val="9"/>
            <rFont val="Tahoma"/>
            <family val="2"/>
          </rPr>
          <t xml:space="preserve">
</t>
        </r>
      </text>
    </comment>
    <comment ref="C1338" authorId="4">
      <text>
        <r>
          <rPr>
            <b/>
            <sz val="9"/>
            <rFont val="Tahoma"/>
            <family val="2"/>
          </rPr>
          <t>Aimé: Took clando Informed Arrey</t>
        </r>
        <r>
          <rPr>
            <sz val="9"/>
            <rFont val="Tahoma"/>
            <family val="2"/>
          </rPr>
          <t xml:space="preserve">
</t>
        </r>
      </text>
    </comment>
    <comment ref="C1341" authorId="2">
      <text>
        <r>
          <rPr>
            <b/>
            <sz val="9"/>
            <rFont val="Tahoma"/>
            <family val="2"/>
          </rPr>
          <t>Ania:fuelling the car of minfof from Bertoua to Batouri to Bertous for house search at  batouri.</t>
        </r>
      </text>
    </comment>
    <comment ref="C1345" authorId="2">
      <text>
        <r>
          <rPr>
            <b/>
            <sz val="9"/>
            <rFont val="Tahoma"/>
            <family val="2"/>
          </rPr>
          <t>ania:took clando inform arrey</t>
        </r>
        <r>
          <rPr>
            <sz val="9"/>
            <rFont val="Tahoma"/>
            <family val="2"/>
          </rPr>
          <t xml:space="preserve">
</t>
        </r>
      </text>
    </comment>
    <comment ref="C1346" authorId="2">
      <text>
        <r>
          <rPr>
            <b/>
            <sz val="9"/>
            <rFont val="Tahoma"/>
            <family val="2"/>
          </rPr>
          <t>Ania:took clando inform arrey</t>
        </r>
        <r>
          <rPr>
            <sz val="9"/>
            <rFont val="Tahoma"/>
            <family val="2"/>
          </rPr>
          <t xml:space="preserve">
</t>
        </r>
      </text>
    </comment>
    <comment ref="C1350" authorId="1">
      <text>
        <r>
          <rPr>
            <b/>
            <sz val="9"/>
            <rFont val="Tahoma"/>
            <family val="2"/>
          </rPr>
          <t>EKANE:took clando for the case of Jiu Julong</t>
        </r>
        <r>
          <rPr>
            <sz val="9"/>
            <rFont val="Tahoma"/>
            <family val="2"/>
          </rPr>
          <t xml:space="preserve">
</t>
        </r>
      </text>
    </comment>
    <comment ref="C1351" authorId="1">
      <text>
        <r>
          <rPr>
            <b/>
            <sz val="9"/>
            <rFont val="Tahoma"/>
            <family val="2"/>
          </rPr>
          <t>EKANE: Took clando for the case of Liu Julong</t>
        </r>
        <r>
          <rPr>
            <sz val="9"/>
            <rFont val="Tahoma"/>
            <family val="2"/>
          </rPr>
          <t xml:space="preserve">
</t>
        </r>
      </text>
    </comment>
    <comment ref="C1352" authorId="2">
      <text>
        <r>
          <rPr>
            <b/>
            <sz val="9"/>
            <rFont val="Tahoma"/>
            <family val="2"/>
          </rPr>
          <t>Loveline: fueling of chief of post ndjomedjo car from ndjomejo to abong mbang and back for the cases of Mpoul and Atangana and others</t>
        </r>
        <r>
          <rPr>
            <sz val="9"/>
            <rFont val="Tahoma"/>
            <family val="2"/>
          </rPr>
          <t xml:space="preserve">
</t>
        </r>
      </text>
    </comment>
    <comment ref="C1355" authorId="2">
      <text>
        <r>
          <rPr>
            <b/>
            <sz val="9"/>
            <rFont val="Tahoma"/>
            <family val="2"/>
          </rPr>
          <t xml:space="preserve">LOVELINE: Our car breakdown at Akonolinga.Informed Arrey
</t>
        </r>
        <r>
          <rPr>
            <sz val="9"/>
            <rFont val="Tahoma"/>
            <family val="2"/>
          </rPr>
          <t xml:space="preserve">
</t>
        </r>
      </text>
    </comment>
    <comment ref="C1359" authorId="2">
      <text>
        <r>
          <rPr>
            <b/>
            <sz val="9"/>
            <rFont val="Tahoma"/>
            <family val="2"/>
          </rPr>
          <t>LOVELINE: Fuelling of Chief of Post car from Baleseng to Bangangté for the hearing of Djeudji  Jean Bosco case</t>
        </r>
      </text>
    </comment>
    <comment ref="C1360" authorId="2">
      <text>
        <r>
          <rPr>
            <b/>
            <sz val="9"/>
            <rFont val="Tahoma"/>
            <family val="2"/>
          </rPr>
          <t>LOVELINE: Took clando. I inform the Areey.</t>
        </r>
        <r>
          <rPr>
            <sz val="9"/>
            <rFont val="Tahoma"/>
            <family val="2"/>
          </rPr>
          <t xml:space="preserve">
</t>
        </r>
      </text>
    </comment>
    <comment ref="C1361" authorId="2">
      <text>
        <r>
          <rPr>
            <b/>
            <sz val="9"/>
            <rFont val="Tahoma"/>
            <family val="2"/>
          </rPr>
          <t>LOVELINE: Took clando. inform the office</t>
        </r>
        <r>
          <rPr>
            <sz val="9"/>
            <rFont val="Tahoma"/>
            <family val="2"/>
          </rPr>
          <t xml:space="preserve">
</t>
        </r>
      </text>
    </comment>
    <comment ref="C1362" authorId="2">
      <text>
        <r>
          <rPr>
            <b/>
            <sz val="9"/>
            <rFont val="Tahoma"/>
            <family val="2"/>
          </rPr>
          <t>LOVELINE: F</t>
        </r>
        <r>
          <rPr>
            <b/>
            <sz val="9"/>
            <rFont val="Tahoma"/>
            <family val="2"/>
          </rPr>
          <t>uelling of chief of wildlife car from Baham to Bafoussam to baham for the hearing of MABOU Benjamin and others case.</t>
        </r>
      </text>
    </comment>
    <comment ref="C1365" authorId="2">
      <text>
        <r>
          <rPr>
            <b/>
            <sz val="9"/>
            <rFont val="Tahoma"/>
            <family val="2"/>
          </rPr>
          <t>Nancy: Took a clando and inform the office</t>
        </r>
        <r>
          <rPr>
            <sz val="9"/>
            <rFont val="Tahoma"/>
            <family val="2"/>
          </rPr>
          <t xml:space="preserve">
</t>
        </r>
      </text>
    </comment>
    <comment ref="C1366" authorId="2">
      <text>
        <r>
          <rPr>
            <b/>
            <sz val="9"/>
            <rFont val="Tahoma"/>
            <family val="2"/>
          </rPr>
          <t>Nancy: No more available buses for Bangante - Yaounde. Came back to bafoussam. Informed Ofir. Took a clando</t>
        </r>
        <r>
          <rPr>
            <sz val="9"/>
            <rFont val="Tahoma"/>
            <family val="2"/>
          </rPr>
          <t xml:space="preserve">
</t>
        </r>
      </text>
    </comment>
    <comment ref="C1367" authorId="2">
      <text>
        <r>
          <rPr>
            <b/>
            <sz val="9"/>
            <rFont val="Tahoma"/>
            <family val="2"/>
          </rPr>
          <t>Nancy:fuelining of MINFOF car from Balesseng to Bangangte to Balesseng for the case of Djeudji Bosco</t>
        </r>
        <r>
          <rPr>
            <sz val="9"/>
            <rFont val="Tahoma"/>
            <family val="2"/>
          </rPr>
          <t xml:space="preserve">
</t>
        </r>
      </text>
    </comment>
    <comment ref="C1373" authorId="2">
      <text>
        <r>
          <rPr>
            <b/>
            <sz val="9"/>
            <rFont val="Tahoma"/>
            <family val="2"/>
          </rPr>
          <t>Nancy:Took a clando and inform office.</t>
        </r>
        <r>
          <rPr>
            <sz val="9"/>
            <rFont val="Tahoma"/>
            <family val="2"/>
          </rPr>
          <t xml:space="preserve">
</t>
        </r>
      </text>
    </comment>
    <comment ref="C1374" authorId="2">
      <text>
        <r>
          <rPr>
            <b/>
            <sz val="9"/>
            <rFont val="Tahoma"/>
            <family val="2"/>
          </rPr>
          <t>Nancy: Took a Clando and inform office</t>
        </r>
        <r>
          <rPr>
            <sz val="9"/>
            <rFont val="Tahoma"/>
            <family val="2"/>
          </rPr>
          <t xml:space="preserve">
</t>
        </r>
      </text>
    </comment>
    <comment ref="C1375" authorId="2">
      <text>
        <r>
          <rPr>
            <b/>
            <sz val="9"/>
            <rFont val="Tahoma"/>
            <family val="2"/>
          </rPr>
          <t>Nancy: Took a clando and inform office</t>
        </r>
        <r>
          <rPr>
            <sz val="9"/>
            <rFont val="Tahoma"/>
            <family val="2"/>
          </rPr>
          <t xml:space="preserve">
</t>
        </r>
      </text>
    </comment>
    <comment ref="C1376" authorId="2">
      <text>
        <r>
          <rPr>
            <b/>
            <sz val="9"/>
            <rFont val="Tahoma"/>
            <family val="2"/>
          </rPr>
          <t>Nancy: Took a clando and inform office</t>
        </r>
        <r>
          <rPr>
            <sz val="9"/>
            <rFont val="Tahoma"/>
            <family val="2"/>
          </rPr>
          <t xml:space="preserve">
</t>
        </r>
      </text>
    </comment>
    <comment ref="C2498" authorId="0">
      <text>
        <r>
          <rPr>
            <b/>
            <sz val="8"/>
            <rFont val="Tahoma"/>
            <family val="2"/>
          </rPr>
          <t>Arrey: Yaounde operation bonus</t>
        </r>
        <r>
          <rPr>
            <sz val="8"/>
            <rFont val="Tahoma"/>
            <family val="2"/>
          </rPr>
          <t xml:space="preserve">
</t>
        </r>
      </text>
    </comment>
    <comment ref="C1897" authorId="6">
      <text>
        <r>
          <rPr>
            <b/>
            <sz val="9"/>
            <rFont val="Tahoma"/>
            <family val="2"/>
          </rPr>
          <t xml:space="preserve">Anna: weekly review of newspaper in the office:
Cameroon tribune =5 x 400
Le jour =5 x 400
mutation =5 x 400
the post =2 x 400
total =17newspaper x 400
= 6800
</t>
        </r>
        <r>
          <rPr>
            <sz val="9"/>
            <rFont val="Tahoma"/>
            <family val="2"/>
          </rPr>
          <t xml:space="preserve">
</t>
        </r>
      </text>
    </comment>
    <comment ref="C1884" authorId="0">
      <text>
        <r>
          <rPr>
            <b/>
            <sz val="8"/>
            <rFont val="Tahoma"/>
            <family val="2"/>
          </rPr>
          <t>Anna: Subscription to green vision newspaper for the entire year.</t>
        </r>
        <r>
          <rPr>
            <sz val="8"/>
            <rFont val="Tahoma"/>
            <family val="2"/>
          </rPr>
          <t xml:space="preserve">
</t>
        </r>
      </text>
    </comment>
    <comment ref="C1827" authorId="0">
      <text>
        <r>
          <rPr>
            <b/>
            <sz val="8"/>
            <rFont val="Tahoma"/>
            <family val="2"/>
          </rPr>
          <t>eric: x6 news features 3 in French and 3 in English over canal 2 and CRTV</t>
        </r>
        <r>
          <rPr>
            <sz val="8"/>
            <rFont val="Tahoma"/>
            <family val="2"/>
          </rPr>
          <t xml:space="preserve">
</t>
        </r>
      </text>
    </comment>
    <comment ref="C2234" authorId="6">
      <text>
        <r>
          <rPr>
            <b/>
            <sz val="9"/>
            <rFont val="Tahoma"/>
            <family val="2"/>
          </rPr>
          <t>Anna: lodging in onisha during the conference in Kwara State Nigeria.</t>
        </r>
        <r>
          <rPr>
            <sz val="9"/>
            <rFont val="Tahoma"/>
            <family val="2"/>
          </rPr>
          <t xml:space="preserve">
</t>
        </r>
      </text>
    </comment>
    <comment ref="C2235" authorId="6">
      <text>
        <r>
          <rPr>
            <b/>
            <sz val="9"/>
            <rFont val="Tahoma"/>
            <family val="2"/>
          </rPr>
          <t>Anna: lodging in Ilorin during the conference in Kwara State Nigeria.</t>
        </r>
      </text>
    </comment>
    <comment ref="C2239" authorId="6">
      <text>
        <r>
          <rPr>
            <b/>
            <sz val="9"/>
            <rFont val="Tahoma"/>
            <family val="2"/>
          </rPr>
          <t>Anna: payment of fees to attend conference in Nigeria - Kwara university</t>
        </r>
        <r>
          <rPr>
            <sz val="9"/>
            <rFont val="Tahoma"/>
            <family val="2"/>
          </rPr>
          <t xml:space="preserve">
</t>
        </r>
      </text>
    </comment>
    <comment ref="C1196" authorId="0">
      <text>
        <r>
          <rPr>
            <b/>
            <sz val="8"/>
            <rFont val="Tahoma"/>
            <family val="2"/>
          </rPr>
          <t xml:space="preserve">Aime: </t>
        </r>
        <r>
          <rPr>
            <sz val="8"/>
            <rFont val="Tahoma"/>
            <family val="2"/>
          </rPr>
          <t xml:space="preserve">
Bonus to Elve serge for the  gorilla and chimp skulls Operation in Yaounde jail visite</t>
        </r>
      </text>
    </comment>
    <comment ref="B2084" authorId="0">
      <text>
        <r>
          <rPr>
            <b/>
            <sz val="8"/>
            <rFont val="Tahoma"/>
            <family val="2"/>
          </rPr>
          <t>LAGA:</t>
        </r>
        <r>
          <rPr>
            <sz val="8"/>
            <rFont val="Tahoma"/>
            <family val="2"/>
          </rPr>
          <t xml:space="preserve">
50KS/84.5= 0.6 fcfa
x510 USD= 302 fcfa</t>
        </r>
      </text>
    </comment>
    <comment ref="B2085" authorId="0">
      <text>
        <r>
          <rPr>
            <b/>
            <sz val="8"/>
            <rFont val="Tahoma"/>
            <family val="2"/>
          </rPr>
          <t>LAGA:</t>
        </r>
        <r>
          <rPr>
            <sz val="8"/>
            <rFont val="Tahoma"/>
            <family val="2"/>
          </rPr>
          <t xml:space="preserve">
50KS/84.5= 0.6 fcfa
x510 USD= 302 fcfa</t>
        </r>
      </text>
    </comment>
    <comment ref="B2086" authorId="0">
      <text>
        <r>
          <rPr>
            <b/>
            <sz val="8"/>
            <rFont val="Tahoma"/>
            <family val="2"/>
          </rPr>
          <t>LAGA:</t>
        </r>
        <r>
          <rPr>
            <sz val="8"/>
            <rFont val="Tahoma"/>
            <family val="2"/>
          </rPr>
          <t xml:space="preserve">
50KS/84.5= 0.6 fcfa
x510 USD= 302 fcfa</t>
        </r>
      </text>
    </comment>
    <comment ref="B2087" authorId="0">
      <text>
        <r>
          <rPr>
            <b/>
            <sz val="8"/>
            <rFont val="Tahoma"/>
            <family val="2"/>
          </rPr>
          <t>LAGA:</t>
        </r>
        <r>
          <rPr>
            <sz val="8"/>
            <rFont val="Tahoma"/>
            <family val="2"/>
          </rPr>
          <t xml:space="preserve">
50KS/84.5= 0.6 fcfa
x510 USD= 302 fcfa</t>
        </r>
      </text>
    </comment>
    <comment ref="B2088" authorId="0">
      <text>
        <r>
          <rPr>
            <b/>
            <sz val="8"/>
            <rFont val="Tahoma"/>
            <family val="2"/>
          </rPr>
          <t>LAGA:</t>
        </r>
        <r>
          <rPr>
            <sz val="8"/>
            <rFont val="Tahoma"/>
            <family val="2"/>
          </rPr>
          <t xml:space="preserve">
50KS/84.5= 0.6 fcfa
x510 USD= 302 fcfa</t>
        </r>
      </text>
    </comment>
    <comment ref="B2089" authorId="0">
      <text>
        <r>
          <rPr>
            <b/>
            <sz val="8"/>
            <rFont val="Tahoma"/>
            <family val="2"/>
          </rPr>
          <t>LAGA:</t>
        </r>
        <r>
          <rPr>
            <sz val="8"/>
            <rFont val="Tahoma"/>
            <family val="2"/>
          </rPr>
          <t xml:space="preserve">
50KS/84.5= 0.6 fcfa
x510 USD= 302 fcfa</t>
        </r>
      </text>
    </comment>
    <comment ref="B2090" authorId="0">
      <text>
        <r>
          <rPr>
            <b/>
            <sz val="8"/>
            <rFont val="Tahoma"/>
            <family val="2"/>
          </rPr>
          <t>LAGA:</t>
        </r>
        <r>
          <rPr>
            <sz val="8"/>
            <rFont val="Tahoma"/>
            <family val="2"/>
          </rPr>
          <t xml:space="preserve">
50KS/84.5= 0.6 fcfa
x510 USD= 302 fcfa</t>
        </r>
      </text>
    </comment>
    <comment ref="B2091" authorId="0">
      <text>
        <r>
          <rPr>
            <b/>
            <sz val="8"/>
            <rFont val="Tahoma"/>
            <family val="2"/>
          </rPr>
          <t>LAGA:</t>
        </r>
        <r>
          <rPr>
            <sz val="8"/>
            <rFont val="Tahoma"/>
            <family val="2"/>
          </rPr>
          <t xml:space="preserve">
50KS/84.5= 0.6 fcfa
x510 USD= 302 fcfa</t>
        </r>
      </text>
    </comment>
    <comment ref="B2092" authorId="0">
      <text>
        <r>
          <rPr>
            <b/>
            <sz val="8"/>
            <rFont val="Tahoma"/>
            <family val="2"/>
          </rPr>
          <t>LAGA:</t>
        </r>
        <r>
          <rPr>
            <sz val="8"/>
            <rFont val="Tahoma"/>
            <family val="2"/>
          </rPr>
          <t xml:space="preserve">
50KS/84.5= 0.6 fcfa
x510 USD= 302 fcfa</t>
        </r>
      </text>
    </comment>
    <comment ref="B2093" authorId="0">
      <text>
        <r>
          <rPr>
            <b/>
            <sz val="8"/>
            <rFont val="Tahoma"/>
            <family val="2"/>
          </rPr>
          <t>LAGA:</t>
        </r>
        <r>
          <rPr>
            <sz val="8"/>
            <rFont val="Tahoma"/>
            <family val="2"/>
          </rPr>
          <t xml:space="preserve">
50KS/84.5= 0.6 fcfa
x510 USD= 302 fcfa</t>
        </r>
      </text>
    </comment>
    <comment ref="B2094" authorId="0">
      <text>
        <r>
          <rPr>
            <b/>
            <sz val="8"/>
            <rFont val="Tahoma"/>
            <family val="2"/>
          </rPr>
          <t>LAGA:</t>
        </r>
        <r>
          <rPr>
            <sz val="8"/>
            <rFont val="Tahoma"/>
            <family val="2"/>
          </rPr>
          <t xml:space="preserve">
50KS/84.5= 0.6 fcfa
x510 USD= 302 fcfa</t>
        </r>
      </text>
    </comment>
    <comment ref="B2095" authorId="0">
      <text>
        <r>
          <rPr>
            <b/>
            <sz val="8"/>
            <rFont val="Tahoma"/>
            <family val="2"/>
          </rPr>
          <t>LAGA:</t>
        </r>
        <r>
          <rPr>
            <sz val="8"/>
            <rFont val="Tahoma"/>
            <family val="2"/>
          </rPr>
          <t xml:space="preserve">
50KS/84.5= 0.6 fcfa
x510 USD= 302 fcfa</t>
        </r>
      </text>
    </comment>
    <comment ref="B2096" authorId="0">
      <text>
        <r>
          <rPr>
            <b/>
            <sz val="8"/>
            <rFont val="Tahoma"/>
            <family val="2"/>
          </rPr>
          <t>LAGA:</t>
        </r>
        <r>
          <rPr>
            <sz val="8"/>
            <rFont val="Tahoma"/>
            <family val="2"/>
          </rPr>
          <t xml:space="preserve">
50KS/84.5= 0.6 fcfa
x510 USD= 302 fcfa</t>
        </r>
      </text>
    </comment>
    <comment ref="B2097" authorId="0">
      <text>
        <r>
          <rPr>
            <b/>
            <sz val="8"/>
            <rFont val="Tahoma"/>
            <family val="2"/>
          </rPr>
          <t>LAGA:</t>
        </r>
        <r>
          <rPr>
            <sz val="8"/>
            <rFont val="Tahoma"/>
            <family val="2"/>
          </rPr>
          <t xml:space="preserve">
50KS/84.5= 0.6 fcfa
x510 USD= 302 fcfa</t>
        </r>
      </text>
    </comment>
    <comment ref="B2101" authorId="0">
      <text>
        <r>
          <rPr>
            <b/>
            <sz val="8"/>
            <rFont val="Tahoma"/>
            <family val="2"/>
          </rPr>
          <t>LAGA:</t>
        </r>
        <r>
          <rPr>
            <sz val="8"/>
            <rFont val="Tahoma"/>
            <family val="2"/>
          </rPr>
          <t xml:space="preserve">
250ks/84.5=3usd x510fcfa= 1509 fcfa</t>
        </r>
      </text>
    </comment>
    <comment ref="B2102" authorId="0">
      <text>
        <r>
          <rPr>
            <b/>
            <sz val="8"/>
            <rFont val="Tahoma"/>
            <family val="2"/>
          </rPr>
          <t>LAGA:</t>
        </r>
        <r>
          <rPr>
            <sz val="8"/>
            <rFont val="Tahoma"/>
            <family val="2"/>
          </rPr>
          <t xml:space="preserve">
250ks/84.5=3usd x510fcfa= 1509 fcfa</t>
        </r>
      </text>
    </comment>
    <comment ref="B2103" authorId="0">
      <text>
        <r>
          <rPr>
            <b/>
            <sz val="8"/>
            <rFont val="Tahoma"/>
            <family val="2"/>
          </rPr>
          <t>LAGA:</t>
        </r>
        <r>
          <rPr>
            <sz val="8"/>
            <rFont val="Tahoma"/>
            <family val="2"/>
          </rPr>
          <t xml:space="preserve">
250ks/84.5=3usd x510fcfa= 1509 fcfa</t>
        </r>
      </text>
    </comment>
    <comment ref="B2104" authorId="0">
      <text>
        <r>
          <rPr>
            <b/>
            <sz val="8"/>
            <rFont val="Tahoma"/>
            <family val="2"/>
          </rPr>
          <t>LAGA:</t>
        </r>
        <r>
          <rPr>
            <sz val="8"/>
            <rFont val="Tahoma"/>
            <family val="2"/>
          </rPr>
          <t xml:space="preserve">
250ks/84.5=3usd x510fcfa= 1509 fcfa</t>
        </r>
      </text>
    </comment>
    <comment ref="B2105" authorId="0">
      <text>
        <r>
          <rPr>
            <b/>
            <sz val="8"/>
            <rFont val="Tahoma"/>
            <family val="2"/>
          </rPr>
          <t>LAGA:</t>
        </r>
        <r>
          <rPr>
            <sz val="8"/>
            <rFont val="Tahoma"/>
            <family val="2"/>
          </rPr>
          <t xml:space="preserve">
250ks/84.5=3usd x510fcfa= 1509 fcfa</t>
        </r>
      </text>
    </comment>
    <comment ref="B2106" authorId="0">
      <text>
        <r>
          <rPr>
            <b/>
            <sz val="8"/>
            <rFont val="Tahoma"/>
            <family val="2"/>
          </rPr>
          <t>LAGA:</t>
        </r>
        <r>
          <rPr>
            <sz val="8"/>
            <rFont val="Tahoma"/>
            <family val="2"/>
          </rPr>
          <t xml:space="preserve">
250ks/84.5=3usd x510fcfa= 1509 fcfa</t>
        </r>
      </text>
    </comment>
    <comment ref="B2107" authorId="0">
      <text>
        <r>
          <rPr>
            <b/>
            <sz val="8"/>
            <rFont val="Tahoma"/>
            <family val="2"/>
          </rPr>
          <t>LAGA:</t>
        </r>
        <r>
          <rPr>
            <sz val="8"/>
            <rFont val="Tahoma"/>
            <family val="2"/>
          </rPr>
          <t xml:space="preserve">
250ks/84.5=3usd x510fcfa= 1509 fcfa</t>
        </r>
      </text>
    </comment>
    <comment ref="B2108" authorId="0">
      <text>
        <r>
          <rPr>
            <b/>
            <sz val="8"/>
            <rFont val="Tahoma"/>
            <family val="2"/>
          </rPr>
          <t>LAGA:</t>
        </r>
        <r>
          <rPr>
            <sz val="8"/>
            <rFont val="Tahoma"/>
            <family val="2"/>
          </rPr>
          <t xml:space="preserve">
250ks/84.5=3usd x510fcfa= 1509 fcfa</t>
        </r>
      </text>
    </comment>
    <comment ref="B2109" authorId="0">
      <text>
        <r>
          <rPr>
            <b/>
            <sz val="8"/>
            <rFont val="Tahoma"/>
            <family val="2"/>
          </rPr>
          <t>LAGA:</t>
        </r>
        <r>
          <rPr>
            <sz val="8"/>
            <rFont val="Tahoma"/>
            <family val="2"/>
          </rPr>
          <t xml:space="preserve">
250ks/84.5=3usd x510fcfa= 1509 fcfa</t>
        </r>
      </text>
    </comment>
    <comment ref="B2110" authorId="0">
      <text>
        <r>
          <rPr>
            <b/>
            <sz val="8"/>
            <rFont val="Tahoma"/>
            <family val="2"/>
          </rPr>
          <t>LAGA:</t>
        </r>
        <r>
          <rPr>
            <sz val="8"/>
            <rFont val="Tahoma"/>
            <family val="2"/>
          </rPr>
          <t xml:space="preserve">
250ks/84.5=3usd x510fcfa= 1509 fcfa</t>
        </r>
      </text>
    </comment>
    <comment ref="B2111" authorId="0">
      <text>
        <r>
          <rPr>
            <b/>
            <sz val="8"/>
            <rFont val="Tahoma"/>
            <family val="2"/>
          </rPr>
          <t>LAGA:</t>
        </r>
        <r>
          <rPr>
            <sz val="8"/>
            <rFont val="Tahoma"/>
            <family val="2"/>
          </rPr>
          <t xml:space="preserve">
250ks/84.5=3usd x510fcfa= 1509 fcfa</t>
        </r>
      </text>
    </comment>
    <comment ref="B2112" authorId="0">
      <text>
        <r>
          <rPr>
            <b/>
            <sz val="8"/>
            <rFont val="Tahoma"/>
            <family val="2"/>
          </rPr>
          <t>LAGA:</t>
        </r>
        <r>
          <rPr>
            <sz val="8"/>
            <rFont val="Tahoma"/>
            <family val="2"/>
          </rPr>
          <t xml:space="preserve">
250ks/84.5=3usd x510fcfa= 1509 fcfa</t>
        </r>
      </text>
    </comment>
    <comment ref="B2113" authorId="0">
      <text>
        <r>
          <rPr>
            <b/>
            <sz val="8"/>
            <rFont val="Tahoma"/>
            <family val="2"/>
          </rPr>
          <t>LAGA:</t>
        </r>
        <r>
          <rPr>
            <sz val="8"/>
            <rFont val="Tahoma"/>
            <family val="2"/>
          </rPr>
          <t xml:space="preserve">
250ks/84.5=3usd x510fcfa= 1509 fcfa</t>
        </r>
      </text>
    </comment>
    <comment ref="B2114" authorId="0">
      <text>
        <r>
          <rPr>
            <b/>
            <sz val="8"/>
            <rFont val="Tahoma"/>
            <family val="2"/>
          </rPr>
          <t>LAGA:</t>
        </r>
        <r>
          <rPr>
            <sz val="8"/>
            <rFont val="Tahoma"/>
            <family val="2"/>
          </rPr>
          <t xml:space="preserve">
250ks/84.5=3usd x510fcfa= 1509 fcfa</t>
        </r>
      </text>
    </comment>
    <comment ref="B2118" authorId="0">
      <text>
        <r>
          <rPr>
            <b/>
            <sz val="8"/>
            <rFont val="Tahoma"/>
            <family val="2"/>
          </rPr>
          <t>LAGA:</t>
        </r>
        <r>
          <rPr>
            <sz val="8"/>
            <rFont val="Tahoma"/>
            <family val="2"/>
          </rPr>
          <t xml:space="preserve">
150KS/84.5=2 fcfa x 510 USD = 905 fcfa</t>
        </r>
      </text>
    </comment>
    <comment ref="B2119" authorId="0">
      <text>
        <r>
          <rPr>
            <b/>
            <sz val="8"/>
            <rFont val="Tahoma"/>
            <family val="2"/>
          </rPr>
          <t>LAGA:</t>
        </r>
        <r>
          <rPr>
            <sz val="8"/>
            <rFont val="Tahoma"/>
            <family val="2"/>
          </rPr>
          <t xml:space="preserve">
150KS/84.5=2 fcfa x 510 USD = 905 fcfa</t>
        </r>
      </text>
    </comment>
    <comment ref="B2120" authorId="0">
      <text>
        <r>
          <rPr>
            <b/>
            <sz val="8"/>
            <rFont val="Tahoma"/>
            <family val="2"/>
          </rPr>
          <t>LAGA:</t>
        </r>
        <r>
          <rPr>
            <sz val="8"/>
            <rFont val="Tahoma"/>
            <family val="2"/>
          </rPr>
          <t xml:space="preserve">
150KS/84.5=2 fcfa x 510 USD = 905 fcfa</t>
        </r>
      </text>
    </comment>
    <comment ref="B2121" authorId="0">
      <text>
        <r>
          <rPr>
            <b/>
            <sz val="8"/>
            <rFont val="Tahoma"/>
            <family val="2"/>
          </rPr>
          <t>LAGA:</t>
        </r>
        <r>
          <rPr>
            <sz val="8"/>
            <rFont val="Tahoma"/>
            <family val="2"/>
          </rPr>
          <t xml:space="preserve">
150KS/84.5=2 fcfa x 510 USD = 905 fcfa</t>
        </r>
      </text>
    </comment>
    <comment ref="B2122" authorId="0">
      <text>
        <r>
          <rPr>
            <b/>
            <sz val="8"/>
            <rFont val="Tahoma"/>
            <family val="2"/>
          </rPr>
          <t>LAGA:</t>
        </r>
        <r>
          <rPr>
            <sz val="8"/>
            <rFont val="Tahoma"/>
            <family val="2"/>
          </rPr>
          <t xml:space="preserve">
150KS/84.5=2 fcfa x 510 USD = 905 fcfa</t>
        </r>
      </text>
    </comment>
    <comment ref="B2123" authorId="0">
      <text>
        <r>
          <rPr>
            <b/>
            <sz val="8"/>
            <rFont val="Tahoma"/>
            <family val="2"/>
          </rPr>
          <t>LAGA:</t>
        </r>
        <r>
          <rPr>
            <sz val="8"/>
            <rFont val="Tahoma"/>
            <family val="2"/>
          </rPr>
          <t xml:space="preserve">
150KS/84.5=2 fcfa x 510 USD = 905 fcfa</t>
        </r>
      </text>
    </comment>
    <comment ref="B2124" authorId="0">
      <text>
        <r>
          <rPr>
            <b/>
            <sz val="8"/>
            <rFont val="Tahoma"/>
            <family val="2"/>
          </rPr>
          <t>LAGA:</t>
        </r>
        <r>
          <rPr>
            <sz val="8"/>
            <rFont val="Tahoma"/>
            <family val="2"/>
          </rPr>
          <t xml:space="preserve">
150KS/84.5=2 fcfa x 510 USD = 905 fcfa</t>
        </r>
      </text>
    </comment>
    <comment ref="B2125" authorId="0">
      <text>
        <r>
          <rPr>
            <b/>
            <sz val="8"/>
            <rFont val="Tahoma"/>
            <family val="2"/>
          </rPr>
          <t>LAGA:</t>
        </r>
        <r>
          <rPr>
            <sz val="8"/>
            <rFont val="Tahoma"/>
            <family val="2"/>
          </rPr>
          <t xml:space="preserve">
150KS/84.5=2 fcfa x 510 USD = 905 fcfa</t>
        </r>
      </text>
    </comment>
    <comment ref="B2126" authorId="0">
      <text>
        <r>
          <rPr>
            <b/>
            <sz val="8"/>
            <rFont val="Tahoma"/>
            <family val="2"/>
          </rPr>
          <t>LAGA:</t>
        </r>
        <r>
          <rPr>
            <sz val="8"/>
            <rFont val="Tahoma"/>
            <family val="2"/>
          </rPr>
          <t xml:space="preserve">
150KS/84.5=2 fcfa x 510 USD = 905 fcfa</t>
        </r>
      </text>
    </comment>
    <comment ref="B2127" authorId="0">
      <text>
        <r>
          <rPr>
            <b/>
            <sz val="8"/>
            <rFont val="Tahoma"/>
            <family val="2"/>
          </rPr>
          <t>LAGA:</t>
        </r>
        <r>
          <rPr>
            <sz val="8"/>
            <rFont val="Tahoma"/>
            <family val="2"/>
          </rPr>
          <t xml:space="preserve">
150KS/84.5=2 fcfa x 510 USD = 905 fcfa</t>
        </r>
      </text>
    </comment>
    <comment ref="B2128" authorId="0">
      <text>
        <r>
          <rPr>
            <b/>
            <sz val="8"/>
            <rFont val="Tahoma"/>
            <family val="2"/>
          </rPr>
          <t>LAGA:</t>
        </r>
        <r>
          <rPr>
            <sz val="8"/>
            <rFont val="Tahoma"/>
            <family val="2"/>
          </rPr>
          <t xml:space="preserve">
150KS/84.5=2 fcfa x 510 USD = 905 fcfa</t>
        </r>
      </text>
    </comment>
    <comment ref="B2129" authorId="0">
      <text>
        <r>
          <rPr>
            <b/>
            <sz val="8"/>
            <rFont val="Tahoma"/>
            <family val="2"/>
          </rPr>
          <t>LAGA:</t>
        </r>
        <r>
          <rPr>
            <sz val="8"/>
            <rFont val="Tahoma"/>
            <family val="2"/>
          </rPr>
          <t xml:space="preserve">
150KS/84.5=2 fcfa x 510 USD = 905 fcfa</t>
        </r>
      </text>
    </comment>
    <comment ref="B2130" authorId="0">
      <text>
        <r>
          <rPr>
            <b/>
            <sz val="8"/>
            <rFont val="Tahoma"/>
            <family val="2"/>
          </rPr>
          <t>LAGA:</t>
        </r>
        <r>
          <rPr>
            <sz val="8"/>
            <rFont val="Tahoma"/>
            <family val="2"/>
          </rPr>
          <t xml:space="preserve">
150KS/84.5=2 fcfa x 510 USD = 905 fcfa</t>
        </r>
      </text>
    </comment>
    <comment ref="B2131" authorId="0">
      <text>
        <r>
          <rPr>
            <b/>
            <sz val="8"/>
            <rFont val="Tahoma"/>
            <family val="2"/>
          </rPr>
          <t>LAGA:</t>
        </r>
        <r>
          <rPr>
            <sz val="8"/>
            <rFont val="Tahoma"/>
            <family val="2"/>
          </rPr>
          <t xml:space="preserve">
150KS/84.5=2 fcfa x 510 USD = 905 fcfa</t>
        </r>
      </text>
    </comment>
    <comment ref="C2419" authorId="0">
      <text>
        <r>
          <rPr>
            <b/>
            <sz val="8"/>
            <rFont val="Tahoma"/>
            <family val="2"/>
          </rPr>
          <t>LAGA:</t>
        </r>
        <r>
          <rPr>
            <sz val="8"/>
            <rFont val="Tahoma"/>
            <family val="2"/>
          </rPr>
          <t xml:space="preserve">
for the interim director to improve communication at work</t>
        </r>
      </text>
    </comment>
    <comment ref="C1377" authorId="0">
      <text>
        <r>
          <rPr>
            <b/>
            <sz val="8"/>
            <rFont val="Tahoma"/>
            <family val="2"/>
          </rPr>
          <t>nancy: By calando informed arrey</t>
        </r>
        <r>
          <rPr>
            <sz val="8"/>
            <rFont val="Tahoma"/>
            <family val="2"/>
          </rPr>
          <t xml:space="preserve">
</t>
        </r>
      </text>
    </comment>
  </commentList>
</comments>
</file>

<file path=xl/sharedStrings.xml><?xml version="1.0" encoding="utf-8"?>
<sst xmlns="http://schemas.openxmlformats.org/spreadsheetml/2006/main" count="9477" uniqueCount="1198">
  <si>
    <t>phone</t>
  </si>
  <si>
    <t>internet</t>
  </si>
  <si>
    <t>budget</t>
  </si>
  <si>
    <t>Exp.CFA</t>
  </si>
  <si>
    <t xml:space="preserve"> Category</t>
  </si>
  <si>
    <t>Receipt no.</t>
  </si>
  <si>
    <t xml:space="preserve">  Balance</t>
  </si>
  <si>
    <t>Date</t>
  </si>
  <si>
    <t xml:space="preserve">Value $ </t>
  </si>
  <si>
    <t>Use</t>
  </si>
  <si>
    <t>Detail</t>
  </si>
  <si>
    <t>Name</t>
  </si>
  <si>
    <t>Mission number</t>
  </si>
  <si>
    <t>Investigations</t>
  </si>
  <si>
    <t>Mission 1</t>
  </si>
  <si>
    <t>Center</t>
  </si>
  <si>
    <t xml:space="preserve"> Yaounde</t>
  </si>
  <si>
    <t>Phone</t>
  </si>
  <si>
    <t>i77</t>
  </si>
  <si>
    <t>1-Phone-2</t>
  </si>
  <si>
    <t>1/5</t>
  </si>
  <si>
    <t>i26</t>
  </si>
  <si>
    <t>1-Phone-4</t>
  </si>
  <si>
    <t>i25</t>
  </si>
  <si>
    <t>1-Phone-6</t>
  </si>
  <si>
    <t>1-Phone-25</t>
  </si>
  <si>
    <t>2/5</t>
  </si>
  <si>
    <t>1-Phone-30</t>
  </si>
  <si>
    <t>5/5</t>
  </si>
  <si>
    <t>1-Phone-37</t>
  </si>
  <si>
    <t>1-Phone-45</t>
  </si>
  <si>
    <t>6/5</t>
  </si>
  <si>
    <t>1-Phone-52</t>
  </si>
  <si>
    <t>1-6/5/2014</t>
  </si>
  <si>
    <t>Douala-Yaounde</t>
  </si>
  <si>
    <t>1-i25-1</t>
  </si>
  <si>
    <t>4/5</t>
  </si>
  <si>
    <t>Transport</t>
  </si>
  <si>
    <t>1-i25-r</t>
  </si>
  <si>
    <t>Lodging</t>
  </si>
  <si>
    <t>1-i25-4</t>
  </si>
  <si>
    <t>Feeding</t>
  </si>
  <si>
    <t>Mission 2</t>
  </si>
  <si>
    <t>East</t>
  </si>
  <si>
    <t>Bertoua</t>
  </si>
  <si>
    <t>2-Phone-59</t>
  </si>
  <si>
    <t>7/5</t>
  </si>
  <si>
    <t>2-Phone-66</t>
  </si>
  <si>
    <t>2-Phone-76</t>
  </si>
  <si>
    <t>8/5</t>
  </si>
  <si>
    <t>2-Phone-90</t>
  </si>
  <si>
    <t>9/5</t>
  </si>
  <si>
    <t>2-Phone-108</t>
  </si>
  <si>
    <t>10/5</t>
  </si>
  <si>
    <t>2-Phone-116</t>
  </si>
  <si>
    <t>2-Phone-134</t>
  </si>
  <si>
    <t>12/5</t>
  </si>
  <si>
    <t>Yaounde-Bertoua</t>
  </si>
  <si>
    <t>2-i25-2</t>
  </si>
  <si>
    <t>Bertoua-Dimato</t>
  </si>
  <si>
    <t>2-i25-r</t>
  </si>
  <si>
    <t>Dimato-Bertoua</t>
  </si>
  <si>
    <t>Bertoua-Yaounde</t>
  </si>
  <si>
    <t>Yaounde-Douala</t>
  </si>
  <si>
    <t>2-i25-3</t>
  </si>
  <si>
    <t>2-i25-4</t>
  </si>
  <si>
    <t>2-i25-5</t>
  </si>
  <si>
    <t>2-i25-6</t>
  </si>
  <si>
    <t>Trust building</t>
  </si>
  <si>
    <t>Mission 4</t>
  </si>
  <si>
    <t>Akonolinga</t>
  </si>
  <si>
    <t>i29</t>
  </si>
  <si>
    <t>4-Phone-68</t>
  </si>
  <si>
    <t>4-Phone-74</t>
  </si>
  <si>
    <t>4-Phone-95</t>
  </si>
  <si>
    <t>4-Phone-106</t>
  </si>
  <si>
    <t>4-Phone-127</t>
  </si>
  <si>
    <t>Yaounde-Akonolinga</t>
  </si>
  <si>
    <t>4-i29-1</t>
  </si>
  <si>
    <t>Akonolinga-Ekwa</t>
  </si>
  <si>
    <t>4-i29-r</t>
  </si>
  <si>
    <t>Ekwa-Akonolinga</t>
  </si>
  <si>
    <t>Akonolinga-Ekoko</t>
  </si>
  <si>
    <t>Ekoko-Akonolinga</t>
  </si>
  <si>
    <t>Akonolinga-Yaounde</t>
  </si>
  <si>
    <t>4-i29-2</t>
  </si>
  <si>
    <t>4-i29-3</t>
  </si>
  <si>
    <t>Mission 5</t>
  </si>
  <si>
    <t>Pouma</t>
  </si>
  <si>
    <t>i8</t>
  </si>
  <si>
    <t>5-Phone-7</t>
  </si>
  <si>
    <t>5-Phone-23</t>
  </si>
  <si>
    <t>5-Phone-39</t>
  </si>
  <si>
    <t>5-Phone-46</t>
  </si>
  <si>
    <t>5-Phone-56</t>
  </si>
  <si>
    <t>5-Phone-81</t>
  </si>
  <si>
    <t>5-Phone-99</t>
  </si>
  <si>
    <t>5-Phone-118</t>
  </si>
  <si>
    <t>5-Phone-128</t>
  </si>
  <si>
    <t>5-Phone-143</t>
  </si>
  <si>
    <t>13/5</t>
  </si>
  <si>
    <t>investigations</t>
  </si>
  <si>
    <t>5-i8-r</t>
  </si>
  <si>
    <t>Pouma-Songbanya</t>
  </si>
  <si>
    <t>Songbanya-Pouma</t>
  </si>
  <si>
    <t>Mission 6</t>
  </si>
  <si>
    <t>South West</t>
  </si>
  <si>
    <t>Ekondotiti</t>
  </si>
  <si>
    <t>i33</t>
  </si>
  <si>
    <t>6-Phone-1</t>
  </si>
  <si>
    <t>6-Phone-41</t>
  </si>
  <si>
    <t>6-Phone-69</t>
  </si>
  <si>
    <t>6-Phone-84</t>
  </si>
  <si>
    <t>6-Phone-101</t>
  </si>
  <si>
    <t>6-Phone-114</t>
  </si>
  <si>
    <t>6-Phone-r</t>
  </si>
  <si>
    <t>Douala-Kumba</t>
  </si>
  <si>
    <t>6-i33-r</t>
  </si>
  <si>
    <t>Kumba-Ekondotiti</t>
  </si>
  <si>
    <t>Ekondotiti-Belana</t>
  </si>
  <si>
    <t>Belana-Ekondotiti</t>
  </si>
  <si>
    <t>Ekondotiti-Mbang</t>
  </si>
  <si>
    <t>Mbang-Ekondotiti</t>
  </si>
  <si>
    <t>Ekondotiti-Kumba</t>
  </si>
  <si>
    <t>11/5</t>
  </si>
  <si>
    <t>Kumba-Douala</t>
  </si>
  <si>
    <t>6-i33-1</t>
  </si>
  <si>
    <t>6-i33-2</t>
  </si>
  <si>
    <t>6-i25-r</t>
  </si>
  <si>
    <t>Mission 7</t>
  </si>
  <si>
    <t>13-17/5/2014</t>
  </si>
  <si>
    <t>West</t>
  </si>
  <si>
    <t>Dschang</t>
  </si>
  <si>
    <t>7-Phone-142</t>
  </si>
  <si>
    <t>7-Phone-150</t>
  </si>
  <si>
    <t>14/5</t>
  </si>
  <si>
    <t>7-Phone-172</t>
  </si>
  <si>
    <t>15/5</t>
  </si>
  <si>
    <t>7-Phone-182</t>
  </si>
  <si>
    <t>16/5</t>
  </si>
  <si>
    <t>7-Phone-198</t>
  </si>
  <si>
    <t>17/5</t>
  </si>
  <si>
    <t>Douala-Dschang</t>
  </si>
  <si>
    <t>7-i25-7</t>
  </si>
  <si>
    <t>Dschang-Batcham</t>
  </si>
  <si>
    <t>7-i25-r</t>
  </si>
  <si>
    <t>Batcham-Dschang</t>
  </si>
  <si>
    <t>Dschang-Fositsa</t>
  </si>
  <si>
    <t>Fositsa-Dschang</t>
  </si>
  <si>
    <t>Dschang-Fongotongo</t>
  </si>
  <si>
    <t>Fongotongo-Dschang</t>
  </si>
  <si>
    <t>Dschang-Douala</t>
  </si>
  <si>
    <t>7-i25-8</t>
  </si>
  <si>
    <t>Mission 8</t>
  </si>
  <si>
    <t>14-17/5/2014</t>
  </si>
  <si>
    <t>South</t>
  </si>
  <si>
    <t>Ebolowa</t>
  </si>
  <si>
    <t>Yaounde-Ebolowa</t>
  </si>
  <si>
    <t>8-i29-4</t>
  </si>
  <si>
    <t>Ebolowa-Meyeng</t>
  </si>
  <si>
    <t>8-i29-r</t>
  </si>
  <si>
    <t>Meyeng-Ebolowa</t>
  </si>
  <si>
    <t>Ebolowa-Ndong</t>
  </si>
  <si>
    <t>Ndong-Ebolowa</t>
  </si>
  <si>
    <t>Ebolowa-Yaounde</t>
  </si>
  <si>
    <t>8-i29-5</t>
  </si>
  <si>
    <t>8-i29-6</t>
  </si>
  <si>
    <t>8-Phone-152</t>
  </si>
  <si>
    <t>8-Phone-170</t>
  </si>
  <si>
    <t>8-Phone-179</t>
  </si>
  <si>
    <t>8-Phone-197</t>
  </si>
  <si>
    <t>Mission 9</t>
  </si>
  <si>
    <t>Dimako</t>
  </si>
  <si>
    <t>9-Phone-151</t>
  </si>
  <si>
    <t>9-Phone-160</t>
  </si>
  <si>
    <t>9-Phone-173</t>
  </si>
  <si>
    <t>9-Phone-183</t>
  </si>
  <si>
    <t>9-Phone-201</t>
  </si>
  <si>
    <t xml:space="preserve"> </t>
  </si>
  <si>
    <t>Dimako-Bimba</t>
  </si>
  <si>
    <t>9-i8-r</t>
  </si>
  <si>
    <t>Bimba-Dimako</t>
  </si>
  <si>
    <t>Dimako-Djol</t>
  </si>
  <si>
    <t>Djol-Dimako</t>
  </si>
  <si>
    <t>Mission 10</t>
  </si>
  <si>
    <t>Abongmbang</t>
  </si>
  <si>
    <t>10-Phone-148</t>
  </si>
  <si>
    <t>10-Phone-161</t>
  </si>
  <si>
    <t>10-Phone-175-175a</t>
  </si>
  <si>
    <t>10-Phone-193</t>
  </si>
  <si>
    <t>10-Phone-205</t>
  </si>
  <si>
    <t>Batie-Bafoussam</t>
  </si>
  <si>
    <t>10-i33-r</t>
  </si>
  <si>
    <t>Bafoussam-Yaounde</t>
  </si>
  <si>
    <t>Yaounde-Abongmbang</t>
  </si>
  <si>
    <t>Abongmbang-Lomie</t>
  </si>
  <si>
    <t>Lomie-Abongmbang-</t>
  </si>
  <si>
    <t>10-i33-4</t>
  </si>
  <si>
    <t>Abongmbang-Yaounde</t>
  </si>
  <si>
    <t>Yaounde-Bafoussam</t>
  </si>
  <si>
    <t>Bafoussam-Batie</t>
  </si>
  <si>
    <t>10-i33-6</t>
  </si>
  <si>
    <t>10-i33-7</t>
  </si>
  <si>
    <t>10-i33-8</t>
  </si>
  <si>
    <t>Mission 11</t>
  </si>
  <si>
    <t>21/5/2014</t>
  </si>
  <si>
    <t>Yaounde</t>
  </si>
  <si>
    <t xml:space="preserve"> Centre</t>
  </si>
  <si>
    <t>11-Phone-213</t>
  </si>
  <si>
    <t>21/5</t>
  </si>
  <si>
    <t>11-i8-r</t>
  </si>
  <si>
    <t>Mission 12</t>
  </si>
  <si>
    <t>12-Phone-219</t>
  </si>
  <si>
    <t>12-Phone-237</t>
  </si>
  <si>
    <t>22/5</t>
  </si>
  <si>
    <t>12-Phone-240</t>
  </si>
  <si>
    <t>23/5</t>
  </si>
  <si>
    <t>12-Phone-258</t>
  </si>
  <si>
    <t>24/5</t>
  </si>
  <si>
    <t>Douala-Limbe</t>
  </si>
  <si>
    <t>12-i25-r</t>
  </si>
  <si>
    <t>Limbe-Idenou</t>
  </si>
  <si>
    <t>Idenou-Limbe</t>
  </si>
  <si>
    <t>Limbe-Douala</t>
  </si>
  <si>
    <t>25/5</t>
  </si>
  <si>
    <t>Mission 13</t>
  </si>
  <si>
    <t>Littoral</t>
  </si>
  <si>
    <t>Nkongsamba</t>
  </si>
  <si>
    <t>13-Phone-224</t>
  </si>
  <si>
    <t>13-Phone-239</t>
  </si>
  <si>
    <t>13-Phone-251</t>
  </si>
  <si>
    <t>13-Phone-256</t>
  </si>
  <si>
    <t>13-Phone-271</t>
  </si>
  <si>
    <t>26/5</t>
  </si>
  <si>
    <t>13-Phone-273</t>
  </si>
  <si>
    <t>13-Phone-289</t>
  </si>
  <si>
    <t>27/5</t>
  </si>
  <si>
    <t>Batie-Nkongsamba</t>
  </si>
  <si>
    <t>13-i33-r</t>
  </si>
  <si>
    <t>Nkongsamba-Melone</t>
  </si>
  <si>
    <t>Melone-Nkongsamba</t>
  </si>
  <si>
    <t>Nkongsamba-Manjo</t>
  </si>
  <si>
    <t>Manjo-Nkongsamba</t>
  </si>
  <si>
    <t>Nkongsamba-Melong</t>
  </si>
  <si>
    <t>Melong-Nkongsamba</t>
  </si>
  <si>
    <t>Nkongsamba-Batie</t>
  </si>
  <si>
    <t>13-i33-9</t>
  </si>
  <si>
    <t>Mission 14</t>
  </si>
  <si>
    <t>Bafang</t>
  </si>
  <si>
    <t>14-Phone-238</t>
  </si>
  <si>
    <t>14-Phone-241</t>
  </si>
  <si>
    <t>14-Phone-254</t>
  </si>
  <si>
    <t>14-Phone-255</t>
  </si>
  <si>
    <t>14-i8-2</t>
  </si>
  <si>
    <t>B'ssam-Bafang</t>
  </si>
  <si>
    <t>14-i8-r</t>
  </si>
  <si>
    <t>Bafang-Bankonji</t>
  </si>
  <si>
    <t>Bankonji-Bafang</t>
  </si>
  <si>
    <t>Bafang-Bangou</t>
  </si>
  <si>
    <t>Bangou-Bafang</t>
  </si>
  <si>
    <t>Bafang-B'ssam</t>
  </si>
  <si>
    <t>14-i8-3</t>
  </si>
  <si>
    <t>14-i8-4</t>
  </si>
  <si>
    <t>Mission 15</t>
  </si>
  <si>
    <t>15-Phone-212</t>
  </si>
  <si>
    <t>15-Phone-244</t>
  </si>
  <si>
    <t>15-Phone-257</t>
  </si>
  <si>
    <t>15-Phone-285</t>
  </si>
  <si>
    <t>15-Phone-303</t>
  </si>
  <si>
    <t>28/5</t>
  </si>
  <si>
    <t>15-Phone-326</t>
  </si>
  <si>
    <t>30/5</t>
  </si>
  <si>
    <t>15-Phone-333</t>
  </si>
  <si>
    <t>31/5</t>
  </si>
  <si>
    <t>15-i29-r</t>
  </si>
  <si>
    <t>Mission 16</t>
  </si>
  <si>
    <t>26-31/5/2014</t>
  </si>
  <si>
    <t>16-Phone-275</t>
  </si>
  <si>
    <t>16-Phone-276</t>
  </si>
  <si>
    <t>16-Phone-284</t>
  </si>
  <si>
    <t>16-Phone-296</t>
  </si>
  <si>
    <t>16-Phone-311</t>
  </si>
  <si>
    <t>29/5</t>
  </si>
  <si>
    <t>16-Phone-320</t>
  </si>
  <si>
    <t>16-Phone-335</t>
  </si>
  <si>
    <t>16-i25-10</t>
  </si>
  <si>
    <t>16-i25-11</t>
  </si>
  <si>
    <t>Abongmbang-Djouyaya</t>
  </si>
  <si>
    <t>16-i25-r</t>
  </si>
  <si>
    <t>Djouyaya-Abongmbang</t>
  </si>
  <si>
    <t>Abongmbang-Doumefa</t>
  </si>
  <si>
    <t>Doumefa-Abongmbang</t>
  </si>
  <si>
    <t>16-i25-12</t>
  </si>
  <si>
    <t>16-i25-12a</t>
  </si>
  <si>
    <t>16-i25-13</t>
  </si>
  <si>
    <t>39/5</t>
  </si>
  <si>
    <t>16-i25-14</t>
  </si>
  <si>
    <t>Mission 17</t>
  </si>
  <si>
    <t>17-Phone-269</t>
  </si>
  <si>
    <t>17-Phone-274</t>
  </si>
  <si>
    <t>17-Phone-279</t>
  </si>
  <si>
    <t>17-Phone-305</t>
  </si>
  <si>
    <t>17-Phone-310</t>
  </si>
  <si>
    <t>17-Phone-324</t>
  </si>
  <si>
    <t>17-Phone-329</t>
  </si>
  <si>
    <t>17-Phone-334</t>
  </si>
  <si>
    <t>17-i8-5</t>
  </si>
  <si>
    <t>17-i8-r</t>
  </si>
  <si>
    <t>Bafang-Bankou</t>
  </si>
  <si>
    <t>Bankou-Bafang</t>
  </si>
  <si>
    <t>17-i8-6</t>
  </si>
  <si>
    <t>17-i8-7</t>
  </si>
  <si>
    <t>Mission i8</t>
  </si>
  <si>
    <t>18-Phone-306</t>
  </si>
  <si>
    <t>18-Phone-315</t>
  </si>
  <si>
    <t>Hired taxi</t>
  </si>
  <si>
    <t>18-i77-12</t>
  </si>
  <si>
    <t>18-i77-r</t>
  </si>
  <si>
    <t>Operations</t>
  </si>
  <si>
    <t>Mission 3</t>
  </si>
  <si>
    <t>3-Phone-50</t>
  </si>
  <si>
    <t>3-Phone-55</t>
  </si>
  <si>
    <t>3-Phone-77-77a</t>
  </si>
  <si>
    <t>Serge</t>
  </si>
  <si>
    <t>3-Phone-78-78a</t>
  </si>
  <si>
    <t>3-Phone-80-80a</t>
  </si>
  <si>
    <t>3-Phone-86</t>
  </si>
  <si>
    <t>3-Phone-98</t>
  </si>
  <si>
    <t>3-Phone-100</t>
  </si>
  <si>
    <t>3-Phone-103</t>
  </si>
  <si>
    <t>3-Phone-104</t>
  </si>
  <si>
    <t>3-i77-1</t>
  </si>
  <si>
    <t>3-i77-2</t>
  </si>
  <si>
    <t>3-i77-3</t>
  </si>
  <si>
    <t>3-i77-4</t>
  </si>
  <si>
    <t>3-i77-r</t>
  </si>
  <si>
    <t>3-i77-5</t>
  </si>
  <si>
    <t>3-i77-5a</t>
  </si>
  <si>
    <t>3-i77-6</t>
  </si>
  <si>
    <t>External Assitance</t>
  </si>
  <si>
    <t>3-i77-7</t>
  </si>
  <si>
    <t>Bonus</t>
  </si>
  <si>
    <t>3-i77-8</t>
  </si>
  <si>
    <t>3-i77-9</t>
  </si>
  <si>
    <t>3-i77-10</t>
  </si>
  <si>
    <t>3-i77-11</t>
  </si>
  <si>
    <t>11-Phone-227</t>
  </si>
  <si>
    <t>11-Phone-228</t>
  </si>
  <si>
    <t>Ekane</t>
  </si>
  <si>
    <t>11-Phone-230</t>
  </si>
  <si>
    <t>Aime</t>
  </si>
  <si>
    <t>11-Phone-235</t>
  </si>
  <si>
    <t>7-12/5/2014</t>
  </si>
  <si>
    <t>5-12/5/2014</t>
  </si>
  <si>
    <t>1-12/5/2014</t>
  </si>
  <si>
    <t>21-25/5/2014</t>
  </si>
  <si>
    <t>21-27/5/2014</t>
  </si>
  <si>
    <t>21-31/5/2014</t>
  </si>
  <si>
    <t>28-29/5/2014</t>
  </si>
  <si>
    <t>6-9/5/2014</t>
  </si>
  <si>
    <t>bonus</t>
  </si>
  <si>
    <t>aim-8</t>
  </si>
  <si>
    <t>aime</t>
  </si>
  <si>
    <t>aim-9</t>
  </si>
  <si>
    <t>aim-10</t>
  </si>
  <si>
    <t>aim-11</t>
  </si>
  <si>
    <t>aim-12</t>
  </si>
  <si>
    <t>aim-13</t>
  </si>
  <si>
    <t>aim-21</t>
  </si>
  <si>
    <t>ania-9</t>
  </si>
  <si>
    <t>ania</t>
  </si>
  <si>
    <t>ania-19</t>
  </si>
  <si>
    <t>ania-20</t>
  </si>
  <si>
    <t>eka-5</t>
  </si>
  <si>
    <t>ekane</t>
  </si>
  <si>
    <t>eka-6</t>
  </si>
  <si>
    <t>eka-7</t>
  </si>
  <si>
    <t>nan-10</t>
  </si>
  <si>
    <t>28/05</t>
  </si>
  <si>
    <t>nancy</t>
  </si>
  <si>
    <t>ania-7</t>
  </si>
  <si>
    <t>Protected Species</t>
  </si>
  <si>
    <t>Leopard Skins</t>
  </si>
  <si>
    <t>Drinks with informer</t>
  </si>
  <si>
    <t>Elephant Parts</t>
  </si>
  <si>
    <t>Yaounde-Pouma</t>
  </si>
  <si>
    <t>Pouma-Yaounde</t>
  </si>
  <si>
    <t>Traveling Expenses</t>
  </si>
  <si>
    <t>Traveling expences</t>
  </si>
  <si>
    <t>Traveling Expences</t>
  </si>
  <si>
    <t>Parrots</t>
  </si>
  <si>
    <t>Yaounde-B'ssam</t>
  </si>
  <si>
    <t>B'ssam-Yaounde</t>
  </si>
  <si>
    <t>Chimp Skulls</t>
  </si>
  <si>
    <t>Idenau</t>
  </si>
  <si>
    <t>Chimp/Gorilla Skulls</t>
  </si>
  <si>
    <t>Legal</t>
  </si>
  <si>
    <t>Media</t>
  </si>
  <si>
    <t>Policy &amp; External Relations</t>
  </si>
  <si>
    <t>Management</t>
  </si>
  <si>
    <t>Coordination</t>
  </si>
  <si>
    <t xml:space="preserve">     </t>
  </si>
  <si>
    <t>Office</t>
  </si>
  <si>
    <t>total exp</t>
  </si>
  <si>
    <t>bank file</t>
  </si>
  <si>
    <t>CNPS</t>
  </si>
  <si>
    <t>Tax</t>
  </si>
  <si>
    <t>i35</t>
  </si>
  <si>
    <t>Personnel</t>
  </si>
  <si>
    <t>personnel</t>
  </si>
  <si>
    <t>Police</t>
  </si>
  <si>
    <t>MINFOF</t>
  </si>
  <si>
    <t>Udercover</t>
  </si>
  <si>
    <t>Phone-5</t>
  </si>
  <si>
    <t>Phone-26</t>
  </si>
  <si>
    <t>Phone-31</t>
  </si>
  <si>
    <t>Phone-53</t>
  </si>
  <si>
    <t>Phone-67</t>
  </si>
  <si>
    <t>Phone-79</t>
  </si>
  <si>
    <t>Phone-87</t>
  </si>
  <si>
    <t>Phone-109</t>
  </si>
  <si>
    <t>Phone-130</t>
  </si>
  <si>
    <t>Phone-140</t>
  </si>
  <si>
    <t>Phone-159</t>
  </si>
  <si>
    <t>Phone-174</t>
  </si>
  <si>
    <t>Phone-180</t>
  </si>
  <si>
    <t>Phone-185</t>
  </si>
  <si>
    <t>Phone-200</t>
  </si>
  <si>
    <t>Phone-222</t>
  </si>
  <si>
    <t>Phone-250</t>
  </si>
  <si>
    <t>Phone-268</t>
  </si>
  <si>
    <t>Phone-288</t>
  </si>
  <si>
    <t>Phone-295</t>
  </si>
  <si>
    <t>Phone-312-312a</t>
  </si>
  <si>
    <t>Phone-327</t>
  </si>
  <si>
    <t>Phone-330</t>
  </si>
  <si>
    <t>Phone-12</t>
  </si>
  <si>
    <t>Phone-16</t>
  </si>
  <si>
    <t>Phone-34</t>
  </si>
  <si>
    <t>Phone-43</t>
  </si>
  <si>
    <t>Phone-57</t>
  </si>
  <si>
    <t>Phone-71</t>
  </si>
  <si>
    <t>Phone-91</t>
  </si>
  <si>
    <t>Phone-110</t>
  </si>
  <si>
    <t>Phone-126</t>
  </si>
  <si>
    <t>Phone-141</t>
  </si>
  <si>
    <t>Phone-155</t>
  </si>
  <si>
    <t>Phone-167-167a</t>
  </si>
  <si>
    <t>Phone-178</t>
  </si>
  <si>
    <t>Phone-202</t>
  </si>
  <si>
    <t>Phone-217</t>
  </si>
  <si>
    <t>Phone-248</t>
  </si>
  <si>
    <t>Phone-260</t>
  </si>
  <si>
    <t>Phone-277</t>
  </si>
  <si>
    <t>Phone-299</t>
  </si>
  <si>
    <t>Phone-322</t>
  </si>
  <si>
    <t>Phone-336</t>
  </si>
  <si>
    <t>Phone-11</t>
  </si>
  <si>
    <t>Phone-20</t>
  </si>
  <si>
    <t>Phone-36</t>
  </si>
  <si>
    <t>Phone-61</t>
  </si>
  <si>
    <t>Phone-107</t>
  </si>
  <si>
    <t>Phone-123</t>
  </si>
  <si>
    <t>Phone-144</t>
  </si>
  <si>
    <t>Phone-154</t>
  </si>
  <si>
    <t>Phone-166</t>
  </si>
  <si>
    <t>Phone-184</t>
  </si>
  <si>
    <t>Phone-194</t>
  </si>
  <si>
    <t>Phone-216</t>
  </si>
  <si>
    <t>Phone-246</t>
  </si>
  <si>
    <t>Phone-261</t>
  </si>
  <si>
    <t>Phone-281</t>
  </si>
  <si>
    <t>Phone-298</t>
  </si>
  <si>
    <t>Phone-313</t>
  </si>
  <si>
    <t>Phone-325</t>
  </si>
  <si>
    <t>Nancy</t>
  </si>
  <si>
    <t>Phone-13</t>
  </si>
  <si>
    <t>Phone-18</t>
  </si>
  <si>
    <t>Phone-35</t>
  </si>
  <si>
    <t>Phone-48</t>
  </si>
  <si>
    <t>Phone-60</t>
  </si>
  <si>
    <t>Phone-73</t>
  </si>
  <si>
    <t>Phone-92</t>
  </si>
  <si>
    <t>Phone-112</t>
  </si>
  <si>
    <t>Phone-125</t>
  </si>
  <si>
    <t>Phone-138</t>
  </si>
  <si>
    <t>Phone-169</t>
  </si>
  <si>
    <t>Phone-188</t>
  </si>
  <si>
    <t>Phone-204</t>
  </si>
  <si>
    <t>Phone-215</t>
  </si>
  <si>
    <t>Phone-229</t>
  </si>
  <si>
    <t>Phone-245</t>
  </si>
  <si>
    <t>Phone-262</t>
  </si>
  <si>
    <t>Phone-282</t>
  </si>
  <si>
    <t>Phone-302</t>
  </si>
  <si>
    <t>Phone-318</t>
  </si>
  <si>
    <t>Phone-331</t>
  </si>
  <si>
    <t>Loveline</t>
  </si>
  <si>
    <t>Phone-14</t>
  </si>
  <si>
    <t>Phone-19</t>
  </si>
  <si>
    <t>Phone-33</t>
  </si>
  <si>
    <t>Phone-47</t>
  </si>
  <si>
    <t>Phone-62</t>
  </si>
  <si>
    <t>Phone-72</t>
  </si>
  <si>
    <t>Phone-93</t>
  </si>
  <si>
    <t>Phone-111</t>
  </si>
  <si>
    <t>Phone-124</t>
  </si>
  <si>
    <t>Phone-137</t>
  </si>
  <si>
    <t>Phone-156</t>
  </si>
  <si>
    <t>Phone-168</t>
  </si>
  <si>
    <t>Phone-186</t>
  </si>
  <si>
    <t>Phone-196</t>
  </si>
  <si>
    <t>Phone-214</t>
  </si>
  <si>
    <t>Phone-226</t>
  </si>
  <si>
    <t>Phone-249</t>
  </si>
  <si>
    <t>Phone-263</t>
  </si>
  <si>
    <t>Phone-286</t>
  </si>
  <si>
    <t>Phone-297</t>
  </si>
  <si>
    <t>Phone-319</t>
  </si>
  <si>
    <t>aim-2</t>
  </si>
  <si>
    <t>Bafoussam-Dschang</t>
  </si>
  <si>
    <t>aim-r</t>
  </si>
  <si>
    <t>Dschang-Bafoussam</t>
  </si>
  <si>
    <t>aim-4</t>
  </si>
  <si>
    <t>aim-15</t>
  </si>
  <si>
    <t>aim-16</t>
  </si>
  <si>
    <t>aim-20</t>
  </si>
  <si>
    <t>ania-1</t>
  </si>
  <si>
    <t>Bertoua-Batouri-Bertoua</t>
  </si>
  <si>
    <t>ania-8</t>
  </si>
  <si>
    <t>bertoua-abongmbang</t>
  </si>
  <si>
    <t>ania-10</t>
  </si>
  <si>
    <t>ania-16</t>
  </si>
  <si>
    <t>ania-21</t>
  </si>
  <si>
    <t>bafoussam-bafang</t>
  </si>
  <si>
    <t>ania-r</t>
  </si>
  <si>
    <t>bafang-bafoussam</t>
  </si>
  <si>
    <t>ania-23</t>
  </si>
  <si>
    <t>Yaounde-Abong-Mbang</t>
  </si>
  <si>
    <t>eka 3</t>
  </si>
  <si>
    <t>Abong-Mbang-Yaounde</t>
  </si>
  <si>
    <t>eka-8</t>
  </si>
  <si>
    <t>Yaounde-Mfuo</t>
  </si>
  <si>
    <t>eka-r</t>
  </si>
  <si>
    <t>Mfou-Yaounde</t>
  </si>
  <si>
    <t>Djomejo-Abong-Mbang-Djomedjo</t>
  </si>
  <si>
    <t>love-2</t>
  </si>
  <si>
    <t>loveline</t>
  </si>
  <si>
    <t>love-3</t>
  </si>
  <si>
    <t>love-5</t>
  </si>
  <si>
    <t>Akonolinga-Yaoundé</t>
  </si>
  <si>
    <t>love-r</t>
  </si>
  <si>
    <t>Yaounde- Bertoua</t>
  </si>
  <si>
    <t>love-7</t>
  </si>
  <si>
    <t>Bertoua-Yaoundé</t>
  </si>
  <si>
    <t>love-9</t>
  </si>
  <si>
    <t>yaoundé- bafoussam</t>
  </si>
  <si>
    <t>love-12</t>
  </si>
  <si>
    <t>Balesseng - Bangangté-Balesseng</t>
  </si>
  <si>
    <t>love-15</t>
  </si>
  <si>
    <t>Bafoussam- Bangangté</t>
  </si>
  <si>
    <t>Bangangté-Bafoussam</t>
  </si>
  <si>
    <t>Baham-Bafoussam-Baham</t>
  </si>
  <si>
    <t>love-16</t>
  </si>
  <si>
    <t>Bafoussam- Yaoundé</t>
  </si>
  <si>
    <t>love-17</t>
  </si>
  <si>
    <t>nan-1</t>
  </si>
  <si>
    <t>5/05</t>
  </si>
  <si>
    <t>Bafoussam-Bangante</t>
  </si>
  <si>
    <t>nan-r</t>
  </si>
  <si>
    <t>6/05</t>
  </si>
  <si>
    <t>Bangante-Bafoussam</t>
  </si>
  <si>
    <t>Balesseng-Bangangte-Balesseng</t>
  </si>
  <si>
    <t>nan-3</t>
  </si>
  <si>
    <t>Yaounde-Mfou</t>
  </si>
  <si>
    <t>13/05</t>
  </si>
  <si>
    <t>Yaounde-Edea</t>
  </si>
  <si>
    <t>nan-5</t>
  </si>
  <si>
    <t>23/05</t>
  </si>
  <si>
    <t>Edea-Yaounde</t>
  </si>
  <si>
    <t>nan-6</t>
  </si>
  <si>
    <t>25/05</t>
  </si>
  <si>
    <t>Edea-Kribi</t>
  </si>
  <si>
    <t>26/05</t>
  </si>
  <si>
    <t>Kribi-Edea</t>
  </si>
  <si>
    <t>27/05</t>
  </si>
  <si>
    <t>30/05</t>
  </si>
  <si>
    <t>Edea-Douala</t>
  </si>
  <si>
    <t>Douala-Edea</t>
  </si>
  <si>
    <t>eka-2a</t>
  </si>
  <si>
    <t>2/05</t>
  </si>
  <si>
    <t>7/05</t>
  </si>
  <si>
    <t>8/05</t>
  </si>
  <si>
    <t>9/05</t>
  </si>
  <si>
    <t>10/05</t>
  </si>
  <si>
    <t>12/05</t>
  </si>
  <si>
    <t>14/05</t>
  </si>
  <si>
    <t>15/05</t>
  </si>
  <si>
    <t>16/05</t>
  </si>
  <si>
    <t>17/05</t>
  </si>
  <si>
    <t>21/05</t>
  </si>
  <si>
    <t>22/05</t>
  </si>
  <si>
    <t>aim-3</t>
  </si>
  <si>
    <t>aim-17</t>
  </si>
  <si>
    <t>aim-19</t>
  </si>
  <si>
    <t>ania-2</t>
  </si>
  <si>
    <t>ania-11</t>
  </si>
  <si>
    <t>ania-17</t>
  </si>
  <si>
    <t>ania-22</t>
  </si>
  <si>
    <t>eka-4</t>
  </si>
  <si>
    <t>love-4</t>
  </si>
  <si>
    <t>love-8</t>
  </si>
  <si>
    <t>love-13</t>
  </si>
  <si>
    <t>nan-2</t>
  </si>
  <si>
    <t>nan-9</t>
  </si>
  <si>
    <t>computer repair</t>
  </si>
  <si>
    <t>aim-7</t>
  </si>
  <si>
    <t>x112 photocopy</t>
  </si>
  <si>
    <t>ania-3</t>
  </si>
  <si>
    <t>x13 print</t>
  </si>
  <si>
    <t>ania-18</t>
  </si>
  <si>
    <t>x91 photocopy</t>
  </si>
  <si>
    <t>Job Advert</t>
  </si>
  <si>
    <t>eka-9</t>
  </si>
  <si>
    <t>X 80 Photocopies</t>
  </si>
  <si>
    <t>love-10</t>
  </si>
  <si>
    <t>X 10 pictures</t>
  </si>
  <si>
    <t>love-11</t>
  </si>
  <si>
    <t>X 40 photocopies</t>
  </si>
  <si>
    <t>ebot-1</t>
  </si>
  <si>
    <t>ebot-2</t>
  </si>
  <si>
    <t>Kumba-Mamfe</t>
  </si>
  <si>
    <t>tam-1</t>
  </si>
  <si>
    <t>Mamfe-Kumba</t>
  </si>
  <si>
    <t>tchag-1</t>
  </si>
  <si>
    <t>Bagangté-bafousam</t>
  </si>
  <si>
    <t>Bafoussam- Dschang</t>
  </si>
  <si>
    <t>tchag-2</t>
  </si>
  <si>
    <t>Bafoussam-Bangangté</t>
  </si>
  <si>
    <t>tchag-3</t>
  </si>
  <si>
    <t>tcheu-1</t>
  </si>
  <si>
    <t>Edae-Douala</t>
  </si>
  <si>
    <t>Douala-Kribi</t>
  </si>
  <si>
    <t>tcheu-2</t>
  </si>
  <si>
    <t>Kribi-Douala</t>
  </si>
  <si>
    <t>tchag-r</t>
  </si>
  <si>
    <t>lawyers fees</t>
  </si>
  <si>
    <t>M.Tambe</t>
  </si>
  <si>
    <t>eka-1</t>
  </si>
  <si>
    <t>lawyer fees</t>
  </si>
  <si>
    <t>Me Tchagyou</t>
  </si>
  <si>
    <t>aim-5</t>
  </si>
  <si>
    <t>aim-6</t>
  </si>
  <si>
    <t>Nya Aime</t>
  </si>
  <si>
    <t>Ania Serge</t>
  </si>
  <si>
    <t>Inter-City Transport</t>
  </si>
  <si>
    <t>Local Transport</t>
  </si>
  <si>
    <t>Locai Transport</t>
  </si>
  <si>
    <t>Inter city Transport</t>
  </si>
  <si>
    <t>Eric</t>
  </si>
  <si>
    <t>Phone-3</t>
  </si>
  <si>
    <t>Phone-24</t>
  </si>
  <si>
    <t>Phone-29</t>
  </si>
  <si>
    <t>Phone-54</t>
  </si>
  <si>
    <t>Phone-65</t>
  </si>
  <si>
    <t>Phone-75</t>
  </si>
  <si>
    <t>Phone-89</t>
  </si>
  <si>
    <t>Phone-117</t>
  </si>
  <si>
    <t>Phone-131</t>
  </si>
  <si>
    <t>Phone-132</t>
  </si>
  <si>
    <t>Phone-147</t>
  </si>
  <si>
    <t>Phone-158</t>
  </si>
  <si>
    <t>Phone-176</t>
  </si>
  <si>
    <t>Phone-191</t>
  </si>
  <si>
    <t>Phone-206</t>
  </si>
  <si>
    <t>Phone-234</t>
  </si>
  <si>
    <t>Phone-252</t>
  </si>
  <si>
    <t>Phone-272</t>
  </si>
  <si>
    <t>Phone-287</t>
  </si>
  <si>
    <t>Phone-294</t>
  </si>
  <si>
    <t>Phone-307</t>
  </si>
  <si>
    <t>Phone-316</t>
  </si>
  <si>
    <t>Phone-338</t>
  </si>
  <si>
    <t>Anna</t>
  </si>
  <si>
    <t>Phone-8</t>
  </si>
  <si>
    <t>Phone-21</t>
  </si>
  <si>
    <t>Phone-38</t>
  </si>
  <si>
    <t>Phone-44</t>
  </si>
  <si>
    <t>Phone-58</t>
  </si>
  <si>
    <t>Phone-85</t>
  </si>
  <si>
    <t>Phone-94</t>
  </si>
  <si>
    <t>Phone-105</t>
  </si>
  <si>
    <t>Phone-122</t>
  </si>
  <si>
    <t>Phone-139</t>
  </si>
  <si>
    <t>Phone-157</t>
  </si>
  <si>
    <t>Phone-171</t>
  </si>
  <si>
    <t>Phone-181</t>
  </si>
  <si>
    <t>Phone-199</t>
  </si>
  <si>
    <t>Phone-209</t>
  </si>
  <si>
    <t>19/5</t>
  </si>
  <si>
    <t>Phone-221</t>
  </si>
  <si>
    <t>Phone-223</t>
  </si>
  <si>
    <t>Phone-233</t>
  </si>
  <si>
    <t>Phone-243</t>
  </si>
  <si>
    <t>Phone-267</t>
  </si>
  <si>
    <t>Phone-280</t>
  </si>
  <si>
    <t>Phone-291</t>
  </si>
  <si>
    <t>Phone-300</t>
  </si>
  <si>
    <t>Phone-328</t>
  </si>
  <si>
    <t>Phone-337</t>
  </si>
  <si>
    <t>ann-3</t>
  </si>
  <si>
    <t>ann-7</t>
  </si>
  <si>
    <t>17/3</t>
  </si>
  <si>
    <t>ann-8</t>
  </si>
  <si>
    <t>24/3</t>
  </si>
  <si>
    <t>Ikot-Ekpene - calabar</t>
  </si>
  <si>
    <t>ann-9</t>
  </si>
  <si>
    <t>19/3</t>
  </si>
  <si>
    <t>ann-10</t>
  </si>
  <si>
    <t>ann-11</t>
  </si>
  <si>
    <t>21/3</t>
  </si>
  <si>
    <t>ann-11a</t>
  </si>
  <si>
    <t>12/3</t>
  </si>
  <si>
    <t>ann-r</t>
  </si>
  <si>
    <t>special taxi</t>
  </si>
  <si>
    <t>20/5</t>
  </si>
  <si>
    <t>eri-r</t>
  </si>
  <si>
    <t>balance scaled to results</t>
  </si>
  <si>
    <t>radio news flash E</t>
  </si>
  <si>
    <t xml:space="preserve">Bertoua arrest of 2 dealers with 10 primate skulls </t>
  </si>
  <si>
    <t>09/5</t>
  </si>
  <si>
    <t>radio news flash F</t>
  </si>
  <si>
    <t>radio talk show E</t>
  </si>
  <si>
    <t xml:space="preserve">radio news flash F </t>
  </si>
  <si>
    <t>hotnews newspaper F</t>
  </si>
  <si>
    <t>hotnews newspaper E</t>
  </si>
  <si>
    <t>horizon newspaper E</t>
  </si>
  <si>
    <t>mutations newspaper F</t>
  </si>
  <si>
    <t>reperes newspaper F</t>
  </si>
  <si>
    <t>l'orient newspaper F</t>
  </si>
  <si>
    <t>Essingan newspaper F</t>
  </si>
  <si>
    <t>nouvelle express newspaper F</t>
  </si>
  <si>
    <t>hotnews internet F</t>
  </si>
  <si>
    <t>the spokesman internet F</t>
  </si>
  <si>
    <t>the times Journal newspaper E</t>
  </si>
  <si>
    <t>bertoua arrest of 2 dealers with 10 primate skulls</t>
  </si>
  <si>
    <t>the spokesman internet E</t>
  </si>
  <si>
    <t>popoli newspaper F</t>
  </si>
  <si>
    <t>eden newspaper E</t>
  </si>
  <si>
    <t>TV news feature F</t>
  </si>
  <si>
    <t>radio news feature E</t>
  </si>
  <si>
    <t>Mindourou arrest of an elephant skulls and jawbones dealer- court appearance</t>
  </si>
  <si>
    <t>03/5</t>
  </si>
  <si>
    <t>l'investigation newspaper F</t>
  </si>
  <si>
    <t>notorious female dealer arrested with giant pangolin scales</t>
  </si>
  <si>
    <t>confidentiel newspaper F</t>
  </si>
  <si>
    <t>the horizon newspaper E</t>
  </si>
  <si>
    <t>Editing cost</t>
  </si>
  <si>
    <t>recording</t>
  </si>
  <si>
    <t>radio talkshow production</t>
  </si>
  <si>
    <t>eri-5</t>
  </si>
  <si>
    <t>video coverage</t>
  </si>
  <si>
    <t>eri-2</t>
  </si>
  <si>
    <t>ann-2</t>
  </si>
  <si>
    <t>transfer of footage</t>
  </si>
  <si>
    <t>ann-5</t>
  </si>
  <si>
    <t xml:space="preserve">Photocopies of fact sheet </t>
  </si>
  <si>
    <t>eri-1</t>
  </si>
  <si>
    <t>Stamp ink</t>
  </si>
  <si>
    <t>eri-3</t>
  </si>
  <si>
    <t>eri-4</t>
  </si>
  <si>
    <t>x4 newspaper</t>
  </si>
  <si>
    <t>professional literature</t>
  </si>
  <si>
    <t>x17 newspaper</t>
  </si>
  <si>
    <t>ann-1</t>
  </si>
  <si>
    <t>ann-4</t>
  </si>
  <si>
    <t>ann-6</t>
  </si>
  <si>
    <t>Policy and External Relations</t>
  </si>
  <si>
    <t xml:space="preserve"> LAGA Replication</t>
  </si>
  <si>
    <t>Kenya</t>
  </si>
  <si>
    <t>Coordination /Support</t>
  </si>
  <si>
    <t>Phone International</t>
  </si>
  <si>
    <t>Policy and external relations</t>
  </si>
  <si>
    <t>Ofir-3</t>
  </si>
  <si>
    <t>Ofir</t>
  </si>
  <si>
    <t>Ofir-4</t>
  </si>
  <si>
    <t>3/5</t>
  </si>
  <si>
    <t>Ofir-5</t>
  </si>
  <si>
    <t>Ofir-6</t>
  </si>
  <si>
    <t>Ofir-7-7a</t>
  </si>
  <si>
    <t>Ofir-8</t>
  </si>
  <si>
    <t>Ofir-18</t>
  </si>
  <si>
    <t>Ofir-19-19a</t>
  </si>
  <si>
    <t>Ofir-20</t>
  </si>
  <si>
    <t>Ofir-21</t>
  </si>
  <si>
    <t>Ofir-22</t>
  </si>
  <si>
    <t>Ofir-23</t>
  </si>
  <si>
    <t>Ofir-24</t>
  </si>
  <si>
    <t>Ofir-25</t>
  </si>
  <si>
    <t>Ofir-26</t>
  </si>
  <si>
    <t>Ofir-27</t>
  </si>
  <si>
    <t>Ofir-28</t>
  </si>
  <si>
    <t>Ofir-29</t>
  </si>
  <si>
    <t>Ofir-30</t>
  </si>
  <si>
    <t>Ofir-31</t>
  </si>
  <si>
    <t>Ofir-32</t>
  </si>
  <si>
    <t>Ofir-33</t>
  </si>
  <si>
    <t>Ofir-34-34a</t>
  </si>
  <si>
    <t>Air ticket</t>
  </si>
  <si>
    <t>arrey-1</t>
  </si>
  <si>
    <t>arrey</t>
  </si>
  <si>
    <t>arrey-2</t>
  </si>
  <si>
    <t>international Travel</t>
  </si>
  <si>
    <t>Nairobi-Nangaki</t>
  </si>
  <si>
    <t>Ofir-9</t>
  </si>
  <si>
    <t>Nangaki-Nairobi</t>
  </si>
  <si>
    <t>Ofir-10</t>
  </si>
  <si>
    <t>Ofir-35</t>
  </si>
  <si>
    <t>passport renewal</t>
  </si>
  <si>
    <t>ofir-37</t>
  </si>
  <si>
    <t>3/6</t>
  </si>
  <si>
    <t>traveling arrangement</t>
  </si>
  <si>
    <t>Ofir-r</t>
  </si>
  <si>
    <t>18/5</t>
  </si>
  <si>
    <t>1/6</t>
  </si>
  <si>
    <t>Hired car</t>
  </si>
  <si>
    <t>Ofir-1</t>
  </si>
  <si>
    <t>Ofir-2</t>
  </si>
  <si>
    <t>Ofir-11</t>
  </si>
  <si>
    <t>Ofir-12</t>
  </si>
  <si>
    <t>Ofir-13</t>
  </si>
  <si>
    <t>24/6</t>
  </si>
  <si>
    <t>Ofir-14</t>
  </si>
  <si>
    <t>Ofir-15</t>
  </si>
  <si>
    <t>Ofir-16</t>
  </si>
  <si>
    <t>Ofir-17</t>
  </si>
  <si>
    <t>Computer adaptor</t>
  </si>
  <si>
    <t>Ofir-38</t>
  </si>
  <si>
    <t>X 181 printing</t>
  </si>
  <si>
    <t>Ofir-36</t>
  </si>
  <si>
    <t>X 1031 photocopies</t>
  </si>
  <si>
    <t>X32 Binding</t>
  </si>
  <si>
    <t>X62 printing</t>
  </si>
  <si>
    <t>Ofir-37</t>
  </si>
  <si>
    <t>x 434 photocopies</t>
  </si>
  <si>
    <t>x 7 binding</t>
  </si>
  <si>
    <t>x 42 biz cards</t>
  </si>
  <si>
    <t>X 2 USB keys</t>
  </si>
  <si>
    <t>X 48 biz cards</t>
  </si>
  <si>
    <t>Ofir-39</t>
  </si>
  <si>
    <t>USB key</t>
  </si>
  <si>
    <t>Ofir-40</t>
  </si>
  <si>
    <t>Trophy plate</t>
  </si>
  <si>
    <t>Ofir-41</t>
  </si>
  <si>
    <t>International Investigations</t>
  </si>
  <si>
    <t>Phone international</t>
  </si>
  <si>
    <t>Phone-102</t>
  </si>
  <si>
    <t>Phone-133</t>
  </si>
  <si>
    <t>Arrey</t>
  </si>
  <si>
    <t>Phone-135</t>
  </si>
  <si>
    <t>Phone-162</t>
  </si>
  <si>
    <t>Phone-314-314a</t>
  </si>
  <si>
    <t>Training of Jurist</t>
  </si>
  <si>
    <t>Phone-189</t>
  </si>
  <si>
    <t>Phone-163</t>
  </si>
  <si>
    <t>Phone-149</t>
  </si>
  <si>
    <t>Phone-220</t>
  </si>
  <si>
    <t>Phone-231</t>
  </si>
  <si>
    <t>Phone-247</t>
  </si>
  <si>
    <t>Phone-264</t>
  </si>
  <si>
    <t>Phone-292</t>
  </si>
  <si>
    <t>Phone-304</t>
  </si>
  <si>
    <t>Phone-321</t>
  </si>
  <si>
    <t>Phone-177</t>
  </si>
  <si>
    <t xml:space="preserve"> Airport tax</t>
  </si>
  <si>
    <t>char-r</t>
  </si>
  <si>
    <t>Yellow fever vaccine</t>
  </si>
  <si>
    <t>char-4</t>
  </si>
  <si>
    <t>char-1</t>
  </si>
  <si>
    <t>char-3</t>
  </si>
  <si>
    <t>char-2</t>
  </si>
  <si>
    <t>char-5</t>
  </si>
  <si>
    <t>Emeline</t>
  </si>
  <si>
    <t>Phone-9</t>
  </si>
  <si>
    <t>Phone-17</t>
  </si>
  <si>
    <t>Phone-32</t>
  </si>
  <si>
    <t>Phone-49</t>
  </si>
  <si>
    <t>Phone-82</t>
  </si>
  <si>
    <t>Phone-97</t>
  </si>
  <si>
    <t>Phone-121</t>
  </si>
  <si>
    <t>Phone-145</t>
  </si>
  <si>
    <t>Phone-164</t>
  </si>
  <si>
    <t>Phone-187</t>
  </si>
  <si>
    <t>Phone-195</t>
  </si>
  <si>
    <t>Phone-211</t>
  </si>
  <si>
    <t>Phone-225</t>
  </si>
  <si>
    <t>Phone-242</t>
  </si>
  <si>
    <t>Phone-270</t>
  </si>
  <si>
    <t>Phone-283</t>
  </si>
  <si>
    <t>Phone-15</t>
  </si>
  <si>
    <t>Phone-27</t>
  </si>
  <si>
    <t>Phone-28</t>
  </si>
  <si>
    <t>Phone-51-51a</t>
  </si>
  <si>
    <t>Phone-70</t>
  </si>
  <si>
    <t>Phone-88</t>
  </si>
  <si>
    <t>Phone-113</t>
  </si>
  <si>
    <t>Phone-119-119a</t>
  </si>
  <si>
    <t>Phone-129</t>
  </si>
  <si>
    <t>Phone-146</t>
  </si>
  <si>
    <t>Phone-192</t>
  </si>
  <si>
    <t>Phone-207</t>
  </si>
  <si>
    <t>Phone-208</t>
  </si>
  <si>
    <t>Phone-210</t>
  </si>
  <si>
    <t>Phone-232-232a</t>
  </si>
  <si>
    <t>Phone-259</t>
  </si>
  <si>
    <t>Phone-266</t>
  </si>
  <si>
    <t>Unice</t>
  </si>
  <si>
    <t>Phone-10</t>
  </si>
  <si>
    <t>Phone-22</t>
  </si>
  <si>
    <t>Phone-40</t>
  </si>
  <si>
    <t>Phone-42</t>
  </si>
  <si>
    <t>Phone-63</t>
  </si>
  <si>
    <t>Phone-83</t>
  </si>
  <si>
    <t>Phone-96</t>
  </si>
  <si>
    <t>Phone-115</t>
  </si>
  <si>
    <t>Phone-120</t>
  </si>
  <si>
    <t>Phone-136</t>
  </si>
  <si>
    <t>Phone-153</t>
  </si>
  <si>
    <t>Phone-165</t>
  </si>
  <si>
    <t>Phone-190</t>
  </si>
  <si>
    <t>Phone-203</t>
  </si>
  <si>
    <t>Phone-218</t>
  </si>
  <si>
    <t>Phone-236</t>
  </si>
  <si>
    <t>Phone-253</t>
  </si>
  <si>
    <t>Phone-265</t>
  </si>
  <si>
    <t>Phone-278</t>
  </si>
  <si>
    <t>Phone-301</t>
  </si>
  <si>
    <t>Phone-309</t>
  </si>
  <si>
    <t>Phone-323</t>
  </si>
  <si>
    <t>Phone-332</t>
  </si>
  <si>
    <t>Uni-r</t>
  </si>
  <si>
    <t xml:space="preserve">Transport </t>
  </si>
  <si>
    <t>x11 toilet tissues</t>
  </si>
  <si>
    <t>Uni-1</t>
  </si>
  <si>
    <t xml:space="preserve">x3 cupboard locks </t>
  </si>
  <si>
    <t>Uni-2</t>
  </si>
  <si>
    <t>x10 meters of flash band</t>
  </si>
  <si>
    <t>Uni-3</t>
  </si>
  <si>
    <t>Uni-4</t>
  </si>
  <si>
    <t>Uni-5</t>
  </si>
  <si>
    <t xml:space="preserve">x2 planks </t>
  </si>
  <si>
    <t>Uni-6</t>
  </si>
  <si>
    <t>payment for work</t>
  </si>
  <si>
    <t xml:space="preserve">x2 paint brushes </t>
  </si>
  <si>
    <t>Uni-7</t>
  </si>
  <si>
    <t xml:space="preserve">x3 kilograms of water paint </t>
  </si>
  <si>
    <t>Uni-8</t>
  </si>
  <si>
    <t>Uni-9</t>
  </si>
  <si>
    <t>Uni-10</t>
  </si>
  <si>
    <t>Uni-11</t>
  </si>
  <si>
    <t>Uni-52</t>
  </si>
  <si>
    <t>x1 packet of blue pens</t>
  </si>
  <si>
    <t>Uni-52a</t>
  </si>
  <si>
    <t>x10 toilet tissues</t>
  </si>
  <si>
    <t>Uni-53</t>
  </si>
  <si>
    <t>x20 block note</t>
  </si>
  <si>
    <t>Uni-54</t>
  </si>
  <si>
    <t>Uni-55</t>
  </si>
  <si>
    <t>Uni-56</t>
  </si>
  <si>
    <t>Telephone</t>
  </si>
  <si>
    <t>13-i33-10</t>
  </si>
  <si>
    <t>SNEC-Water</t>
  </si>
  <si>
    <t>Rent + Bills</t>
  </si>
  <si>
    <t>Hr-snec 2014 .5</t>
  </si>
  <si>
    <t>Sonel-Electricity</t>
  </si>
  <si>
    <t>Hr-sonel 2014 .5</t>
  </si>
  <si>
    <t>Hr-security 2014</t>
  </si>
  <si>
    <t>Transfer fees</t>
  </si>
  <si>
    <t>Express union</t>
  </si>
  <si>
    <t>Uni-12</t>
  </si>
  <si>
    <t>Uni-13</t>
  </si>
  <si>
    <t>Uni-14</t>
  </si>
  <si>
    <t>Uni-15</t>
  </si>
  <si>
    <t>Uni-16</t>
  </si>
  <si>
    <t>Uni-17</t>
  </si>
  <si>
    <t>Uni-18</t>
  </si>
  <si>
    <t>Uni-19</t>
  </si>
  <si>
    <t>Uni-20</t>
  </si>
  <si>
    <t>Uni-21</t>
  </si>
  <si>
    <t>Uni-22</t>
  </si>
  <si>
    <t>Uni-23</t>
  </si>
  <si>
    <t>Uni-24</t>
  </si>
  <si>
    <t>Uni-25</t>
  </si>
  <si>
    <t>Uni-26</t>
  </si>
  <si>
    <t>Uni-27</t>
  </si>
  <si>
    <t>Uni-28</t>
  </si>
  <si>
    <t>Uni-29</t>
  </si>
  <si>
    <t>Uni-30</t>
  </si>
  <si>
    <t>Uni-31</t>
  </si>
  <si>
    <t>Uni-32</t>
  </si>
  <si>
    <t>Uni-33</t>
  </si>
  <si>
    <t>Uni-34</t>
  </si>
  <si>
    <t>Uni-35</t>
  </si>
  <si>
    <t>Uni-36</t>
  </si>
  <si>
    <t>Uni-37</t>
  </si>
  <si>
    <t>Uni-38</t>
  </si>
  <si>
    <t>Uni-39</t>
  </si>
  <si>
    <t>Uni-40</t>
  </si>
  <si>
    <t>Uni-41</t>
  </si>
  <si>
    <t>Uni-42</t>
  </si>
  <si>
    <t>Uni-43</t>
  </si>
  <si>
    <t>Uni-44</t>
  </si>
  <si>
    <t>Uni-45</t>
  </si>
  <si>
    <t>Uni-46</t>
  </si>
  <si>
    <t>Uni-47</t>
  </si>
  <si>
    <t>Uni-48</t>
  </si>
  <si>
    <t>Uni-49</t>
  </si>
  <si>
    <t>Uni-50</t>
  </si>
  <si>
    <t>Uni-51</t>
  </si>
  <si>
    <t>arrey-r</t>
  </si>
  <si>
    <t>Office cleaner</t>
  </si>
  <si>
    <t>arrey-4</t>
  </si>
  <si>
    <t>Internet key</t>
  </si>
  <si>
    <t>arrey-5</t>
  </si>
  <si>
    <t>Office security</t>
  </si>
  <si>
    <t>arrey-9</t>
  </si>
  <si>
    <t>arrey-10</t>
  </si>
  <si>
    <t>Hr-security 2014.</t>
  </si>
  <si>
    <t>Javel</t>
  </si>
  <si>
    <t>Savon</t>
  </si>
  <si>
    <t>Pax</t>
  </si>
  <si>
    <t>Hr-security 2014.5</t>
  </si>
  <si>
    <t>May Alarm</t>
  </si>
  <si>
    <t>Western union</t>
  </si>
  <si>
    <t>arrey-3</t>
  </si>
  <si>
    <t>arrey-7</t>
  </si>
  <si>
    <t>arrey-8</t>
  </si>
  <si>
    <t>arrey-12</t>
  </si>
  <si>
    <t>Edéa-Douala</t>
  </si>
  <si>
    <t>Douala-Edéa</t>
  </si>
  <si>
    <t>Yaounde-Edéa</t>
  </si>
  <si>
    <t>Edéa-Yaounde</t>
  </si>
  <si>
    <t>Me Ebot</t>
  </si>
  <si>
    <t>ebot-3</t>
  </si>
  <si>
    <t>ebot</t>
  </si>
  <si>
    <t>ebot-4</t>
  </si>
  <si>
    <t>ebot-5</t>
  </si>
  <si>
    <t>ebot-6</t>
  </si>
  <si>
    <t>ebot-7</t>
  </si>
  <si>
    <t>ebot-8</t>
  </si>
  <si>
    <t>ebot-9</t>
  </si>
  <si>
    <t>ebot-10</t>
  </si>
  <si>
    <t>tcheugueu</t>
  </si>
  <si>
    <t>tcheu-3</t>
  </si>
  <si>
    <t>tcheu-4</t>
  </si>
  <si>
    <t>tcheu-5</t>
  </si>
  <si>
    <t>tcheu-6</t>
  </si>
  <si>
    <t>the Median newspaper E</t>
  </si>
  <si>
    <t>22 inv, 6 Regions</t>
  </si>
  <si>
    <t>2 Operations against 3 subjects</t>
  </si>
  <si>
    <t>follow up 39 cases 32 locked subjects</t>
  </si>
  <si>
    <t xml:space="preserve">53 Media pieces </t>
  </si>
  <si>
    <t>Bafoussam-Bafang</t>
  </si>
  <si>
    <t>Bafang-Bafousssam</t>
  </si>
  <si>
    <t>3-ania-4</t>
  </si>
  <si>
    <t>3-ania-5</t>
  </si>
  <si>
    <t>3-ania-6</t>
  </si>
  <si>
    <t>3-ania-12</t>
  </si>
  <si>
    <t>3-ania-13</t>
  </si>
  <si>
    <t>3-ania-14</t>
  </si>
  <si>
    <t>3-ania-15</t>
  </si>
  <si>
    <t>21-22/5/2014</t>
  </si>
  <si>
    <t>ann-1a</t>
  </si>
  <si>
    <t>ann-1b</t>
  </si>
  <si>
    <t>x10 newspaper</t>
  </si>
  <si>
    <t>Salary of Media Officer is supplemented by Bonuses scaled to the results he provides</t>
  </si>
  <si>
    <t xml:space="preserve">LAGA  -  FINANCIAL REPORT  -   MAY   -   2014   </t>
  </si>
  <si>
    <t>Kenya Training of Jurist/Nigeria/Israel</t>
  </si>
  <si>
    <t>Conference fees</t>
  </si>
  <si>
    <t>Policy and External relations</t>
  </si>
  <si>
    <t>Nigeria</t>
  </si>
  <si>
    <t>Training</t>
  </si>
  <si>
    <t>Yaounde-bertoua</t>
  </si>
  <si>
    <t>abongmbang-Yaounde</t>
  </si>
  <si>
    <t>Yaounde-bafoussam</t>
  </si>
  <si>
    <t>bafoussam-Yaounde</t>
  </si>
  <si>
    <t>Yaounde- Abong-Mbang</t>
  </si>
  <si>
    <t>Yaounde-abong mbang</t>
  </si>
  <si>
    <t>abong mbang-Yaounde</t>
  </si>
  <si>
    <t>Yaounde-bamenda</t>
  </si>
  <si>
    <t>bamenda-Yaounde</t>
  </si>
  <si>
    <t>recap - Yaounde arrest of 2 dealers of primate skulls and elephant jawbones</t>
  </si>
  <si>
    <t>Yaounde arrest of 2 dealers of primate skulls and elephant jawbones</t>
  </si>
  <si>
    <t>Lawyers Transport and Logistics</t>
  </si>
  <si>
    <t>1hr internet</t>
  </si>
  <si>
    <t>Cameroon tribune newspaper E</t>
  </si>
  <si>
    <t>TV news feature E</t>
  </si>
  <si>
    <t>cases to be heard in Kribi, bangante following the arrest of dealer in leopard skins, tortoise and giant pangolin scales</t>
  </si>
  <si>
    <t>Cameroon tribune newspaper F</t>
  </si>
  <si>
    <t>green vision</t>
  </si>
  <si>
    <t>Packet Mini divi cassette</t>
  </si>
  <si>
    <t>Kenya visa</t>
  </si>
  <si>
    <t>Charles</t>
  </si>
  <si>
    <t>Entry visa to Cameroon</t>
  </si>
  <si>
    <t>Empowering African language</t>
  </si>
  <si>
    <t>x 5 ply woods</t>
  </si>
  <si>
    <t>Nails</t>
  </si>
  <si>
    <t>window louver</t>
  </si>
  <si>
    <t>Bulb holder</t>
  </si>
  <si>
    <t xml:space="preserve">      TOTAL EXPENDITURE MAY</t>
  </si>
  <si>
    <t>arrey-11</t>
  </si>
  <si>
    <t>i51-r</t>
  </si>
  <si>
    <t>7/6</t>
  </si>
  <si>
    <t>11/6</t>
  </si>
  <si>
    <t>12/6</t>
  </si>
  <si>
    <t>13/6</t>
  </si>
  <si>
    <t>14/6</t>
  </si>
  <si>
    <t>15/6</t>
  </si>
  <si>
    <t>16/6</t>
  </si>
  <si>
    <t>17/6</t>
  </si>
  <si>
    <t>18/6</t>
  </si>
  <si>
    <t>19/6</t>
  </si>
  <si>
    <t>20/6</t>
  </si>
  <si>
    <t>21/6</t>
  </si>
  <si>
    <t>22/6</t>
  </si>
  <si>
    <t>23/6</t>
  </si>
  <si>
    <t>ofir</t>
  </si>
  <si>
    <t>$1=480CFA</t>
  </si>
  <si>
    <t>repairs fees</t>
  </si>
  <si>
    <t>1-13/5/2014</t>
  </si>
  <si>
    <t>22-25/5/2014</t>
  </si>
  <si>
    <t>Bank charges</t>
  </si>
  <si>
    <t>UNICS</t>
  </si>
  <si>
    <t>Afriland</t>
  </si>
  <si>
    <t>nan-4</t>
  </si>
  <si>
    <t>lawyer bonus</t>
  </si>
  <si>
    <t>AmountCFA</t>
  </si>
  <si>
    <t>Donor</t>
  </si>
  <si>
    <t>Amount USD</t>
  </si>
  <si>
    <t>FWS</t>
  </si>
  <si>
    <t>Used</t>
  </si>
  <si>
    <t>FWS-Replication</t>
  </si>
  <si>
    <t>BornFree UK</t>
  </si>
  <si>
    <t>Rufford</t>
  </si>
  <si>
    <t>IFAW</t>
  </si>
  <si>
    <t>NEU Foundation</t>
  </si>
  <si>
    <t>WILD CAT</t>
  </si>
  <si>
    <t>TOTAL</t>
  </si>
  <si>
    <t>US FWS</t>
  </si>
  <si>
    <t>bf 2012</t>
  </si>
  <si>
    <t xml:space="preserve">Used January </t>
  </si>
  <si>
    <t>Used February</t>
  </si>
  <si>
    <t>Used March</t>
  </si>
  <si>
    <t>Used April</t>
  </si>
  <si>
    <t>Used May</t>
  </si>
  <si>
    <t>Used June</t>
  </si>
  <si>
    <t>Used July</t>
  </si>
  <si>
    <t>Donated August</t>
  </si>
  <si>
    <t>Used August</t>
  </si>
  <si>
    <t>Used September</t>
  </si>
  <si>
    <t>Used October</t>
  </si>
  <si>
    <t>Used November</t>
  </si>
  <si>
    <t>Used December</t>
  </si>
  <si>
    <t>Used January 2014</t>
  </si>
  <si>
    <t>Used February 2014</t>
  </si>
  <si>
    <t>US FWS-Replication</t>
  </si>
  <si>
    <t>Used March 2014</t>
  </si>
  <si>
    <t>Used April 2014</t>
  </si>
  <si>
    <t>BornFree Foundation</t>
  </si>
  <si>
    <t>BF 2013</t>
  </si>
  <si>
    <t>Donated January</t>
  </si>
  <si>
    <t>Used january</t>
  </si>
  <si>
    <t>donated February</t>
  </si>
  <si>
    <t>Used January</t>
  </si>
  <si>
    <t>used January</t>
  </si>
  <si>
    <t>used February</t>
  </si>
  <si>
    <t>Used march</t>
  </si>
  <si>
    <t>Donated June</t>
  </si>
  <si>
    <t>Donated March 2014</t>
  </si>
  <si>
    <t>Donated April 2014</t>
  </si>
  <si>
    <t xml:space="preserve">             </t>
  </si>
  <si>
    <t>Wild Cat</t>
  </si>
  <si>
    <t>Real Ex Rate =475</t>
  </si>
  <si>
    <t>Money transferred to the Bank</t>
  </si>
  <si>
    <t>Bank Ex Rate=475</t>
  </si>
  <si>
    <t>Bank commission+tax</t>
  </si>
  <si>
    <t>Transaction to the account</t>
  </si>
  <si>
    <t>EWCA</t>
  </si>
  <si>
    <t>15/4</t>
  </si>
  <si>
    <t>16/4</t>
  </si>
  <si>
    <t>May</t>
  </si>
  <si>
    <t>Passing to June  2014</t>
  </si>
  <si>
    <t>Used May 2014</t>
  </si>
  <si>
    <t>Passing to June 2014</t>
  </si>
  <si>
    <t>Real Ex Rate =480</t>
  </si>
  <si>
    <t>Bank Ex Rate=480</t>
  </si>
  <si>
    <t>Donated May 2014</t>
  </si>
  <si>
    <t>Donated may 2014</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</si>
</sst>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0\ &quot;F&quot;;\-#,##0\ &quot;F&quot;"/>
    <numFmt numFmtId="177" formatCode="#,##0\ &quot;F&quot;;[Red]\-#,##0\ &quot;F&quot;"/>
    <numFmt numFmtId="178" formatCode="#,##0.00\ &quot;F&quot;;\-#,##0.00\ &quot;F&quot;"/>
    <numFmt numFmtId="179" formatCode="#,##0.00\ &quot;F&quot;;[Red]\-#,##0.00\ &quot;F&quot;"/>
    <numFmt numFmtId="180" formatCode="_-* #,##0\ &quot;F&quot;_-;\-* #,##0\ &quot;F&quot;_-;_-* &quot;-&quot;\ &quot;F&quot;_-;_-@_-"/>
    <numFmt numFmtId="181" formatCode="_-* #,##0\ _F_-;\-* #,##0\ _F_-;_-* &quot;-&quot;\ _F_-;_-@_-"/>
    <numFmt numFmtId="182" formatCode="_-* #,##0.00\ &quot;F&quot;_-;\-* #,##0.00\ &quot;F&quot;_-;_-* &quot;-&quot;??\ &quot;F&quot;_-;_-@_-"/>
    <numFmt numFmtId="183" formatCode="_-* #,##0.00\ _F_-;\-* #,##0.00\ _F_-;_-* &quot;-&quot;??\ _F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m/d"/>
    <numFmt numFmtId="193" formatCode="m/d/yy"/>
    <numFmt numFmtId="194" formatCode="#,##0;[Red]#,##0"/>
    <numFmt numFmtId="195" formatCode="#,##0_ ;[Red]\-#,##0\ "/>
    <numFmt numFmtId="196" formatCode="[$$-409]#,##0.0;[Red][$$-409]#,##0.0"/>
    <numFmt numFmtId="197" formatCode="[$$-409]#,##0;[Red][$$-409]#,##0"/>
    <numFmt numFmtId="198" formatCode="[$£-809]#,##0"/>
    <numFmt numFmtId="199" formatCode="#,##0.000"/>
    <numFmt numFmtId="200" formatCode="&quot;$&quot;#,##0"/>
    <numFmt numFmtId="201" formatCode="#,##0.00;[Red]#,##0.00"/>
  </numFmts>
  <fonts count="64">
    <font>
      <sz val="10"/>
      <name val="Arial"/>
      <family val="0"/>
    </font>
    <font>
      <b/>
      <sz val="10"/>
      <name val="Arial"/>
      <family val="2"/>
    </font>
    <font>
      <u val="single"/>
      <sz val="10"/>
      <name val="Arial"/>
      <family val="2"/>
    </font>
    <font>
      <b/>
      <sz val="12"/>
      <name val="Arial"/>
      <family val="2"/>
    </font>
    <font>
      <b/>
      <sz val="12"/>
      <name val="Times New Roman"/>
      <family val="1"/>
    </font>
    <font>
      <sz val="12"/>
      <name val="Times New Roman"/>
      <family val="1"/>
    </font>
    <font>
      <sz val="10"/>
      <color indexed="22"/>
      <name val="Arial"/>
      <family val="2"/>
    </font>
    <font>
      <sz val="9"/>
      <name val="Arial"/>
      <family val="2"/>
    </font>
    <font>
      <b/>
      <sz val="9"/>
      <name val="Tahoma"/>
      <family val="2"/>
    </font>
    <font>
      <sz val="9"/>
      <name val="Tahoma"/>
      <family val="2"/>
    </font>
    <font>
      <b/>
      <sz val="8"/>
      <name val="Tahoma"/>
      <family val="2"/>
    </font>
    <font>
      <sz val="8"/>
      <name val="Tahoma"/>
      <family val="2"/>
    </font>
    <font>
      <b/>
      <sz val="10"/>
      <color indexed="22"/>
      <name val="Arial"/>
      <family val="2"/>
    </font>
    <font>
      <sz val="10"/>
      <color indexed="8"/>
      <name val="Arial"/>
      <family val="2"/>
    </font>
    <font>
      <u val="single"/>
      <sz val="10"/>
      <color indexed="12"/>
      <name val="Arial"/>
      <family val="2"/>
    </font>
    <font>
      <sz val="10"/>
      <color indexed="12"/>
      <name val="Arial"/>
      <family val="2"/>
    </font>
    <font>
      <sz val="10"/>
      <color indexed="15"/>
      <name val="Arial"/>
      <family val="2"/>
    </font>
    <font>
      <sz val="8"/>
      <name val="Arial"/>
      <family val="2"/>
    </font>
    <font>
      <sz val="10"/>
      <color indexed="60"/>
      <name val="Arial"/>
      <family val="2"/>
    </font>
    <font>
      <sz val="10"/>
      <color indexed="50"/>
      <name val="Arial"/>
      <family val="2"/>
    </font>
    <font>
      <sz val="10"/>
      <color indexed="20"/>
      <name val="Arial"/>
      <family val="2"/>
    </font>
    <font>
      <sz val="10"/>
      <color indexed="49"/>
      <name val="Arial"/>
      <family val="2"/>
    </font>
    <font>
      <sz val="10"/>
      <color indexed="17"/>
      <name val="Arial"/>
      <family val="2"/>
    </font>
    <font>
      <sz val="10"/>
      <color indexed="21"/>
      <name val="Arial"/>
      <family val="2"/>
    </font>
    <font>
      <sz val="10"/>
      <color indexed="10"/>
      <name val="Arial"/>
      <family val="2"/>
    </font>
    <font>
      <sz val="9"/>
      <color indexed="60"/>
      <name val="Arial"/>
      <family val="2"/>
    </font>
    <font>
      <sz val="9"/>
      <color indexed="20"/>
      <name val="Arial"/>
      <family val="2"/>
    </font>
    <font>
      <sz val="8"/>
      <color indexed="20"/>
      <name val="Arial"/>
      <family val="2"/>
    </font>
    <font>
      <sz val="8"/>
      <color indexed="60"/>
      <name val="Arial"/>
      <family val="2"/>
    </font>
    <font>
      <sz val="10"/>
      <color indexed="46"/>
      <name val="Arial"/>
      <family val="2"/>
    </font>
    <font>
      <sz val="9"/>
      <color indexed="46"/>
      <name val="Arial"/>
      <family val="2"/>
    </font>
    <font>
      <b/>
      <sz val="10"/>
      <color indexed="46"/>
      <name val="Arial"/>
      <family val="2"/>
    </font>
    <font>
      <b/>
      <sz val="10"/>
      <color indexed="10"/>
      <name val="Arial"/>
      <family val="2"/>
    </font>
    <font>
      <sz val="9"/>
      <color indexed="10"/>
      <name val="Arial"/>
      <family val="2"/>
    </font>
    <font>
      <sz val="10"/>
      <color indexed="14"/>
      <name val="Arial"/>
      <family val="2"/>
    </font>
    <font>
      <b/>
      <sz val="10"/>
      <color indexed="14"/>
      <name val="Arial"/>
      <family val="2"/>
    </font>
    <font>
      <sz val="9"/>
      <color indexed="14"/>
      <name val="Arial"/>
      <family val="2"/>
    </font>
    <font>
      <sz val="10"/>
      <color indexed="19"/>
      <name val="Arial"/>
      <family val="2"/>
    </font>
    <font>
      <b/>
      <sz val="10"/>
      <color indexed="19"/>
      <name val="Arial"/>
      <family val="2"/>
    </font>
    <font>
      <sz val="9"/>
      <color indexed="19"/>
      <name val="Arial"/>
      <family val="2"/>
    </font>
    <font>
      <b/>
      <sz val="10"/>
      <color indexed="15"/>
      <name val="Arial"/>
      <family val="2"/>
    </font>
    <font>
      <b/>
      <sz val="10"/>
      <color indexed="40"/>
      <name val="Arial"/>
      <family val="2"/>
    </font>
    <font>
      <sz val="10"/>
      <color indexed="40"/>
      <name val="Arial"/>
      <family val="2"/>
    </font>
    <font>
      <b/>
      <sz val="10"/>
      <color indexed="20"/>
      <name val="Arial"/>
      <family val="2"/>
    </font>
    <font>
      <sz val="10"/>
      <color indexed="4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6"/>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thin"/>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50" fillId="3" borderId="0" applyNumberFormat="0" applyBorder="0" applyAlignment="0" applyProtection="0"/>
    <xf numFmtId="0" fontId="54" fillId="20" borderId="1" applyNumberFormat="0" applyAlignment="0" applyProtection="0"/>
    <xf numFmtId="0" fontId="56" fillId="21"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58" fillId="0" borderId="0" applyNumberFormat="0" applyFill="0" applyBorder="0" applyAlignment="0" applyProtection="0"/>
    <xf numFmtId="0" fontId="62" fillId="0" borderId="0" applyNumberFormat="0" applyFill="0" applyBorder="0" applyAlignment="0" applyProtection="0"/>
    <xf numFmtId="0" fontId="49"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52" fillId="7" borderId="1" applyNumberFormat="0" applyAlignment="0" applyProtection="0"/>
    <xf numFmtId="0" fontId="55" fillId="0" borderId="6" applyNumberFormat="0" applyFill="0" applyAlignment="0" applyProtection="0"/>
    <xf numFmtId="0" fontId="51" fillId="22" borderId="0" applyNumberFormat="0" applyBorder="0" applyAlignment="0" applyProtection="0"/>
    <xf numFmtId="0" fontId="0" fillId="0" borderId="0">
      <alignment/>
      <protection/>
    </xf>
    <xf numFmtId="0" fontId="0" fillId="23" borderId="7" applyNumberFormat="0" applyFont="0" applyAlignment="0" applyProtection="0"/>
    <xf numFmtId="0" fontId="53"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59" fillId="0" borderId="9" applyNumberFormat="0" applyFill="0" applyAlignment="0" applyProtection="0"/>
    <xf numFmtId="0" fontId="57" fillId="0" borderId="0" applyNumberFormat="0" applyFill="0" applyBorder="0" applyAlignment="0" applyProtection="0"/>
  </cellStyleXfs>
  <cellXfs count="440">
    <xf numFmtId="0" fontId="0" fillId="0" borderId="0" xfId="0" applyAlignment="1">
      <alignment/>
    </xf>
    <xf numFmtId="49" fontId="0" fillId="0" borderId="0" xfId="0" applyNumberFormat="1" applyAlignment="1">
      <alignment/>
    </xf>
    <xf numFmtId="0" fontId="0" fillId="0" borderId="0" xfId="0" applyBorder="1" applyAlignment="1">
      <alignment/>
    </xf>
    <xf numFmtId="49" fontId="0" fillId="0" borderId="10" xfId="0" applyNumberFormat="1" applyBorder="1" applyAlignment="1">
      <alignment/>
    </xf>
    <xf numFmtId="49" fontId="2" fillId="0" borderId="0" xfId="0" applyNumberFormat="1" applyFont="1" applyAlignment="1">
      <alignment/>
    </xf>
    <xf numFmtId="194" fontId="1" fillId="0" borderId="0" xfId="0" applyNumberFormat="1" applyFont="1" applyAlignment="1">
      <alignment horizontal="center"/>
    </xf>
    <xf numFmtId="194" fontId="0" fillId="0" borderId="0" xfId="0" applyNumberFormat="1" applyAlignment="1">
      <alignment/>
    </xf>
    <xf numFmtId="194" fontId="0" fillId="0" borderId="10" xfId="0" applyNumberFormat="1" applyBorder="1" applyAlignment="1">
      <alignment/>
    </xf>
    <xf numFmtId="3" fontId="0" fillId="0" borderId="0" xfId="0" applyNumberFormat="1" applyAlignment="1">
      <alignment/>
    </xf>
    <xf numFmtId="3" fontId="2" fillId="0" borderId="0" xfId="0" applyNumberFormat="1" applyFont="1" applyAlignment="1">
      <alignment/>
    </xf>
    <xf numFmtId="3" fontId="0" fillId="0" borderId="0" xfId="0" applyNumberFormat="1" applyAlignment="1" quotePrefix="1">
      <alignment/>
    </xf>
    <xf numFmtId="3" fontId="0" fillId="0" borderId="0" xfId="0" applyNumberFormat="1" applyFont="1" applyAlignment="1" quotePrefix="1">
      <alignment/>
    </xf>
    <xf numFmtId="3" fontId="0" fillId="0" borderId="10" xfId="0" applyNumberFormat="1" applyBorder="1" applyAlignment="1">
      <alignment/>
    </xf>
    <xf numFmtId="3" fontId="0" fillId="0" borderId="0" xfId="0" applyNumberFormat="1" applyBorder="1" applyAlignment="1">
      <alignment/>
    </xf>
    <xf numFmtId="3" fontId="3" fillId="0" borderId="0" xfId="0" applyNumberFormat="1" applyFont="1" applyAlignment="1">
      <alignment horizontal="center"/>
    </xf>
    <xf numFmtId="49" fontId="3" fillId="0" borderId="0" xfId="0" applyNumberFormat="1" applyFont="1" applyAlignment="1">
      <alignment horizontal="center"/>
    </xf>
    <xf numFmtId="49" fontId="4" fillId="0" borderId="0" xfId="0" applyNumberFormat="1" applyFont="1" applyAlignment="1">
      <alignment horizontal="center"/>
    </xf>
    <xf numFmtId="49" fontId="0" fillId="20" borderId="0" xfId="0" applyNumberFormat="1" applyFill="1" applyAlignment="1">
      <alignment/>
    </xf>
    <xf numFmtId="49" fontId="0" fillId="0" borderId="0" xfId="0" applyNumberFormat="1" applyFill="1" applyAlignment="1">
      <alignment/>
    </xf>
    <xf numFmtId="0" fontId="0" fillId="0" borderId="0" xfId="0" applyFill="1" applyAlignment="1">
      <alignment horizontal="center"/>
    </xf>
    <xf numFmtId="194" fontId="0" fillId="0" borderId="0" xfId="0" applyNumberFormat="1" applyFill="1" applyAlignment="1">
      <alignment/>
    </xf>
    <xf numFmtId="0" fontId="0" fillId="0" borderId="0" xfId="0" applyFill="1" applyAlignment="1">
      <alignment/>
    </xf>
    <xf numFmtId="49" fontId="0" fillId="20" borderId="0" xfId="0" applyNumberFormat="1" applyFill="1" applyAlignment="1">
      <alignment horizontal="center" shrinkToFit="1"/>
    </xf>
    <xf numFmtId="49" fontId="5" fillId="0" borderId="0" xfId="0" applyNumberFormat="1" applyFont="1" applyAlignment="1">
      <alignment/>
    </xf>
    <xf numFmtId="49" fontId="0" fillId="20" borderId="0" xfId="0" applyNumberFormat="1" applyFill="1" applyAlignment="1">
      <alignment horizontal="center"/>
    </xf>
    <xf numFmtId="3" fontId="0" fillId="20" borderId="0" xfId="0" applyNumberFormat="1" applyFill="1" applyAlignment="1">
      <alignment horizontal="center"/>
    </xf>
    <xf numFmtId="194" fontId="0" fillId="20" borderId="0" xfId="0" applyNumberFormat="1" applyFill="1" applyAlignment="1">
      <alignment/>
    </xf>
    <xf numFmtId="194" fontId="6" fillId="20" borderId="0" xfId="0" applyNumberFormat="1" applyFont="1" applyFill="1" applyAlignment="1">
      <alignment/>
    </xf>
    <xf numFmtId="196" fontId="0" fillId="0" borderId="0" xfId="0" applyNumberFormat="1" applyAlignment="1">
      <alignment/>
    </xf>
    <xf numFmtId="49" fontId="0" fillId="0" borderId="11" xfId="0" applyNumberFormat="1" applyBorder="1" applyAlignment="1">
      <alignment/>
    </xf>
    <xf numFmtId="3" fontId="0" fillId="0" borderId="11" xfId="0" applyNumberFormat="1" applyBorder="1" applyAlignment="1">
      <alignment/>
    </xf>
    <xf numFmtId="194" fontId="0" fillId="0" borderId="11" xfId="0" applyNumberFormat="1" applyFont="1" applyBorder="1" applyAlignment="1">
      <alignment/>
    </xf>
    <xf numFmtId="49" fontId="0" fillId="0" borderId="11" xfId="0" applyNumberFormat="1" applyBorder="1" applyAlignment="1">
      <alignment horizontal="center" shrinkToFit="1"/>
    </xf>
    <xf numFmtId="49" fontId="0" fillId="0" borderId="0" xfId="0" applyNumberFormat="1" applyAlignment="1">
      <alignment horizontal="center"/>
    </xf>
    <xf numFmtId="49" fontId="0" fillId="0" borderId="10" xfId="0" applyNumberFormat="1" applyBorder="1" applyAlignment="1">
      <alignment horizontal="center"/>
    </xf>
    <xf numFmtId="49" fontId="0" fillId="0" borderId="11" xfId="0" applyNumberFormat="1" applyBorder="1" applyAlignment="1">
      <alignment horizontal="center"/>
    </xf>
    <xf numFmtId="3" fontId="0" fillId="0" borderId="0" xfId="0" applyNumberFormat="1" applyFill="1" applyAlignment="1">
      <alignment/>
    </xf>
    <xf numFmtId="49" fontId="0" fillId="0" borderId="0" xfId="0" applyNumberFormat="1" applyFill="1" applyAlignment="1">
      <alignment horizontal="center"/>
    </xf>
    <xf numFmtId="49" fontId="0"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xf>
    <xf numFmtId="1" fontId="0" fillId="0" borderId="0" xfId="0" applyNumberFormat="1" applyAlignment="1">
      <alignment/>
    </xf>
    <xf numFmtId="1" fontId="0" fillId="0" borderId="0" xfId="0" applyNumberFormat="1" applyBorder="1" applyAlignment="1">
      <alignment/>
    </xf>
    <xf numFmtId="0" fontId="0" fillId="0" borderId="0" xfId="0" applyFill="1" applyBorder="1" applyAlignment="1">
      <alignment/>
    </xf>
    <xf numFmtId="3" fontId="0" fillId="0" borderId="0" xfId="0" applyNumberFormat="1" applyFont="1" applyAlignment="1">
      <alignment/>
    </xf>
    <xf numFmtId="49" fontId="0" fillId="0" borderId="12" xfId="0" applyNumberFormat="1" applyBorder="1" applyAlignment="1">
      <alignment/>
    </xf>
    <xf numFmtId="3" fontId="1" fillId="0" borderId="12" xfId="0" applyNumberFormat="1" applyFont="1" applyBorder="1" applyAlignment="1">
      <alignment/>
    </xf>
    <xf numFmtId="49" fontId="0" fillId="0" borderId="12" xfId="0" applyNumberFormat="1" applyFont="1" applyBorder="1" applyAlignment="1">
      <alignment/>
    </xf>
    <xf numFmtId="49" fontId="1" fillId="0" borderId="12" xfId="0" applyNumberFormat="1" applyFont="1" applyFill="1" applyBorder="1" applyAlignment="1">
      <alignment/>
    </xf>
    <xf numFmtId="49" fontId="0" fillId="0" borderId="12" xfId="0" applyNumberFormat="1" applyFont="1" applyFill="1" applyBorder="1" applyAlignment="1">
      <alignment/>
    </xf>
    <xf numFmtId="49" fontId="0" fillId="0" borderId="12" xfId="0" applyNumberFormat="1" applyFont="1" applyFill="1" applyBorder="1" applyAlignment="1">
      <alignment horizontal="left"/>
    </xf>
    <xf numFmtId="49" fontId="0" fillId="0" borderId="12" xfId="0" applyNumberFormat="1" applyFont="1" applyBorder="1" applyAlignment="1">
      <alignment/>
    </xf>
    <xf numFmtId="3" fontId="7" fillId="0" borderId="12" xfId="0" applyNumberFormat="1" applyFont="1" applyBorder="1" applyAlignment="1">
      <alignment/>
    </xf>
    <xf numFmtId="196" fontId="0" fillId="0" borderId="12" xfId="0" applyNumberFormat="1" applyFont="1" applyBorder="1" applyAlignment="1">
      <alignment/>
    </xf>
    <xf numFmtId="0" fontId="0" fillId="0" borderId="12" xfId="0" applyBorder="1" applyAlignment="1">
      <alignment/>
    </xf>
    <xf numFmtId="0" fontId="0" fillId="0" borderId="12" xfId="0" applyBorder="1" applyAlignment="1">
      <alignment/>
    </xf>
    <xf numFmtId="49" fontId="1" fillId="20" borderId="0" xfId="0" applyNumberFormat="1" applyFont="1" applyFill="1" applyAlignment="1">
      <alignment/>
    </xf>
    <xf numFmtId="3" fontId="1" fillId="20" borderId="0" xfId="0" applyNumberFormat="1" applyFont="1" applyFill="1" applyAlignment="1">
      <alignment/>
    </xf>
    <xf numFmtId="49" fontId="1" fillId="20" borderId="0" xfId="0" applyNumberFormat="1" applyFont="1" applyFill="1" applyAlignment="1">
      <alignment horizontal="center"/>
    </xf>
    <xf numFmtId="49" fontId="1" fillId="20" borderId="0" xfId="0" applyNumberFormat="1" applyFont="1" applyFill="1" applyAlignment="1">
      <alignment horizontal="left"/>
    </xf>
    <xf numFmtId="196" fontId="1" fillId="20" borderId="0" xfId="0" applyNumberFormat="1" applyFont="1" applyFill="1" applyAlignment="1">
      <alignment/>
    </xf>
    <xf numFmtId="0" fontId="1" fillId="20" borderId="0" xfId="0" applyFont="1" applyFill="1" applyAlignment="1">
      <alignment/>
    </xf>
    <xf numFmtId="3" fontId="0" fillId="20" borderId="0" xfId="0" applyNumberFormat="1" applyFill="1" applyAlignment="1">
      <alignment/>
    </xf>
    <xf numFmtId="49" fontId="0" fillId="20" borderId="0" xfId="0" applyNumberFormat="1" applyFont="1" applyFill="1" applyAlignment="1">
      <alignment/>
    </xf>
    <xf numFmtId="196" fontId="0" fillId="20" borderId="0" xfId="0" applyNumberFormat="1" applyFill="1" applyAlignment="1">
      <alignment/>
    </xf>
    <xf numFmtId="0" fontId="0" fillId="20" borderId="0" xfId="0" applyFill="1" applyAlignment="1">
      <alignment/>
    </xf>
    <xf numFmtId="49" fontId="0" fillId="0" borderId="0" xfId="0" applyNumberFormat="1" applyFont="1" applyAlignment="1">
      <alignment horizontal="center"/>
    </xf>
    <xf numFmtId="3" fontId="0" fillId="20" borderId="0" xfId="0" applyNumberFormat="1" applyFont="1" applyFill="1" applyAlignment="1">
      <alignment/>
    </xf>
    <xf numFmtId="49" fontId="0" fillId="20" borderId="0" xfId="0" applyNumberFormat="1" applyFont="1" applyFill="1" applyAlignment="1">
      <alignment horizontal="center"/>
    </xf>
    <xf numFmtId="49" fontId="0" fillId="0" borderId="0" xfId="0" applyNumberFormat="1" applyFont="1" applyAlignment="1">
      <alignment horizontal="center"/>
    </xf>
    <xf numFmtId="49" fontId="0" fillId="24" borderId="0" xfId="0" applyNumberFormat="1" applyFill="1" applyAlignment="1">
      <alignment horizontal="center"/>
    </xf>
    <xf numFmtId="0" fontId="6" fillId="0" borderId="0" xfId="0" applyFont="1" applyFill="1" applyAlignment="1">
      <alignment/>
    </xf>
    <xf numFmtId="49" fontId="6" fillId="0" borderId="0" xfId="0" applyNumberFormat="1" applyFont="1" applyFill="1" applyAlignment="1">
      <alignment/>
    </xf>
    <xf numFmtId="49" fontId="0" fillId="0" borderId="0" xfId="0" applyNumberFormat="1" applyFont="1" applyFill="1" applyAlignment="1">
      <alignment horizontal="center"/>
    </xf>
    <xf numFmtId="0" fontId="0" fillId="0" borderId="0" xfId="0" applyFont="1" applyFill="1" applyAlignment="1">
      <alignment/>
    </xf>
    <xf numFmtId="1" fontId="0" fillId="0" borderId="0" xfId="0" applyNumberFormat="1" applyFill="1" applyAlignment="1">
      <alignment/>
    </xf>
    <xf numFmtId="49" fontId="12" fillId="0" borderId="0" xfId="0" applyNumberFormat="1" applyFont="1" applyFill="1" applyAlignment="1">
      <alignment/>
    </xf>
    <xf numFmtId="49" fontId="0" fillId="20" borderId="0" xfId="0" applyNumberFormat="1" applyFont="1" applyFill="1" applyAlignment="1">
      <alignment/>
    </xf>
    <xf numFmtId="196" fontId="0" fillId="0" borderId="0" xfId="0" applyNumberFormat="1" applyFont="1" applyAlignment="1">
      <alignment/>
    </xf>
    <xf numFmtId="0" fontId="0" fillId="0" borderId="0" xfId="0" applyFont="1" applyFill="1" applyAlignment="1">
      <alignment/>
    </xf>
    <xf numFmtId="0" fontId="0" fillId="0" borderId="0" xfId="0" applyFont="1" applyAlignment="1">
      <alignment/>
    </xf>
    <xf numFmtId="49" fontId="0" fillId="0" borderId="0" xfId="0" applyNumberFormat="1" applyFont="1" applyAlignment="1">
      <alignment/>
    </xf>
    <xf numFmtId="49" fontId="0" fillId="0" borderId="0" xfId="0" applyNumberFormat="1" applyFill="1" applyBorder="1" applyAlignment="1">
      <alignment/>
    </xf>
    <xf numFmtId="3" fontId="1" fillId="0" borderId="13" xfId="0" applyNumberFormat="1" applyFont="1" applyFill="1" applyBorder="1" applyAlignment="1">
      <alignment/>
    </xf>
    <xf numFmtId="49" fontId="0" fillId="0" borderId="13" xfId="0" applyNumberFormat="1" applyFill="1" applyBorder="1" applyAlignment="1">
      <alignment/>
    </xf>
    <xf numFmtId="49" fontId="1" fillId="0" borderId="13" xfId="0" applyNumberFormat="1" applyFont="1" applyFill="1" applyBorder="1" applyAlignment="1">
      <alignment horizontal="center"/>
    </xf>
    <xf numFmtId="49" fontId="0" fillId="0" borderId="13" xfId="0" applyNumberFormat="1" applyFont="1" applyFill="1" applyBorder="1" applyAlignment="1">
      <alignment/>
    </xf>
    <xf numFmtId="49" fontId="0" fillId="0" borderId="13" xfId="0" applyNumberFormat="1" applyFont="1" applyFill="1" applyBorder="1" applyAlignment="1">
      <alignment horizontal="left"/>
    </xf>
    <xf numFmtId="49" fontId="0" fillId="0" borderId="13" xfId="0" applyNumberFormat="1" applyFill="1" applyBorder="1" applyAlignment="1">
      <alignment/>
    </xf>
    <xf numFmtId="3" fontId="0" fillId="0" borderId="13" xfId="0" applyNumberFormat="1" applyFont="1" applyFill="1" applyBorder="1" applyAlignment="1">
      <alignment/>
    </xf>
    <xf numFmtId="197" fontId="0" fillId="0" borderId="13" xfId="0" applyNumberFormat="1" applyFont="1" applyFill="1" applyBorder="1" applyAlignment="1">
      <alignment/>
    </xf>
    <xf numFmtId="0" fontId="0" fillId="0" borderId="0" xfId="0" applyFill="1" applyBorder="1" applyAlignment="1">
      <alignment/>
    </xf>
    <xf numFmtId="3" fontId="1" fillId="0" borderId="0" xfId="0" applyNumberFormat="1" applyFont="1" applyFill="1" applyBorder="1" applyAlignment="1">
      <alignment/>
    </xf>
    <xf numFmtId="49" fontId="1" fillId="0" borderId="13" xfId="0" applyNumberFormat="1" applyFont="1" applyFill="1" applyBorder="1" applyAlignment="1">
      <alignment horizontal="left"/>
    </xf>
    <xf numFmtId="49" fontId="1" fillId="0" borderId="13" xfId="0" applyNumberFormat="1" applyFont="1" applyFill="1" applyBorder="1" applyAlignment="1">
      <alignment/>
    </xf>
    <xf numFmtId="49" fontId="0" fillId="0" borderId="13" xfId="0" applyNumberFormat="1" applyFill="1" applyBorder="1" applyAlignment="1">
      <alignment horizontal="center"/>
    </xf>
    <xf numFmtId="49" fontId="0" fillId="0" borderId="0" xfId="0" applyNumberFormat="1" applyFont="1" applyFill="1" applyAlignment="1">
      <alignment horizontal="left"/>
    </xf>
    <xf numFmtId="49" fontId="0" fillId="0" borderId="0" xfId="0" applyNumberFormat="1" applyFill="1" applyAlignment="1">
      <alignment/>
    </xf>
    <xf numFmtId="196" fontId="0" fillId="0" borderId="0" xfId="0" applyNumberFormat="1" applyFill="1" applyAlignment="1">
      <alignment/>
    </xf>
    <xf numFmtId="0" fontId="0" fillId="0" borderId="0" xfId="0" applyFill="1" applyAlignment="1">
      <alignment/>
    </xf>
    <xf numFmtId="3" fontId="1" fillId="0" borderId="12" xfId="0" applyNumberFormat="1" applyFont="1" applyFill="1" applyBorder="1" applyAlignment="1">
      <alignment/>
    </xf>
    <xf numFmtId="49" fontId="1" fillId="0" borderId="12" xfId="0" applyNumberFormat="1" applyFont="1" applyBorder="1" applyAlignment="1">
      <alignment/>
    </xf>
    <xf numFmtId="49" fontId="0" fillId="0" borderId="12" xfId="0" applyNumberFormat="1" applyFill="1" applyBorder="1" applyAlignment="1">
      <alignment horizontal="center"/>
    </xf>
    <xf numFmtId="49" fontId="0" fillId="0" borderId="12" xfId="0" applyNumberFormat="1" applyFill="1" applyBorder="1" applyAlignment="1">
      <alignment/>
    </xf>
    <xf numFmtId="49" fontId="0" fillId="0" borderId="12" xfId="0" applyNumberFormat="1" applyBorder="1" applyAlignment="1">
      <alignment/>
    </xf>
    <xf numFmtId="3" fontId="0" fillId="0" borderId="12" xfId="0" applyNumberFormat="1" applyBorder="1" applyAlignment="1">
      <alignment/>
    </xf>
    <xf numFmtId="196" fontId="0" fillId="0" borderId="12" xfId="0" applyNumberFormat="1" applyBorder="1" applyAlignment="1">
      <alignment/>
    </xf>
    <xf numFmtId="49" fontId="0" fillId="20" borderId="0" xfId="0" applyNumberFormat="1" applyFont="1" applyFill="1" applyAlignment="1">
      <alignment horizontal="left"/>
    </xf>
    <xf numFmtId="49" fontId="0" fillId="20" borderId="0" xfId="0" applyNumberFormat="1" applyFont="1" applyFill="1" applyAlignment="1">
      <alignment/>
    </xf>
    <xf numFmtId="0" fontId="0" fillId="20" borderId="0" xfId="0" applyFont="1" applyFill="1" applyAlignment="1">
      <alignment/>
    </xf>
    <xf numFmtId="0" fontId="0" fillId="0" borderId="0" xfId="0" applyFont="1" applyFill="1" applyAlignment="1">
      <alignment horizontal="center"/>
    </xf>
    <xf numFmtId="3" fontId="0" fillId="20" borderId="0" xfId="0" applyNumberFormat="1" applyFont="1" applyFill="1" applyAlignment="1">
      <alignment horizontal="center"/>
    </xf>
    <xf numFmtId="49" fontId="0" fillId="0" borderId="11" xfId="0" applyNumberFormat="1" applyFont="1" applyBorder="1" applyAlignment="1">
      <alignment/>
    </xf>
    <xf numFmtId="3" fontId="1" fillId="0" borderId="0" xfId="0" applyNumberFormat="1" applyFont="1" applyFill="1" applyAlignment="1">
      <alignment/>
    </xf>
    <xf numFmtId="49" fontId="0" fillId="0" borderId="0" xfId="0" applyNumberFormat="1" applyFill="1" applyAlignment="1">
      <alignment horizontal="left"/>
    </xf>
    <xf numFmtId="196" fontId="0" fillId="0" borderId="0" xfId="0" applyNumberFormat="1" applyFont="1" applyFill="1" applyAlignment="1">
      <alignment/>
    </xf>
    <xf numFmtId="196" fontId="0" fillId="20" borderId="0" xfId="0" applyNumberFormat="1" applyFont="1" applyFill="1" applyAlignment="1">
      <alignment/>
    </xf>
    <xf numFmtId="49" fontId="1" fillId="0" borderId="12" xfId="0" applyNumberFormat="1" applyFont="1" applyFill="1" applyBorder="1" applyAlignment="1">
      <alignment horizontal="center"/>
    </xf>
    <xf numFmtId="49" fontId="0" fillId="0" borderId="12" xfId="0" applyNumberFormat="1" applyFont="1" applyBorder="1" applyAlignment="1">
      <alignment horizontal="left"/>
    </xf>
    <xf numFmtId="3" fontId="0" fillId="0" borderId="12" xfId="0" applyNumberFormat="1" applyFont="1" applyFill="1" applyBorder="1" applyAlignment="1">
      <alignment/>
    </xf>
    <xf numFmtId="196" fontId="0" fillId="0" borderId="12" xfId="0" applyNumberFormat="1" applyFont="1" applyFill="1" applyBorder="1" applyAlignment="1">
      <alignment/>
    </xf>
    <xf numFmtId="0" fontId="0" fillId="0" borderId="12" xfId="0" applyFont="1" applyBorder="1" applyAlignment="1">
      <alignment/>
    </xf>
    <xf numFmtId="3" fontId="0" fillId="0" borderId="0" xfId="0" applyNumberFormat="1" applyFont="1" applyFill="1" applyAlignment="1">
      <alignment/>
    </xf>
    <xf numFmtId="1" fontId="0" fillId="0" borderId="0" xfId="0" applyNumberFormat="1" applyFont="1" applyFill="1" applyAlignment="1">
      <alignment/>
    </xf>
    <xf numFmtId="1" fontId="0" fillId="0" borderId="0" xfId="0" applyNumberFormat="1" applyFill="1" applyBorder="1" applyAlignment="1">
      <alignment/>
    </xf>
    <xf numFmtId="49" fontId="0" fillId="0" borderId="0" xfId="57" applyNumberFormat="1" applyFont="1" applyFill="1">
      <alignment/>
      <protection/>
    </xf>
    <xf numFmtId="49" fontId="0" fillId="20" borderId="0" xfId="57" applyNumberFormat="1" applyFont="1" applyFill="1">
      <alignment/>
      <protection/>
    </xf>
    <xf numFmtId="49" fontId="0" fillId="20" borderId="0" xfId="57" applyNumberFormat="1" applyFont="1" applyFill="1" applyAlignment="1">
      <alignment horizontal="center"/>
      <protection/>
    </xf>
    <xf numFmtId="3" fontId="0" fillId="0" borderId="0" xfId="0" applyNumberFormat="1" applyFont="1" applyFill="1" applyBorder="1" applyAlignment="1">
      <alignment/>
    </xf>
    <xf numFmtId="49" fontId="13" fillId="0" borderId="0" xfId="0" applyNumberFormat="1" applyFont="1" applyAlignment="1">
      <alignment/>
    </xf>
    <xf numFmtId="49" fontId="13" fillId="0" borderId="0" xfId="0" applyNumberFormat="1" applyFont="1" applyAlignment="1">
      <alignment horizontal="center"/>
    </xf>
    <xf numFmtId="0" fontId="13" fillId="0" borderId="0" xfId="0" applyFont="1" applyAlignment="1">
      <alignment/>
    </xf>
    <xf numFmtId="0" fontId="0" fillId="21" borderId="0" xfId="0" applyFill="1" applyAlignment="1">
      <alignment/>
    </xf>
    <xf numFmtId="49" fontId="1" fillId="0" borderId="0" xfId="0" applyNumberFormat="1" applyFont="1" applyAlignment="1">
      <alignment/>
    </xf>
    <xf numFmtId="49" fontId="0" fillId="0" borderId="0" xfId="0" applyNumberFormat="1" applyFont="1" applyFill="1" applyBorder="1" applyAlignment="1">
      <alignment horizontal="left"/>
    </xf>
    <xf numFmtId="49" fontId="0" fillId="0" borderId="0" xfId="0" applyNumberFormat="1" applyFill="1" applyBorder="1" applyAlignment="1">
      <alignment horizontal="left"/>
    </xf>
    <xf numFmtId="0" fontId="0" fillId="0" borderId="0" xfId="53" applyFont="1" applyFill="1" applyAlignment="1" applyProtection="1">
      <alignment/>
      <protection/>
    </xf>
    <xf numFmtId="49" fontId="0" fillId="0" borderId="0" xfId="53" applyNumberFormat="1" applyFont="1" applyFill="1" applyBorder="1" applyAlignment="1" applyProtection="1">
      <alignment horizontal="left"/>
      <protection/>
    </xf>
    <xf numFmtId="49" fontId="0" fillId="20" borderId="0" xfId="0" applyNumberFormat="1" applyFont="1" applyFill="1" applyBorder="1" applyAlignment="1">
      <alignment horizontal="left"/>
    </xf>
    <xf numFmtId="49" fontId="0" fillId="0"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Alignment="1">
      <alignment horizontal="left"/>
    </xf>
    <xf numFmtId="49" fontId="0" fillId="0" borderId="0" xfId="0" applyNumberFormat="1" applyAlignment="1">
      <alignment horizontal="left"/>
    </xf>
    <xf numFmtId="49" fontId="1" fillId="0" borderId="0" xfId="0" applyNumberFormat="1" applyFont="1" applyFill="1" applyAlignment="1">
      <alignment/>
    </xf>
    <xf numFmtId="49" fontId="1" fillId="0" borderId="0" xfId="0" applyNumberFormat="1" applyFont="1" applyFill="1" applyAlignment="1">
      <alignment horizontal="left"/>
    </xf>
    <xf numFmtId="49" fontId="1" fillId="0" borderId="0" xfId="0" applyNumberFormat="1" applyFont="1" applyFill="1" applyAlignment="1">
      <alignment/>
    </xf>
    <xf numFmtId="196" fontId="1" fillId="0" borderId="0" xfId="0" applyNumberFormat="1" applyFont="1" applyFill="1" applyAlignment="1">
      <alignment/>
    </xf>
    <xf numFmtId="0" fontId="1" fillId="0" borderId="0" xfId="0" applyFont="1" applyFill="1" applyAlignment="1">
      <alignment/>
    </xf>
    <xf numFmtId="3" fontId="16" fillId="0" borderId="0" xfId="0" applyNumberFormat="1" applyFont="1" applyFill="1" applyAlignment="1">
      <alignment/>
    </xf>
    <xf numFmtId="3" fontId="16" fillId="20" borderId="0" xfId="0" applyNumberFormat="1" applyFont="1" applyFill="1" applyAlignment="1">
      <alignment/>
    </xf>
    <xf numFmtId="49" fontId="0" fillId="0" borderId="12" xfId="0" applyNumberFormat="1" applyBorder="1" applyAlignment="1">
      <alignment horizontal="left"/>
    </xf>
    <xf numFmtId="196" fontId="17" fillId="0" borderId="12" xfId="0" applyNumberFormat="1" applyFont="1" applyBorder="1" applyAlignment="1">
      <alignment/>
    </xf>
    <xf numFmtId="0" fontId="18" fillId="0" borderId="0" xfId="0" applyFont="1" applyFill="1" applyAlignment="1">
      <alignment/>
    </xf>
    <xf numFmtId="3" fontId="0" fillId="0" borderId="13" xfId="0" applyNumberFormat="1" applyFont="1" applyBorder="1" applyAlignment="1">
      <alignment/>
    </xf>
    <xf numFmtId="49" fontId="0" fillId="0" borderId="13" xfId="0" applyNumberFormat="1" applyBorder="1" applyAlignment="1">
      <alignment/>
    </xf>
    <xf numFmtId="49" fontId="0" fillId="0" borderId="13" xfId="0" applyNumberFormat="1" applyFont="1" applyBorder="1" applyAlignment="1">
      <alignment horizontal="left"/>
    </xf>
    <xf numFmtId="49" fontId="0" fillId="0" borderId="13" xfId="0" applyNumberFormat="1" applyBorder="1" applyAlignment="1">
      <alignment horizontal="left"/>
    </xf>
    <xf numFmtId="3" fontId="0" fillId="0" borderId="13" xfId="0" applyNumberFormat="1" applyBorder="1" applyAlignment="1">
      <alignment/>
    </xf>
    <xf numFmtId="196" fontId="0" fillId="0" borderId="13" xfId="0" applyNumberFormat="1" applyBorder="1" applyAlignment="1">
      <alignment/>
    </xf>
    <xf numFmtId="196" fontId="0" fillId="0" borderId="0" xfId="0" applyNumberFormat="1" applyBorder="1" applyAlignment="1">
      <alignment/>
    </xf>
    <xf numFmtId="49" fontId="19" fillId="0" borderId="0" xfId="0" applyNumberFormat="1" applyFont="1" applyFill="1" applyAlignment="1">
      <alignment/>
    </xf>
    <xf numFmtId="3" fontId="20" fillId="0" borderId="13" xfId="0" applyNumberFormat="1" applyFont="1" applyFill="1" applyBorder="1" applyAlignment="1">
      <alignment/>
    </xf>
    <xf numFmtId="49" fontId="20" fillId="0" borderId="13" xfId="0" applyNumberFormat="1" applyFont="1" applyFill="1" applyBorder="1" applyAlignment="1">
      <alignment/>
    </xf>
    <xf numFmtId="49" fontId="19" fillId="0" borderId="13" xfId="0" applyNumberFormat="1" applyFont="1" applyBorder="1" applyAlignment="1">
      <alignment horizontal="left"/>
    </xf>
    <xf numFmtId="49" fontId="18" fillId="0" borderId="0" xfId="0" applyNumberFormat="1" applyFont="1" applyFill="1" applyAlignment="1">
      <alignment/>
    </xf>
    <xf numFmtId="3" fontId="18" fillId="0" borderId="13" xfId="0" applyNumberFormat="1" applyFont="1" applyFill="1" applyBorder="1" applyAlignment="1">
      <alignment/>
    </xf>
    <xf numFmtId="49" fontId="18" fillId="0" borderId="13" xfId="0" applyNumberFormat="1" applyFont="1" applyFill="1" applyBorder="1" applyAlignment="1">
      <alignment/>
    </xf>
    <xf numFmtId="49" fontId="18" fillId="0" borderId="13" xfId="0" applyNumberFormat="1" applyFont="1" applyBorder="1" applyAlignment="1">
      <alignment horizontal="left"/>
    </xf>
    <xf numFmtId="196" fontId="18" fillId="0" borderId="0" xfId="0" applyNumberFormat="1" applyFont="1" applyBorder="1" applyAlignment="1">
      <alignment/>
    </xf>
    <xf numFmtId="0" fontId="18" fillId="0" borderId="0" xfId="0" applyFont="1" applyAlignment="1">
      <alignment/>
    </xf>
    <xf numFmtId="0" fontId="18" fillId="20" borderId="0" xfId="0" applyFont="1" applyFill="1" applyAlignment="1">
      <alignment/>
    </xf>
    <xf numFmtId="3" fontId="21" fillId="0" borderId="0" xfId="0" applyNumberFormat="1" applyFont="1" applyFill="1" applyAlignment="1">
      <alignment/>
    </xf>
    <xf numFmtId="3" fontId="21" fillId="0" borderId="13" xfId="0" applyNumberFormat="1" applyFont="1" applyFill="1" applyBorder="1" applyAlignment="1">
      <alignment/>
    </xf>
    <xf numFmtId="49" fontId="21" fillId="0" borderId="13" xfId="0" applyNumberFormat="1" applyFont="1" applyFill="1" applyBorder="1" applyAlignment="1">
      <alignment/>
    </xf>
    <xf numFmtId="49" fontId="21" fillId="0" borderId="13" xfId="0" applyNumberFormat="1" applyFont="1" applyFill="1" applyBorder="1" applyAlignment="1">
      <alignment horizontal="left"/>
    </xf>
    <xf numFmtId="196" fontId="21" fillId="0" borderId="0" xfId="0" applyNumberFormat="1" applyFont="1" applyFill="1" applyBorder="1" applyAlignment="1">
      <alignment/>
    </xf>
    <xf numFmtId="0" fontId="21" fillId="0" borderId="0" xfId="0" applyFont="1" applyBorder="1" applyAlignment="1">
      <alignment/>
    </xf>
    <xf numFmtId="0" fontId="21" fillId="0" borderId="0" xfId="0" applyFont="1" applyAlignment="1">
      <alignment/>
    </xf>
    <xf numFmtId="3" fontId="22" fillId="0" borderId="0" xfId="0" applyNumberFormat="1" applyFont="1" applyFill="1" applyAlignment="1">
      <alignment/>
    </xf>
    <xf numFmtId="3" fontId="22" fillId="0" borderId="13" xfId="0" applyNumberFormat="1" applyFont="1" applyFill="1" applyBorder="1" applyAlignment="1">
      <alignment/>
    </xf>
    <xf numFmtId="49" fontId="22" fillId="0" borderId="13" xfId="0" applyNumberFormat="1" applyFont="1" applyFill="1" applyBorder="1" applyAlignment="1">
      <alignment/>
    </xf>
    <xf numFmtId="49" fontId="22" fillId="0" borderId="13" xfId="0" applyNumberFormat="1" applyFont="1" applyFill="1" applyBorder="1" applyAlignment="1">
      <alignment horizontal="left"/>
    </xf>
    <xf numFmtId="196" fontId="22" fillId="0" borderId="0" xfId="0" applyNumberFormat="1" applyFont="1" applyFill="1" applyBorder="1" applyAlignment="1">
      <alignment/>
    </xf>
    <xf numFmtId="0" fontId="22" fillId="0" borderId="0" xfId="0" applyFont="1" applyBorder="1" applyAlignment="1">
      <alignment/>
    </xf>
    <xf numFmtId="0" fontId="22" fillId="0" borderId="0" xfId="0" applyFont="1" applyAlignment="1">
      <alignment/>
    </xf>
    <xf numFmtId="3" fontId="23" fillId="0" borderId="0" xfId="0" applyNumberFormat="1" applyFont="1" applyFill="1" applyAlignment="1">
      <alignment/>
    </xf>
    <xf numFmtId="3" fontId="23" fillId="0" borderId="13" xfId="0" applyNumberFormat="1" applyFont="1" applyFill="1" applyBorder="1" applyAlignment="1">
      <alignment/>
    </xf>
    <xf numFmtId="49" fontId="23" fillId="0" borderId="13" xfId="0" applyNumberFormat="1" applyFont="1" applyFill="1" applyBorder="1" applyAlignment="1">
      <alignment/>
    </xf>
    <xf numFmtId="49" fontId="23" fillId="0" borderId="13" xfId="0" applyNumberFormat="1" applyFont="1" applyFill="1" applyBorder="1" applyAlignment="1">
      <alignment horizontal="left"/>
    </xf>
    <xf numFmtId="196" fontId="23" fillId="0" borderId="0" xfId="0" applyNumberFormat="1" applyFont="1" applyFill="1" applyBorder="1" applyAlignment="1">
      <alignment/>
    </xf>
    <xf numFmtId="0" fontId="23" fillId="0" borderId="0" xfId="0" applyFont="1" applyAlignment="1">
      <alignment/>
    </xf>
    <xf numFmtId="3" fontId="16" fillId="0" borderId="13" xfId="0" applyNumberFormat="1" applyFont="1" applyFill="1" applyBorder="1" applyAlignment="1">
      <alignment/>
    </xf>
    <xf numFmtId="49" fontId="16" fillId="0" borderId="0" xfId="0" applyNumberFormat="1" applyFont="1" applyFill="1" applyAlignment="1">
      <alignment/>
    </xf>
    <xf numFmtId="49" fontId="16" fillId="0" borderId="13" xfId="0" applyNumberFormat="1" applyFont="1" applyFill="1" applyBorder="1" applyAlignment="1">
      <alignment/>
    </xf>
    <xf numFmtId="49" fontId="16" fillId="0" borderId="13" xfId="0" applyNumberFormat="1" applyFont="1" applyFill="1" applyBorder="1" applyAlignment="1">
      <alignment horizontal="left"/>
    </xf>
    <xf numFmtId="196" fontId="16" fillId="0" borderId="0" xfId="0" applyNumberFormat="1" applyFont="1" applyFill="1" applyBorder="1" applyAlignment="1">
      <alignment/>
    </xf>
    <xf numFmtId="0" fontId="16" fillId="0" borderId="0" xfId="0" applyFont="1" applyAlignment="1">
      <alignment/>
    </xf>
    <xf numFmtId="3" fontId="24" fillId="0" borderId="0" xfId="0" applyNumberFormat="1" applyFont="1" applyFill="1" applyAlignment="1">
      <alignment/>
    </xf>
    <xf numFmtId="3" fontId="24" fillId="0" borderId="13" xfId="0" applyNumberFormat="1" applyFont="1" applyFill="1" applyBorder="1" applyAlignment="1">
      <alignment/>
    </xf>
    <xf numFmtId="49" fontId="24" fillId="0" borderId="0" xfId="0" applyNumberFormat="1" applyFont="1" applyFill="1" applyAlignment="1">
      <alignment/>
    </xf>
    <xf numFmtId="49" fontId="24" fillId="0" borderId="13" xfId="0" applyNumberFormat="1" applyFont="1" applyFill="1" applyBorder="1" applyAlignment="1">
      <alignment/>
    </xf>
    <xf numFmtId="49" fontId="24" fillId="0" borderId="13" xfId="0" applyNumberFormat="1" applyFont="1" applyFill="1" applyBorder="1" applyAlignment="1">
      <alignment horizontal="left"/>
    </xf>
    <xf numFmtId="196" fontId="24" fillId="0" borderId="0" xfId="0" applyNumberFormat="1" applyFont="1" applyFill="1" applyBorder="1" applyAlignment="1">
      <alignment/>
    </xf>
    <xf numFmtId="0" fontId="24" fillId="0" borderId="0" xfId="0" applyFont="1" applyBorder="1" applyAlignment="1">
      <alignment/>
    </xf>
    <xf numFmtId="0" fontId="24" fillId="0" borderId="0" xfId="0" applyFont="1" applyAlignment="1">
      <alignment/>
    </xf>
    <xf numFmtId="49" fontId="0" fillId="0" borderId="13" xfId="0" applyNumberFormat="1" applyFont="1" applyBorder="1" applyAlignment="1">
      <alignment/>
    </xf>
    <xf numFmtId="49" fontId="15" fillId="0" borderId="13" xfId="0" applyNumberFormat="1" applyFont="1" applyBorder="1" applyAlignment="1">
      <alignment/>
    </xf>
    <xf numFmtId="49" fontId="15" fillId="0" borderId="13" xfId="0" applyNumberFormat="1" applyFont="1" applyBorder="1" applyAlignment="1">
      <alignment horizontal="left"/>
    </xf>
    <xf numFmtId="196" fontId="17" fillId="0" borderId="0" xfId="0" applyNumberFormat="1" applyFont="1" applyBorder="1" applyAlignment="1">
      <alignment/>
    </xf>
    <xf numFmtId="49" fontId="0" fillId="0" borderId="0" xfId="0" applyNumberFormat="1" applyFont="1" applyBorder="1" applyAlignment="1">
      <alignment/>
    </xf>
    <xf numFmtId="49" fontId="15" fillId="0" borderId="0" xfId="0" applyNumberFormat="1" applyFont="1" applyBorder="1" applyAlignment="1">
      <alignment/>
    </xf>
    <xf numFmtId="49" fontId="0" fillId="0" borderId="0" xfId="0" applyNumberFormat="1" applyFont="1" applyBorder="1" applyAlignment="1">
      <alignment horizontal="left"/>
    </xf>
    <xf numFmtId="49" fontId="15" fillId="0" borderId="0" xfId="0" applyNumberFormat="1" applyFont="1" applyBorder="1" applyAlignment="1">
      <alignment horizontal="left"/>
    </xf>
    <xf numFmtId="3" fontId="7" fillId="0" borderId="0" xfId="0" applyNumberFormat="1" applyFont="1" applyBorder="1" applyAlignment="1">
      <alignment/>
    </xf>
    <xf numFmtId="3" fontId="25" fillId="0" borderId="0" xfId="0" applyNumberFormat="1" applyFont="1" applyAlignment="1">
      <alignment/>
    </xf>
    <xf numFmtId="49" fontId="20" fillId="0" borderId="0" xfId="0" applyNumberFormat="1" applyFont="1" applyFill="1" applyAlignment="1">
      <alignment/>
    </xf>
    <xf numFmtId="3" fontId="20" fillId="0" borderId="0" xfId="0" applyNumberFormat="1" applyFont="1" applyAlignment="1">
      <alignment/>
    </xf>
    <xf numFmtId="49" fontId="20" fillId="0" borderId="0" xfId="0" applyNumberFormat="1" applyFont="1" applyAlignment="1">
      <alignment/>
    </xf>
    <xf numFmtId="49" fontId="20" fillId="0" borderId="0" xfId="0" applyNumberFormat="1" applyFont="1" applyFill="1" applyAlignment="1">
      <alignment horizontal="left"/>
    </xf>
    <xf numFmtId="3" fontId="26" fillId="0" borderId="0" xfId="0" applyNumberFormat="1" applyFont="1" applyAlignment="1">
      <alignment/>
    </xf>
    <xf numFmtId="196" fontId="27" fillId="0" borderId="0" xfId="0" applyNumberFormat="1" applyFont="1" applyFill="1" applyAlignment="1">
      <alignment/>
    </xf>
    <xf numFmtId="196" fontId="20" fillId="0" borderId="0" xfId="0" applyNumberFormat="1" applyFont="1" applyFill="1" applyAlignment="1">
      <alignment/>
    </xf>
    <xf numFmtId="0" fontId="20" fillId="0" borderId="0" xfId="0" applyFont="1" applyFill="1" applyAlignment="1">
      <alignment/>
    </xf>
    <xf numFmtId="3" fontId="20" fillId="0" borderId="0" xfId="0" applyNumberFormat="1" applyFont="1" applyFill="1" applyAlignment="1">
      <alignment/>
    </xf>
    <xf numFmtId="49" fontId="15" fillId="0" borderId="0" xfId="0" applyNumberFormat="1" applyFont="1" applyFill="1" applyAlignment="1">
      <alignment/>
    </xf>
    <xf numFmtId="49" fontId="15" fillId="0" borderId="0" xfId="0" applyNumberFormat="1" applyFont="1" applyFill="1" applyAlignment="1">
      <alignment horizontal="left"/>
    </xf>
    <xf numFmtId="3" fontId="27" fillId="20" borderId="0" xfId="0" applyNumberFormat="1" applyFont="1" applyFill="1" applyAlignment="1">
      <alignment/>
    </xf>
    <xf numFmtId="49" fontId="20" fillId="20" borderId="0" xfId="0" applyNumberFormat="1" applyFont="1" applyFill="1" applyAlignment="1">
      <alignment/>
    </xf>
    <xf numFmtId="49" fontId="15" fillId="20" borderId="0" xfId="0" applyNumberFormat="1" applyFont="1" applyFill="1" applyAlignment="1">
      <alignment/>
    </xf>
    <xf numFmtId="49" fontId="15" fillId="20" borderId="0" xfId="0" applyNumberFormat="1" applyFont="1" applyFill="1" applyAlignment="1">
      <alignment horizontal="left"/>
    </xf>
    <xf numFmtId="3" fontId="26" fillId="20" borderId="0" xfId="0" applyNumberFormat="1" applyFont="1" applyFill="1" applyAlignment="1">
      <alignment/>
    </xf>
    <xf numFmtId="196" fontId="27" fillId="20" borderId="0" xfId="0" applyNumberFormat="1" applyFont="1" applyFill="1" applyAlignment="1">
      <alignment/>
    </xf>
    <xf numFmtId="196" fontId="17" fillId="20" borderId="0" xfId="0" applyNumberFormat="1" applyFont="1" applyFill="1" applyAlignment="1">
      <alignment/>
    </xf>
    <xf numFmtId="0" fontId="21" fillId="20" borderId="0" xfId="0" applyFont="1" applyFill="1" applyAlignment="1">
      <alignment/>
    </xf>
    <xf numFmtId="49" fontId="22" fillId="0" borderId="0" xfId="0" applyNumberFormat="1" applyFont="1" applyFill="1" applyAlignment="1">
      <alignment/>
    </xf>
    <xf numFmtId="49" fontId="22" fillId="0" borderId="0" xfId="0" applyNumberFormat="1" applyFont="1" applyFill="1" applyAlignment="1">
      <alignment horizontal="left"/>
    </xf>
    <xf numFmtId="3" fontId="18" fillId="0" borderId="0" xfId="0" applyNumberFormat="1" applyFont="1" applyFill="1" applyAlignment="1">
      <alignment/>
    </xf>
    <xf numFmtId="49" fontId="18" fillId="0" borderId="0" xfId="0" applyNumberFormat="1" applyFont="1" applyFill="1" applyAlignment="1">
      <alignment horizontal="left"/>
    </xf>
    <xf numFmtId="3" fontId="18" fillId="0" borderId="0" xfId="0" applyNumberFormat="1" applyFont="1" applyAlignment="1">
      <alignment/>
    </xf>
    <xf numFmtId="196" fontId="28" fillId="0" borderId="0" xfId="0" applyNumberFormat="1" applyFont="1" applyFill="1" applyAlignment="1">
      <alignment/>
    </xf>
    <xf numFmtId="196" fontId="18" fillId="0" borderId="0" xfId="0" applyNumberFormat="1" applyFont="1" applyFill="1" applyAlignment="1">
      <alignment/>
    </xf>
    <xf numFmtId="0" fontId="18" fillId="0" borderId="0" xfId="0" applyFont="1" applyFill="1" applyBorder="1" applyAlignment="1">
      <alignment/>
    </xf>
    <xf numFmtId="49" fontId="18" fillId="20" borderId="0" xfId="0" applyNumberFormat="1" applyFont="1" applyFill="1" applyAlignment="1">
      <alignment/>
    </xf>
    <xf numFmtId="3" fontId="28" fillId="20" borderId="0" xfId="0" applyNumberFormat="1" applyFont="1" applyFill="1" applyAlignment="1">
      <alignment/>
    </xf>
    <xf numFmtId="49" fontId="18" fillId="20" borderId="0" xfId="0" applyNumberFormat="1" applyFont="1" applyFill="1" applyAlignment="1">
      <alignment horizontal="left"/>
    </xf>
    <xf numFmtId="196" fontId="28" fillId="20" borderId="0" xfId="0" applyNumberFormat="1" applyFont="1" applyFill="1" applyAlignment="1">
      <alignment/>
    </xf>
    <xf numFmtId="49" fontId="21" fillId="0" borderId="0" xfId="0" applyNumberFormat="1" applyFont="1" applyAlignment="1">
      <alignment/>
    </xf>
    <xf numFmtId="3" fontId="21" fillId="0" borderId="0" xfId="0" applyNumberFormat="1" applyFont="1" applyAlignment="1">
      <alignment/>
    </xf>
    <xf numFmtId="49" fontId="21" fillId="0" borderId="0" xfId="0" applyNumberFormat="1" applyFont="1" applyAlignment="1">
      <alignment horizontal="left"/>
    </xf>
    <xf numFmtId="194" fontId="21" fillId="0" borderId="0" xfId="0" applyNumberFormat="1" applyFont="1" applyAlignment="1">
      <alignment/>
    </xf>
    <xf numFmtId="0" fontId="21" fillId="0" borderId="0" xfId="0" applyFont="1" applyFill="1" applyBorder="1" applyAlignment="1">
      <alignment/>
    </xf>
    <xf numFmtId="0" fontId="21" fillId="0" borderId="0" xfId="0" applyFont="1" applyFill="1" applyAlignment="1">
      <alignment/>
    </xf>
    <xf numFmtId="49" fontId="22" fillId="0" borderId="0" xfId="0" applyNumberFormat="1" applyFont="1" applyAlignment="1">
      <alignment/>
    </xf>
    <xf numFmtId="49" fontId="21" fillId="20" borderId="0" xfId="0" applyNumberFormat="1" applyFont="1" applyFill="1" applyAlignment="1">
      <alignment/>
    </xf>
    <xf numFmtId="3" fontId="21" fillId="20" borderId="0" xfId="0" applyNumberFormat="1" applyFont="1" applyFill="1" applyAlignment="1">
      <alignment/>
    </xf>
    <xf numFmtId="49" fontId="21" fillId="20" borderId="0" xfId="0" applyNumberFormat="1" applyFont="1" applyFill="1" applyAlignment="1">
      <alignment horizontal="left"/>
    </xf>
    <xf numFmtId="49" fontId="21" fillId="20" borderId="0" xfId="0" applyNumberFormat="1" applyFont="1" applyFill="1" applyAlignment="1">
      <alignment horizontal="center"/>
    </xf>
    <xf numFmtId="194" fontId="21" fillId="20" borderId="0" xfId="0" applyNumberFormat="1" applyFont="1" applyFill="1" applyAlignment="1">
      <alignment/>
    </xf>
    <xf numFmtId="49" fontId="21" fillId="0" borderId="0" xfId="0" applyNumberFormat="1" applyFont="1" applyFill="1" applyAlignment="1">
      <alignment/>
    </xf>
    <xf numFmtId="49" fontId="21" fillId="0" borderId="0" xfId="0" applyNumberFormat="1" applyFont="1" applyFill="1" applyAlignment="1">
      <alignment horizontal="left"/>
    </xf>
    <xf numFmtId="49" fontId="21" fillId="0" borderId="0" xfId="0" applyNumberFormat="1" applyFont="1" applyFill="1" applyAlignment="1">
      <alignment horizontal="center"/>
    </xf>
    <xf numFmtId="194" fontId="21" fillId="0" borderId="0" xfId="0" applyNumberFormat="1" applyFont="1" applyFill="1" applyAlignment="1">
      <alignment/>
    </xf>
    <xf numFmtId="49" fontId="29" fillId="0" borderId="0" xfId="0" applyNumberFormat="1" applyFont="1" applyFill="1" applyAlignment="1">
      <alignment/>
    </xf>
    <xf numFmtId="3" fontId="30" fillId="0" borderId="0" xfId="0" applyNumberFormat="1" applyFont="1" applyFill="1" applyAlignment="1">
      <alignment/>
    </xf>
    <xf numFmtId="49" fontId="31" fillId="0" borderId="0" xfId="0" applyNumberFormat="1" applyFont="1" applyFill="1" applyAlignment="1">
      <alignment/>
    </xf>
    <xf numFmtId="49" fontId="29" fillId="0" borderId="0" xfId="0" applyNumberFormat="1" applyFont="1" applyFill="1" applyAlignment="1">
      <alignment horizontal="left"/>
    </xf>
    <xf numFmtId="3" fontId="29" fillId="0" borderId="0" xfId="0" applyNumberFormat="1" applyFont="1" applyFill="1" applyAlignment="1">
      <alignment/>
    </xf>
    <xf numFmtId="198" fontId="29"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xf>
    <xf numFmtId="49" fontId="23" fillId="0" borderId="0" xfId="0" applyNumberFormat="1" applyFont="1" applyAlignment="1">
      <alignment/>
    </xf>
    <xf numFmtId="3" fontId="23" fillId="0" borderId="0" xfId="0" applyNumberFormat="1" applyFont="1" applyAlignment="1">
      <alignment/>
    </xf>
    <xf numFmtId="49" fontId="23" fillId="0" borderId="0" xfId="0" applyNumberFormat="1" applyFont="1" applyAlignment="1">
      <alignment horizontal="left"/>
    </xf>
    <xf numFmtId="194" fontId="23" fillId="0" borderId="0" xfId="0" applyNumberFormat="1" applyFont="1" applyAlignment="1">
      <alignment/>
    </xf>
    <xf numFmtId="49" fontId="23" fillId="20" borderId="0" xfId="0" applyNumberFormat="1" applyFont="1" applyFill="1" applyAlignment="1">
      <alignment/>
    </xf>
    <xf numFmtId="3" fontId="23" fillId="20" borderId="0" xfId="0" applyNumberFormat="1" applyFont="1" applyFill="1" applyAlignment="1">
      <alignment/>
    </xf>
    <xf numFmtId="49" fontId="23" fillId="20" borderId="0" xfId="0" applyNumberFormat="1" applyFont="1" applyFill="1" applyAlignment="1">
      <alignment horizontal="left"/>
    </xf>
    <xf numFmtId="49" fontId="23" fillId="20" borderId="0" xfId="0" applyNumberFormat="1" applyFont="1" applyFill="1" applyAlignment="1">
      <alignment horizontal="center"/>
    </xf>
    <xf numFmtId="194" fontId="23" fillId="20" borderId="0" xfId="0" applyNumberFormat="1" applyFont="1" applyFill="1" applyAlignment="1">
      <alignment/>
    </xf>
    <xf numFmtId="0" fontId="23" fillId="20" borderId="0" xfId="0" applyFont="1" applyFill="1" applyAlignment="1">
      <alignment/>
    </xf>
    <xf numFmtId="3" fontId="22" fillId="0" borderId="0" xfId="0" applyNumberFormat="1" applyFont="1" applyAlignment="1">
      <alignment/>
    </xf>
    <xf numFmtId="49" fontId="22" fillId="0" borderId="0" xfId="0" applyNumberFormat="1" applyFont="1" applyAlignment="1">
      <alignment horizontal="left"/>
    </xf>
    <xf numFmtId="194" fontId="22" fillId="0" borderId="0" xfId="0" applyNumberFormat="1" applyFont="1" applyAlignment="1">
      <alignment/>
    </xf>
    <xf numFmtId="49" fontId="22" fillId="20" borderId="0" xfId="0" applyNumberFormat="1" applyFont="1" applyFill="1" applyAlignment="1">
      <alignment/>
    </xf>
    <xf numFmtId="3" fontId="22" fillId="20" borderId="0" xfId="0" applyNumberFormat="1" applyFont="1" applyFill="1" applyAlignment="1">
      <alignment/>
    </xf>
    <xf numFmtId="49" fontId="22" fillId="20" borderId="0" xfId="0" applyNumberFormat="1" applyFont="1" applyFill="1" applyAlignment="1">
      <alignment horizontal="left"/>
    </xf>
    <xf numFmtId="49" fontId="22" fillId="20" borderId="0" xfId="0" applyNumberFormat="1" applyFont="1" applyFill="1" applyAlignment="1">
      <alignment horizontal="center"/>
    </xf>
    <xf numFmtId="194" fontId="22" fillId="20" borderId="0" xfId="0" applyNumberFormat="1" applyFont="1" applyFill="1" applyAlignment="1">
      <alignment/>
    </xf>
    <xf numFmtId="0" fontId="22" fillId="20" borderId="0" xfId="0" applyFont="1" applyFill="1" applyAlignment="1">
      <alignment/>
    </xf>
    <xf numFmtId="49" fontId="16" fillId="0" borderId="0" xfId="0" applyNumberFormat="1" applyFont="1" applyAlignment="1">
      <alignment/>
    </xf>
    <xf numFmtId="3" fontId="16" fillId="0" borderId="0" xfId="0" applyNumberFormat="1" applyFont="1" applyAlignment="1">
      <alignment/>
    </xf>
    <xf numFmtId="49" fontId="16" fillId="0" borderId="0" xfId="0" applyNumberFormat="1" applyFont="1" applyAlignment="1">
      <alignment horizontal="left"/>
    </xf>
    <xf numFmtId="194" fontId="16" fillId="0" borderId="0" xfId="0" applyNumberFormat="1" applyFont="1" applyAlignment="1">
      <alignment/>
    </xf>
    <xf numFmtId="0" fontId="16" fillId="0" borderId="0" xfId="0" applyFont="1" applyBorder="1" applyAlignment="1">
      <alignment/>
    </xf>
    <xf numFmtId="0" fontId="16" fillId="0" borderId="0" xfId="0" applyFont="1" applyFill="1" applyBorder="1" applyAlignment="1">
      <alignment/>
    </xf>
    <xf numFmtId="0" fontId="16" fillId="0" borderId="0" xfId="0" applyFont="1" applyFill="1" applyAlignment="1">
      <alignment/>
    </xf>
    <xf numFmtId="49" fontId="16" fillId="20" borderId="0" xfId="0" applyNumberFormat="1" applyFont="1" applyFill="1" applyAlignment="1">
      <alignment/>
    </xf>
    <xf numFmtId="49" fontId="16" fillId="20" borderId="0" xfId="0" applyNumberFormat="1" applyFont="1" applyFill="1" applyAlignment="1">
      <alignment horizontal="left"/>
    </xf>
    <xf numFmtId="49" fontId="16" fillId="20" borderId="0" xfId="0" applyNumberFormat="1" applyFont="1" applyFill="1" applyAlignment="1">
      <alignment horizontal="center"/>
    </xf>
    <xf numFmtId="194" fontId="16" fillId="20" borderId="0" xfId="0" applyNumberFormat="1" applyFont="1" applyFill="1" applyAlignment="1">
      <alignment/>
    </xf>
    <xf numFmtId="0" fontId="16" fillId="20" borderId="0" xfId="0" applyFont="1" applyFill="1" applyAlignment="1">
      <alignment/>
    </xf>
    <xf numFmtId="49" fontId="16" fillId="0" borderId="0" xfId="0" applyNumberFormat="1" applyFont="1" applyFill="1" applyAlignment="1">
      <alignment horizontal="left"/>
    </xf>
    <xf numFmtId="49" fontId="16" fillId="0" borderId="0" xfId="0" applyNumberFormat="1" applyFont="1" applyFill="1" applyAlignment="1">
      <alignment horizontal="center"/>
    </xf>
    <xf numFmtId="194" fontId="16" fillId="0" borderId="0" xfId="0" applyNumberFormat="1" applyFont="1" applyFill="1" applyAlignment="1">
      <alignment/>
    </xf>
    <xf numFmtId="49" fontId="24" fillId="0" borderId="0" xfId="0" applyNumberFormat="1" applyFont="1" applyAlignment="1">
      <alignment/>
    </xf>
    <xf numFmtId="3" fontId="24" fillId="0" borderId="0" xfId="0" applyNumberFormat="1" applyFont="1" applyAlignment="1">
      <alignment/>
    </xf>
    <xf numFmtId="49" fontId="24" fillId="0" borderId="0" xfId="0" applyNumberFormat="1" applyFont="1" applyAlignment="1">
      <alignment horizontal="left"/>
    </xf>
    <xf numFmtId="194" fontId="24" fillId="0" borderId="0" xfId="0" applyNumberFormat="1" applyFont="1" applyAlignment="1">
      <alignment/>
    </xf>
    <xf numFmtId="49" fontId="24" fillId="0" borderId="0" xfId="0" applyNumberFormat="1" applyFont="1" applyFill="1" applyAlignment="1">
      <alignment horizontal="left"/>
    </xf>
    <xf numFmtId="49" fontId="24" fillId="0" borderId="0" xfId="0" applyNumberFormat="1" applyFont="1" applyFill="1" applyAlignment="1">
      <alignment horizontal="center"/>
    </xf>
    <xf numFmtId="0" fontId="24" fillId="0" borderId="0" xfId="0" applyFont="1" applyFill="1" applyAlignment="1">
      <alignment/>
    </xf>
    <xf numFmtId="49" fontId="24" fillId="20" borderId="0" xfId="0" applyNumberFormat="1" applyFont="1" applyFill="1" applyAlignment="1">
      <alignment/>
    </xf>
    <xf numFmtId="3" fontId="24" fillId="20" borderId="0" xfId="0" applyNumberFormat="1" applyFont="1" applyFill="1" applyAlignment="1">
      <alignment/>
    </xf>
    <xf numFmtId="49" fontId="24" fillId="20" borderId="0" xfId="0" applyNumberFormat="1" applyFont="1" applyFill="1" applyAlignment="1">
      <alignment horizontal="left"/>
    </xf>
    <xf numFmtId="49" fontId="24" fillId="20" borderId="0" xfId="0" applyNumberFormat="1" applyFont="1" applyFill="1" applyAlignment="1">
      <alignment horizontal="center"/>
    </xf>
    <xf numFmtId="194" fontId="24" fillId="20" borderId="0" xfId="0" applyNumberFormat="1" applyFont="1" applyFill="1" applyAlignment="1">
      <alignment/>
    </xf>
    <xf numFmtId="0" fontId="24" fillId="20" borderId="0" xfId="0" applyFont="1" applyFill="1" applyAlignment="1">
      <alignment/>
    </xf>
    <xf numFmtId="0" fontId="24" fillId="20" borderId="0" xfId="0" applyFont="1" applyFill="1" applyBorder="1" applyAlignment="1">
      <alignment/>
    </xf>
    <xf numFmtId="49" fontId="24" fillId="0" borderId="0" xfId="0" applyNumberFormat="1" applyFont="1" applyAlignment="1">
      <alignment/>
    </xf>
    <xf numFmtId="3" fontId="24" fillId="0" borderId="0" xfId="0" applyNumberFormat="1" applyFont="1" applyAlignment="1">
      <alignment/>
    </xf>
    <xf numFmtId="49" fontId="24" fillId="0" borderId="0" xfId="0" applyNumberFormat="1" applyFont="1" applyAlignment="1">
      <alignment horizontal="center"/>
    </xf>
    <xf numFmtId="196" fontId="24" fillId="0" borderId="0" xfId="0" applyNumberFormat="1" applyFont="1" applyAlignment="1">
      <alignment/>
    </xf>
    <xf numFmtId="0" fontId="24" fillId="0" borderId="0" xfId="0" applyFont="1" applyAlignment="1">
      <alignment/>
    </xf>
    <xf numFmtId="0" fontId="24" fillId="0" borderId="0" xfId="0" applyFont="1" applyBorder="1" applyAlignment="1">
      <alignment/>
    </xf>
    <xf numFmtId="49" fontId="24" fillId="0" borderId="0" xfId="0" applyNumberFormat="1" applyFont="1" applyFill="1" applyAlignment="1">
      <alignment/>
    </xf>
    <xf numFmtId="3" fontId="24" fillId="0" borderId="0" xfId="0" applyNumberFormat="1" applyFont="1" applyFill="1" applyAlignment="1" quotePrefix="1">
      <alignment/>
    </xf>
    <xf numFmtId="49" fontId="24" fillId="0" borderId="0" xfId="0" applyNumberFormat="1" applyFont="1" applyFill="1" applyAlignment="1">
      <alignment horizontal="center"/>
    </xf>
    <xf numFmtId="49" fontId="24" fillId="0" borderId="0" xfId="0" applyNumberFormat="1" applyFont="1" applyFill="1" applyAlignment="1">
      <alignment horizontal="left"/>
    </xf>
    <xf numFmtId="3" fontId="24" fillId="0" borderId="0" xfId="0" applyNumberFormat="1" applyFont="1" applyFill="1" applyAlignment="1">
      <alignment/>
    </xf>
    <xf numFmtId="196" fontId="24" fillId="0" borderId="0" xfId="0" applyNumberFormat="1" applyFont="1" applyFill="1" applyAlignment="1">
      <alignment/>
    </xf>
    <xf numFmtId="0" fontId="24" fillId="0" borderId="0" xfId="0" applyFont="1" applyFill="1" applyAlignment="1">
      <alignment/>
    </xf>
    <xf numFmtId="49" fontId="32" fillId="0" borderId="0" xfId="0" applyNumberFormat="1" applyFont="1" applyFill="1" applyAlignment="1">
      <alignment/>
    </xf>
    <xf numFmtId="194" fontId="24" fillId="0" borderId="0" xfId="0" applyNumberFormat="1" applyFont="1" applyFill="1" applyAlignment="1">
      <alignment/>
    </xf>
    <xf numFmtId="0" fontId="24" fillId="0" borderId="0" xfId="0" applyFont="1" applyFill="1" applyBorder="1" applyAlignment="1">
      <alignment/>
    </xf>
    <xf numFmtId="3" fontId="33" fillId="0" borderId="0" xfId="0" applyNumberFormat="1" applyFont="1" applyFill="1" applyAlignment="1">
      <alignment/>
    </xf>
    <xf numFmtId="200" fontId="24" fillId="0" borderId="0" xfId="0" applyNumberFormat="1" applyFont="1" applyFill="1" applyAlignment="1">
      <alignment/>
    </xf>
    <xf numFmtId="201" fontId="24" fillId="0" borderId="0" xfId="0" applyNumberFormat="1" applyFont="1" applyFill="1" applyBorder="1" applyAlignment="1">
      <alignment/>
    </xf>
    <xf numFmtId="199" fontId="24" fillId="0" borderId="0" xfId="0" applyNumberFormat="1" applyFont="1" applyFill="1" applyAlignment="1">
      <alignment/>
    </xf>
    <xf numFmtId="49" fontId="34" fillId="0" borderId="0" xfId="0" applyNumberFormat="1" applyFont="1" applyFill="1" applyAlignment="1">
      <alignment/>
    </xf>
    <xf numFmtId="49" fontId="34" fillId="0" borderId="0" xfId="0" applyNumberFormat="1" applyFont="1" applyFill="1" applyAlignment="1">
      <alignment horizontal="left"/>
    </xf>
    <xf numFmtId="3" fontId="34" fillId="0" borderId="0" xfId="0" applyNumberFormat="1" applyFont="1" applyFill="1" applyAlignment="1">
      <alignment/>
    </xf>
    <xf numFmtId="0" fontId="34" fillId="0" borderId="0" xfId="0" applyFont="1" applyFill="1" applyAlignment="1">
      <alignment/>
    </xf>
    <xf numFmtId="49" fontId="35" fillId="0" borderId="0" xfId="0" applyNumberFormat="1" applyFont="1" applyFill="1" applyAlignment="1">
      <alignment/>
    </xf>
    <xf numFmtId="194" fontId="34" fillId="0" borderId="0" xfId="0" applyNumberFormat="1" applyFont="1" applyFill="1" applyAlignment="1">
      <alignment/>
    </xf>
    <xf numFmtId="0" fontId="34" fillId="0" borderId="0" xfId="0" applyFont="1" applyFill="1" applyBorder="1" applyAlignment="1">
      <alignment/>
    </xf>
    <xf numFmtId="3" fontId="36" fillId="0" borderId="0" xfId="0" applyNumberFormat="1" applyFont="1" applyFill="1" applyAlignment="1">
      <alignment/>
    </xf>
    <xf numFmtId="200" fontId="34" fillId="0" borderId="0" xfId="0" applyNumberFormat="1" applyFont="1" applyFill="1" applyAlignment="1">
      <alignment/>
    </xf>
    <xf numFmtId="201" fontId="34" fillId="0" borderId="0" xfId="0" applyNumberFormat="1" applyFont="1" applyFill="1" applyBorder="1" applyAlignment="1">
      <alignment/>
    </xf>
    <xf numFmtId="199" fontId="34" fillId="0" borderId="0" xfId="0" applyNumberFormat="1" applyFont="1" applyFill="1" applyAlignment="1">
      <alignment/>
    </xf>
    <xf numFmtId="0" fontId="16" fillId="20" borderId="0" xfId="0" applyFont="1" applyFill="1" applyBorder="1" applyAlignment="1">
      <alignment/>
    </xf>
    <xf numFmtId="49" fontId="37" fillId="0" borderId="0" xfId="0" applyNumberFormat="1" applyFont="1" applyFill="1" applyAlignment="1">
      <alignment/>
    </xf>
    <xf numFmtId="3" fontId="37" fillId="0" borderId="0" xfId="0" applyNumberFormat="1" applyFont="1" applyFill="1" applyAlignment="1">
      <alignment/>
    </xf>
    <xf numFmtId="49" fontId="37" fillId="0" borderId="0" xfId="0" applyNumberFormat="1" applyFont="1" applyFill="1" applyAlignment="1">
      <alignment horizontal="left"/>
    </xf>
    <xf numFmtId="49" fontId="37" fillId="0" borderId="0" xfId="0" applyNumberFormat="1" applyFont="1" applyFill="1" applyAlignment="1">
      <alignment horizontal="center"/>
    </xf>
    <xf numFmtId="194" fontId="37" fillId="0" borderId="0" xfId="0" applyNumberFormat="1" applyFont="1" applyFill="1" applyAlignment="1">
      <alignment/>
    </xf>
    <xf numFmtId="0" fontId="37" fillId="0" borderId="0" xfId="0" applyFont="1" applyFill="1" applyAlignment="1">
      <alignment/>
    </xf>
    <xf numFmtId="0" fontId="37" fillId="0" borderId="0" xfId="0" applyFont="1" applyFill="1" applyBorder="1" applyAlignment="1">
      <alignment/>
    </xf>
    <xf numFmtId="49" fontId="37" fillId="20" borderId="0" xfId="0" applyNumberFormat="1" applyFont="1" applyFill="1" applyAlignment="1">
      <alignment/>
    </xf>
    <xf numFmtId="3" fontId="37" fillId="20" borderId="0" xfId="0" applyNumberFormat="1" applyFont="1" applyFill="1" applyAlignment="1">
      <alignment/>
    </xf>
    <xf numFmtId="49" fontId="37" fillId="20" borderId="0" xfId="0" applyNumberFormat="1" applyFont="1" applyFill="1" applyAlignment="1">
      <alignment horizontal="left"/>
    </xf>
    <xf numFmtId="49" fontId="37" fillId="20" borderId="0" xfId="0" applyNumberFormat="1" applyFont="1" applyFill="1" applyAlignment="1">
      <alignment horizontal="center"/>
    </xf>
    <xf numFmtId="194" fontId="37" fillId="20" borderId="0" xfId="0" applyNumberFormat="1" applyFont="1" applyFill="1" applyAlignment="1">
      <alignment/>
    </xf>
    <xf numFmtId="0" fontId="37" fillId="20" borderId="0" xfId="0" applyFont="1" applyFill="1" applyAlignment="1">
      <alignment/>
    </xf>
    <xf numFmtId="0" fontId="37" fillId="20" borderId="0" xfId="0" applyFont="1" applyFill="1" applyBorder="1" applyAlignment="1">
      <alignment/>
    </xf>
    <xf numFmtId="49" fontId="37" fillId="0" borderId="0" xfId="0" applyNumberFormat="1" applyFont="1" applyFill="1" applyAlignment="1">
      <alignment/>
    </xf>
    <xf numFmtId="3" fontId="37" fillId="0" borderId="0" xfId="0" applyNumberFormat="1" applyFont="1" applyFill="1" applyAlignment="1" quotePrefix="1">
      <alignment/>
    </xf>
    <xf numFmtId="49" fontId="37" fillId="0" borderId="0" xfId="0" applyNumberFormat="1" applyFont="1" applyFill="1" applyAlignment="1">
      <alignment horizontal="center"/>
    </xf>
    <xf numFmtId="49" fontId="37" fillId="0" borderId="0" xfId="0" applyNumberFormat="1" applyFont="1" applyFill="1" applyAlignment="1">
      <alignment horizontal="left"/>
    </xf>
    <xf numFmtId="3" fontId="37" fillId="0" borderId="0" xfId="0" applyNumberFormat="1" applyFont="1" applyFill="1" applyAlignment="1">
      <alignment/>
    </xf>
    <xf numFmtId="196" fontId="37" fillId="0" borderId="0" xfId="0" applyNumberFormat="1" applyFont="1" applyFill="1" applyAlignment="1">
      <alignment/>
    </xf>
    <xf numFmtId="0" fontId="37" fillId="0" borderId="0" xfId="0" applyFont="1" applyFill="1" applyAlignment="1">
      <alignment/>
    </xf>
    <xf numFmtId="0" fontId="37" fillId="0" borderId="0" xfId="0" applyFont="1" applyBorder="1" applyAlignment="1">
      <alignment/>
    </xf>
    <xf numFmtId="49" fontId="38" fillId="0" borderId="0" xfId="0" applyNumberFormat="1" applyFont="1" applyFill="1" applyAlignment="1">
      <alignment/>
    </xf>
    <xf numFmtId="194" fontId="37" fillId="0" borderId="0" xfId="0" applyNumberFormat="1" applyFont="1" applyFill="1" applyAlignment="1">
      <alignment/>
    </xf>
    <xf numFmtId="0" fontId="37" fillId="0" borderId="0" xfId="0" applyFont="1" applyFill="1" applyBorder="1" applyAlignment="1">
      <alignment/>
    </xf>
    <xf numFmtId="3" fontId="39" fillId="0" borderId="0" xfId="0" applyNumberFormat="1" applyFont="1" applyFill="1" applyAlignment="1">
      <alignment/>
    </xf>
    <xf numFmtId="200" fontId="37" fillId="0" borderId="0" xfId="0" applyNumberFormat="1" applyFont="1" applyFill="1" applyAlignment="1">
      <alignment/>
    </xf>
    <xf numFmtId="201" fontId="37" fillId="0" borderId="0" xfId="0" applyNumberFormat="1" applyFont="1" applyFill="1" applyBorder="1" applyAlignment="1">
      <alignment/>
    </xf>
    <xf numFmtId="199" fontId="37" fillId="0" borderId="0" xfId="0" applyNumberFormat="1" applyFont="1" applyFill="1" applyAlignment="1">
      <alignment/>
    </xf>
    <xf numFmtId="49" fontId="37" fillId="0" borderId="0" xfId="0" applyNumberFormat="1" applyFont="1" applyAlignment="1">
      <alignment/>
    </xf>
    <xf numFmtId="3" fontId="37" fillId="0" borderId="0" xfId="0" applyNumberFormat="1" applyFont="1" applyAlignment="1">
      <alignment/>
    </xf>
    <xf numFmtId="49" fontId="37" fillId="0" borderId="0" xfId="0" applyNumberFormat="1" applyFont="1" applyAlignment="1">
      <alignment horizontal="center"/>
    </xf>
    <xf numFmtId="196" fontId="37" fillId="0" borderId="0" xfId="0" applyNumberFormat="1" applyFont="1" applyAlignment="1">
      <alignment/>
    </xf>
    <xf numFmtId="0" fontId="37" fillId="0" borderId="0" xfId="0" applyFont="1" applyAlignment="1">
      <alignment/>
    </xf>
    <xf numFmtId="0" fontId="22" fillId="20" borderId="0" xfId="0" applyFont="1" applyFill="1" applyBorder="1" applyAlignment="1">
      <alignment/>
    </xf>
    <xf numFmtId="3" fontId="18" fillId="20" borderId="0" xfId="0" applyNumberFormat="1" applyFont="1" applyFill="1" applyAlignment="1">
      <alignment/>
    </xf>
    <xf numFmtId="0" fontId="0" fillId="20" borderId="0" xfId="0" applyFill="1" applyBorder="1" applyAlignment="1">
      <alignment/>
    </xf>
    <xf numFmtId="3" fontId="32" fillId="0" borderId="12" xfId="0" applyNumberFormat="1" applyFont="1" applyBorder="1" applyAlignment="1">
      <alignment/>
    </xf>
    <xf numFmtId="3" fontId="32" fillId="20" borderId="0" xfId="0" applyNumberFormat="1" applyFont="1" applyFill="1" applyAlignment="1">
      <alignment/>
    </xf>
    <xf numFmtId="3" fontId="24" fillId="0" borderId="0" xfId="0" applyNumberFormat="1" applyFont="1" applyAlignment="1" quotePrefix="1">
      <alignment/>
    </xf>
    <xf numFmtId="3" fontId="32" fillId="0" borderId="0" xfId="0" applyNumberFormat="1" applyFont="1" applyFill="1" applyAlignment="1">
      <alignment/>
    </xf>
    <xf numFmtId="3" fontId="24" fillId="0" borderId="10" xfId="0" applyNumberFormat="1" applyFont="1" applyBorder="1" applyAlignment="1">
      <alignment/>
    </xf>
    <xf numFmtId="3" fontId="24" fillId="0" borderId="10" xfId="0" applyNumberFormat="1" applyFont="1" applyBorder="1" applyAlignment="1" quotePrefix="1">
      <alignment/>
    </xf>
    <xf numFmtId="3" fontId="24" fillId="0" borderId="0" xfId="0" applyNumberFormat="1" applyFont="1" applyBorder="1" applyAlignment="1" quotePrefix="1">
      <alignment/>
    </xf>
    <xf numFmtId="3" fontId="24" fillId="0" borderId="14" xfId="0" applyNumberFormat="1" applyFont="1" applyBorder="1" applyAlignment="1">
      <alignment/>
    </xf>
    <xf numFmtId="3" fontId="40" fillId="20" borderId="0" xfId="0" applyNumberFormat="1" applyFont="1" applyFill="1" applyAlignment="1">
      <alignment/>
    </xf>
    <xf numFmtId="3" fontId="41" fillId="20" borderId="0" xfId="0" applyNumberFormat="1" applyFont="1" applyFill="1" applyAlignment="1">
      <alignment/>
    </xf>
    <xf numFmtId="3" fontId="42" fillId="0" borderId="0" xfId="0" applyNumberFormat="1" applyFont="1" applyAlignment="1">
      <alignment/>
    </xf>
    <xf numFmtId="3" fontId="42" fillId="20" borderId="0" xfId="0" applyNumberFormat="1" applyFont="1" applyFill="1" applyAlignment="1">
      <alignment/>
    </xf>
    <xf numFmtId="3" fontId="42" fillId="0" borderId="0" xfId="0" applyNumberFormat="1" applyFont="1" applyFill="1" applyAlignment="1">
      <alignment/>
    </xf>
    <xf numFmtId="3" fontId="20" fillId="0" borderId="0" xfId="0" applyNumberFormat="1" applyFont="1" applyFill="1" applyAlignment="1">
      <alignment/>
    </xf>
    <xf numFmtId="3" fontId="20" fillId="0" borderId="0" xfId="0" applyNumberFormat="1" applyFont="1" applyAlignment="1">
      <alignment/>
    </xf>
    <xf numFmtId="3" fontId="20" fillId="20" borderId="0" xfId="0" applyNumberFormat="1" applyFont="1" applyFill="1" applyAlignment="1">
      <alignment/>
    </xf>
    <xf numFmtId="3" fontId="43" fillId="20" borderId="0" xfId="0" applyNumberFormat="1" applyFont="1" applyFill="1" applyAlignment="1">
      <alignment/>
    </xf>
    <xf numFmtId="3" fontId="20" fillId="20" borderId="0" xfId="0" applyNumberFormat="1" applyFont="1" applyFill="1" applyAlignment="1">
      <alignment/>
    </xf>
    <xf numFmtId="3" fontId="20" fillId="20" borderId="0" xfId="57" applyNumberFormat="1" applyFont="1" applyFill="1">
      <alignment/>
      <protection/>
    </xf>
    <xf numFmtId="3" fontId="16" fillId="0" borderId="0" xfId="0" applyNumberFormat="1" applyFont="1" applyBorder="1" applyAlignment="1">
      <alignment/>
    </xf>
    <xf numFmtId="3" fontId="40" fillId="0" borderId="0" xfId="0" applyNumberFormat="1" applyFont="1" applyFill="1" applyAlignment="1">
      <alignment/>
    </xf>
    <xf numFmtId="1" fontId="16" fillId="0" borderId="0" xfId="0" applyNumberFormat="1" applyFont="1" applyAlignment="1">
      <alignment/>
    </xf>
    <xf numFmtId="3" fontId="16" fillId="0" borderId="0" xfId="0" applyNumberFormat="1" applyFont="1" applyFill="1" applyBorder="1" applyAlignment="1">
      <alignment/>
    </xf>
    <xf numFmtId="3" fontId="42" fillId="0" borderId="0" xfId="0" applyNumberFormat="1" applyFont="1" applyFill="1" applyAlignment="1">
      <alignment/>
    </xf>
    <xf numFmtId="3" fontId="42" fillId="0" borderId="0" xfId="0" applyNumberFormat="1" applyFont="1" applyAlignment="1">
      <alignment/>
    </xf>
    <xf numFmtId="3" fontId="42" fillId="20" borderId="0" xfId="0" applyNumberFormat="1" applyFont="1" applyFill="1" applyAlignment="1">
      <alignment/>
    </xf>
    <xf numFmtId="3" fontId="41" fillId="0" borderId="0" xfId="0" applyNumberFormat="1" applyFont="1" applyFill="1" applyAlignment="1">
      <alignment/>
    </xf>
    <xf numFmtId="3" fontId="43" fillId="0" borderId="0" xfId="0" applyNumberFormat="1" applyFont="1" applyFill="1" applyAlignment="1">
      <alignment/>
    </xf>
    <xf numFmtId="3" fontId="20" fillId="0" borderId="0" xfId="0" applyNumberFormat="1" applyFont="1" applyAlignment="1" quotePrefix="1">
      <alignment/>
    </xf>
    <xf numFmtId="3" fontId="16" fillId="0" borderId="0" xfId="0" applyNumberFormat="1" applyFont="1" applyFill="1" applyBorder="1" applyAlignment="1" quotePrefix="1">
      <alignment/>
    </xf>
    <xf numFmtId="3" fontId="16" fillId="0" borderId="0" xfId="0" applyNumberFormat="1" applyFont="1" applyAlignment="1" quotePrefix="1">
      <alignment/>
    </xf>
    <xf numFmtId="3" fontId="43" fillId="0" borderId="12" xfId="0" applyNumberFormat="1" applyFont="1" applyBorder="1" applyAlignment="1">
      <alignment/>
    </xf>
    <xf numFmtId="3" fontId="20" fillId="0" borderId="0" xfId="0" applyNumberFormat="1" applyFont="1" applyAlignment="1" quotePrefix="1">
      <alignment/>
    </xf>
    <xf numFmtId="3" fontId="22" fillId="0" borderId="0" xfId="0" applyNumberFormat="1" applyFont="1" applyAlignment="1">
      <alignment/>
    </xf>
    <xf numFmtId="3" fontId="22" fillId="0" borderId="0" xfId="0" applyNumberFormat="1" applyFont="1" applyFill="1" applyAlignment="1">
      <alignment/>
    </xf>
    <xf numFmtId="3" fontId="22" fillId="20" borderId="0" xfId="0" applyNumberFormat="1" applyFont="1" applyFill="1" applyAlignment="1">
      <alignment/>
    </xf>
    <xf numFmtId="3" fontId="20" fillId="0" borderId="0" xfId="0" applyNumberFormat="1" applyFont="1" applyFill="1" applyBorder="1" applyAlignment="1">
      <alignment/>
    </xf>
    <xf numFmtId="3" fontId="20" fillId="0" borderId="13" xfId="0" applyNumberFormat="1" applyFont="1" applyBorder="1" applyAlignment="1">
      <alignment/>
    </xf>
    <xf numFmtId="196" fontId="20" fillId="0" borderId="13" xfId="0" applyNumberFormat="1" applyFont="1" applyBorder="1" applyAlignment="1">
      <alignment/>
    </xf>
    <xf numFmtId="3" fontId="18" fillId="0" borderId="13" xfId="0" applyNumberFormat="1" applyFont="1" applyBorder="1" applyAlignment="1">
      <alignment/>
    </xf>
    <xf numFmtId="196" fontId="18" fillId="0" borderId="13" xfId="0" applyNumberFormat="1" applyFont="1" applyBorder="1" applyAlignment="1">
      <alignment/>
    </xf>
    <xf numFmtId="3" fontId="42" fillId="0" borderId="13" xfId="0" applyNumberFormat="1" applyFont="1" applyBorder="1" applyAlignment="1">
      <alignment/>
    </xf>
    <xf numFmtId="196" fontId="42" fillId="0" borderId="13" xfId="0" applyNumberFormat="1" applyFont="1" applyBorder="1" applyAlignment="1">
      <alignment/>
    </xf>
    <xf numFmtId="3" fontId="22" fillId="0" borderId="13" xfId="0" applyNumberFormat="1" applyFont="1" applyBorder="1" applyAlignment="1">
      <alignment/>
    </xf>
    <xf numFmtId="196" fontId="22" fillId="0" borderId="13" xfId="0" applyNumberFormat="1" applyFont="1" applyBorder="1" applyAlignment="1">
      <alignment/>
    </xf>
    <xf numFmtId="3" fontId="16" fillId="0" borderId="13" xfId="0" applyNumberFormat="1" applyFont="1" applyBorder="1" applyAlignment="1">
      <alignment/>
    </xf>
    <xf numFmtId="196" fontId="16" fillId="0" borderId="13" xfId="0" applyNumberFormat="1" applyFont="1" applyBorder="1" applyAlignment="1">
      <alignment/>
    </xf>
    <xf numFmtId="3" fontId="44" fillId="0" borderId="13" xfId="0" applyNumberFormat="1" applyFont="1" applyBorder="1" applyAlignment="1">
      <alignment/>
    </xf>
    <xf numFmtId="196" fontId="44" fillId="0" borderId="13" xfId="0" applyNumberFormat="1" applyFont="1" applyBorder="1" applyAlignment="1">
      <alignment/>
    </xf>
    <xf numFmtId="3" fontId="24" fillId="0" borderId="13" xfId="0" applyNumberFormat="1" applyFont="1" applyBorder="1" applyAlignment="1">
      <alignment/>
    </xf>
    <xf numFmtId="196" fontId="24" fillId="0" borderId="13" xfId="0" applyNumberFormat="1" applyFont="1" applyBorder="1" applyAlignment="1">
      <alignment/>
    </xf>
    <xf numFmtId="0" fontId="0" fillId="20" borderId="0" xfId="0"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712"/>
  <sheetViews>
    <sheetView tabSelected="1" zoomScalePageLayoutView="0" workbookViewId="0" topLeftCell="A1">
      <pane ySplit="5" topLeftCell="BM1585" activePane="bottomLeft" state="frozen"/>
      <selection pane="topLeft" activeCell="A1" sqref="A1"/>
      <selection pane="bottomLeft" activeCell="D1597" sqref="D1597"/>
    </sheetView>
  </sheetViews>
  <sheetFormatPr defaultColWidth="0" defaultRowHeight="12.75" zeroHeight="1"/>
  <cols>
    <col min="1" max="1" width="5.140625" style="1" customWidth="1"/>
    <col min="2" max="2" width="10.8515625" style="45" customWidth="1"/>
    <col min="3" max="3" width="14.00390625" style="1" customWidth="1"/>
    <col min="4" max="4" width="14.57421875" style="1" customWidth="1"/>
    <col min="5" max="5" width="9.57421875" style="1" customWidth="1"/>
    <col min="6" max="6" width="14.00390625" style="33" customWidth="1"/>
    <col min="7" max="7" width="8.57421875" style="33" customWidth="1"/>
    <col min="8" max="8" width="11.00390625" style="8" customWidth="1"/>
    <col min="9" max="9" width="9.8515625" style="6" customWidth="1"/>
    <col min="10" max="10" width="11.00390625" style="0" customWidth="1"/>
    <col min="11" max="11" width="13.57421875" style="0" customWidth="1"/>
    <col min="12" max="12" width="11.421875" style="0" customWidth="1"/>
    <col min="13" max="13" width="9.8515625" style="0" customWidth="1"/>
  </cols>
  <sheetData>
    <row r="1" spans="1:9" ht="15.75" customHeight="1">
      <c r="A1" s="23"/>
      <c r="B1" s="14"/>
      <c r="C1" s="15"/>
      <c r="D1" s="15"/>
      <c r="E1" s="16"/>
      <c r="F1" s="15"/>
      <c r="G1" s="15"/>
      <c r="H1" s="14"/>
      <c r="I1" s="5"/>
    </row>
    <row r="2" spans="1:9" ht="17.25" customHeight="1">
      <c r="A2" s="17"/>
      <c r="B2" s="439" t="s">
        <v>1076</v>
      </c>
      <c r="C2" s="439"/>
      <c r="D2" s="439"/>
      <c r="E2" s="439"/>
      <c r="F2" s="439"/>
      <c r="G2" s="439"/>
      <c r="H2" s="439"/>
      <c r="I2" s="27"/>
    </row>
    <row r="3" spans="1:9" s="21" customFormat="1" ht="18" customHeight="1">
      <c r="A3" s="18"/>
      <c r="B3" s="111"/>
      <c r="C3" s="19"/>
      <c r="D3" s="19"/>
      <c r="E3" s="19"/>
      <c r="F3" s="19"/>
      <c r="G3" s="19"/>
      <c r="H3" s="19"/>
      <c r="I3" s="20"/>
    </row>
    <row r="4" spans="1:9" ht="15" customHeight="1">
      <c r="A4" s="17"/>
      <c r="B4" s="112" t="s">
        <v>3</v>
      </c>
      <c r="C4" s="24" t="s">
        <v>9</v>
      </c>
      <c r="D4" s="24" t="s">
        <v>4</v>
      </c>
      <c r="E4" s="24" t="s">
        <v>10</v>
      </c>
      <c r="F4" s="24" t="s">
        <v>5</v>
      </c>
      <c r="G4" s="22" t="s">
        <v>7</v>
      </c>
      <c r="H4" s="25" t="s">
        <v>6</v>
      </c>
      <c r="I4" s="26" t="s">
        <v>8</v>
      </c>
    </row>
    <row r="5" spans="1:13" ht="18.75" customHeight="1">
      <c r="A5" s="29"/>
      <c r="B5" s="113" t="s">
        <v>1127</v>
      </c>
      <c r="C5" s="29"/>
      <c r="D5" s="29"/>
      <c r="E5" s="29"/>
      <c r="F5" s="35"/>
      <c r="G5" s="32"/>
      <c r="H5" s="30">
        <v>0</v>
      </c>
      <c r="I5" s="31">
        <v>480</v>
      </c>
      <c r="K5" t="s">
        <v>11</v>
      </c>
      <c r="L5" t="s">
        <v>12</v>
      </c>
      <c r="M5" s="2">
        <v>480</v>
      </c>
    </row>
    <row r="6" spans="2:13" ht="12.75">
      <c r="B6" s="39"/>
      <c r="C6" s="18"/>
      <c r="D6" s="18"/>
      <c r="E6" s="18"/>
      <c r="F6" s="37"/>
      <c r="H6" s="8">
        <f>H5-B6</f>
        <v>0</v>
      </c>
      <c r="I6" s="28">
        <f>+B6/M6</f>
        <v>0</v>
      </c>
      <c r="M6" s="2">
        <v>476</v>
      </c>
    </row>
    <row r="7" spans="2:13" ht="12.75">
      <c r="B7" s="39"/>
      <c r="C7" s="18"/>
      <c r="D7" s="18"/>
      <c r="E7" s="18"/>
      <c r="F7" s="37"/>
      <c r="H7" s="8">
        <f>H6-B7</f>
        <v>0</v>
      </c>
      <c r="I7" s="28">
        <f aca="true" t="shared" si="0" ref="I7:I18">+B7/M7</f>
        <v>0</v>
      </c>
      <c r="M7" s="2">
        <v>476</v>
      </c>
    </row>
    <row r="8" spans="1:13" s="21" customFormat="1" ht="12.75">
      <c r="A8" s="83"/>
      <c r="B8" s="84">
        <f>+B20</f>
        <v>2194300</v>
      </c>
      <c r="C8" s="85"/>
      <c r="D8" s="86" t="s">
        <v>13</v>
      </c>
      <c r="E8" s="87" t="s">
        <v>1058</v>
      </c>
      <c r="F8" s="88"/>
      <c r="G8" s="89"/>
      <c r="H8" s="90">
        <f aca="true" t="shared" si="1" ref="H8:H13">+B8</f>
        <v>2194300</v>
      </c>
      <c r="I8" s="91">
        <f t="shared" si="0"/>
        <v>4609.873949579832</v>
      </c>
      <c r="J8" s="44"/>
      <c r="K8" s="92"/>
      <c r="L8" s="44"/>
      <c r="M8" s="2">
        <v>476</v>
      </c>
    </row>
    <row r="9" spans="1:13" s="21" customFormat="1" ht="12.75">
      <c r="A9" s="83"/>
      <c r="B9" s="84">
        <f>+B1118</f>
        <v>627500</v>
      </c>
      <c r="C9" s="85"/>
      <c r="D9" s="86" t="s">
        <v>318</v>
      </c>
      <c r="E9" s="87" t="s">
        <v>1059</v>
      </c>
      <c r="F9" s="88"/>
      <c r="G9" s="89"/>
      <c r="H9" s="90">
        <f t="shared" si="1"/>
        <v>627500</v>
      </c>
      <c r="I9" s="91">
        <f t="shared" si="0"/>
        <v>1318.2773109243697</v>
      </c>
      <c r="J9" s="44"/>
      <c r="K9" s="92"/>
      <c r="L9" s="44"/>
      <c r="M9" s="2">
        <v>476</v>
      </c>
    </row>
    <row r="10" spans="1:13" s="21" customFormat="1" ht="12.75">
      <c r="A10" s="83"/>
      <c r="B10" s="84">
        <f>+B1219</f>
        <v>4434658</v>
      </c>
      <c r="C10" s="85"/>
      <c r="D10" s="86" t="s">
        <v>396</v>
      </c>
      <c r="E10" s="87" t="s">
        <v>1060</v>
      </c>
      <c r="F10" s="88"/>
      <c r="G10" s="89"/>
      <c r="H10" s="90">
        <f t="shared" si="1"/>
        <v>4434658</v>
      </c>
      <c r="I10" s="91">
        <f t="shared" si="0"/>
        <v>9316.508403361344</v>
      </c>
      <c r="J10" s="44"/>
      <c r="K10" s="92"/>
      <c r="L10" s="44"/>
      <c r="M10" s="2">
        <v>476</v>
      </c>
    </row>
    <row r="11" spans="1:13" s="21" customFormat="1" ht="12.75">
      <c r="A11" s="83"/>
      <c r="B11" s="84">
        <f>+B1679</f>
        <v>1851405</v>
      </c>
      <c r="C11" s="85"/>
      <c r="D11" s="86" t="s">
        <v>397</v>
      </c>
      <c r="E11" s="87" t="s">
        <v>1061</v>
      </c>
      <c r="F11" s="88"/>
      <c r="G11" s="89"/>
      <c r="H11" s="90">
        <f t="shared" si="1"/>
        <v>1851405</v>
      </c>
      <c r="I11" s="91">
        <f t="shared" si="0"/>
        <v>3889.5063025210084</v>
      </c>
      <c r="J11" s="44"/>
      <c r="K11" s="93"/>
      <c r="L11" s="44"/>
      <c r="M11" s="2">
        <v>476</v>
      </c>
    </row>
    <row r="12" spans="1:13" s="21" customFormat="1" ht="12.75">
      <c r="A12" s="83"/>
      <c r="B12" s="84">
        <f>+B1913</f>
        <v>2732194</v>
      </c>
      <c r="C12" s="85"/>
      <c r="D12" s="94" t="s">
        <v>398</v>
      </c>
      <c r="E12" s="87" t="s">
        <v>1077</v>
      </c>
      <c r="F12" s="88"/>
      <c r="G12" s="89"/>
      <c r="H12" s="90">
        <f t="shared" si="1"/>
        <v>2732194</v>
      </c>
      <c r="I12" s="91">
        <f t="shared" si="0"/>
        <v>5739.903361344538</v>
      </c>
      <c r="J12" s="44"/>
      <c r="K12" s="92"/>
      <c r="L12" s="44"/>
      <c r="M12" s="2">
        <v>476</v>
      </c>
    </row>
    <row r="13" spans="1:13" s="21" customFormat="1" ht="12.75">
      <c r="A13" s="83"/>
      <c r="B13" s="84">
        <f>+B2245</f>
        <v>800000</v>
      </c>
      <c r="C13" s="85"/>
      <c r="D13" s="86" t="s">
        <v>399</v>
      </c>
      <c r="E13" s="85" t="s">
        <v>400</v>
      </c>
      <c r="F13" s="88"/>
      <c r="G13" s="89" t="s">
        <v>401</v>
      </c>
      <c r="H13" s="90">
        <f t="shared" si="1"/>
        <v>800000</v>
      </c>
      <c r="I13" s="91">
        <f t="shared" si="0"/>
        <v>1680.672268907563</v>
      </c>
      <c r="J13" s="44"/>
      <c r="K13" s="92"/>
      <c r="L13" s="44"/>
      <c r="M13" s="2">
        <v>476</v>
      </c>
    </row>
    <row r="14" spans="1:13" s="21" customFormat="1" ht="12.75">
      <c r="A14" s="83"/>
      <c r="B14" s="84">
        <f>+B2254</f>
        <v>2956909</v>
      </c>
      <c r="C14" s="85"/>
      <c r="D14" s="86" t="s">
        <v>402</v>
      </c>
      <c r="E14" s="85"/>
      <c r="F14" s="88"/>
      <c r="G14" s="89"/>
      <c r="H14" s="90">
        <f>+B14</f>
        <v>2956909</v>
      </c>
      <c r="I14" s="91">
        <f>+B14/M14</f>
        <v>6211.993697478992</v>
      </c>
      <c r="J14" s="44"/>
      <c r="K14" s="92"/>
      <c r="L14" s="44"/>
      <c r="M14" s="2">
        <v>476</v>
      </c>
    </row>
    <row r="15" spans="1:13" s="21" customFormat="1" ht="12.75">
      <c r="A15" s="83"/>
      <c r="B15" s="84">
        <f>SUM(B8:B14)</f>
        <v>15596966</v>
      </c>
      <c r="C15" s="95" t="s">
        <v>1109</v>
      </c>
      <c r="D15" s="96"/>
      <c r="E15" s="85"/>
      <c r="F15" s="88"/>
      <c r="G15" s="89"/>
      <c r="H15" s="90">
        <v>0</v>
      </c>
      <c r="I15" s="91">
        <f t="shared" si="0"/>
        <v>32766.735294117647</v>
      </c>
      <c r="J15" s="44"/>
      <c r="K15" s="92"/>
      <c r="L15" s="44"/>
      <c r="M15" s="2">
        <v>476</v>
      </c>
    </row>
    <row r="16" spans="1:13" s="21" customFormat="1" ht="12.75">
      <c r="A16" s="18"/>
      <c r="B16" s="39"/>
      <c r="C16" s="18"/>
      <c r="D16" s="37"/>
      <c r="E16" s="18"/>
      <c r="F16" s="97"/>
      <c r="G16" s="98"/>
      <c r="H16" s="36"/>
      <c r="I16" s="99"/>
      <c r="K16" s="100"/>
      <c r="M16" s="2">
        <v>476</v>
      </c>
    </row>
    <row r="17" spans="1:13" s="55" customFormat="1" ht="13.5" thickBot="1">
      <c r="A17" s="46"/>
      <c r="B17" s="101">
        <f>+B20+B1118+B1219+B1679+B1913+B2245+B2254</f>
        <v>15596966</v>
      </c>
      <c r="C17" s="102" t="s">
        <v>403</v>
      </c>
      <c r="D17" s="103"/>
      <c r="E17" s="104"/>
      <c r="F17" s="51"/>
      <c r="G17" s="105"/>
      <c r="H17" s="106"/>
      <c r="I17" s="107"/>
      <c r="K17" s="56"/>
      <c r="M17" s="2">
        <v>476</v>
      </c>
    </row>
    <row r="18" spans="2:13" ht="12.75">
      <c r="B18" s="39"/>
      <c r="C18" s="18"/>
      <c r="D18" s="18"/>
      <c r="E18" s="18"/>
      <c r="F18" s="37"/>
      <c r="H18" s="8">
        <f>H7-B18</f>
        <v>0</v>
      </c>
      <c r="I18" s="28">
        <f t="shared" si="0"/>
        <v>0</v>
      </c>
      <c r="M18" s="2">
        <v>476</v>
      </c>
    </row>
    <row r="19" spans="2:13" ht="12.75">
      <c r="B19" s="39"/>
      <c r="C19" s="40"/>
      <c r="D19" s="18"/>
      <c r="E19" s="40"/>
      <c r="G19" s="38"/>
      <c r="H19" s="8">
        <v>0</v>
      </c>
      <c r="I19" s="28">
        <f>+B19/M19</f>
        <v>0</v>
      </c>
      <c r="M19" s="2">
        <v>476</v>
      </c>
    </row>
    <row r="20" spans="1:13" s="55" customFormat="1" ht="13.5" thickBot="1">
      <c r="A20" s="46"/>
      <c r="B20" s="388">
        <f>+B23+B59+B107+B151+B195+B245+B297+B343+B387+B438+B454+B492+B548+B596+B627+B1033+B1084+B1113</f>
        <v>2194300</v>
      </c>
      <c r="C20" s="48"/>
      <c r="D20" s="49" t="s">
        <v>13</v>
      </c>
      <c r="E20" s="50"/>
      <c r="F20" s="51"/>
      <c r="G20" s="52"/>
      <c r="H20" s="53"/>
      <c r="I20" s="54">
        <f>+B20/M20</f>
        <v>4609.873949579832</v>
      </c>
      <c r="K20" s="56"/>
      <c r="M20" s="2">
        <v>476</v>
      </c>
    </row>
    <row r="21" spans="1:13" s="21" customFormat="1" ht="12.75">
      <c r="A21" s="18"/>
      <c r="B21" s="198"/>
      <c r="C21" s="40"/>
      <c r="D21" s="18"/>
      <c r="E21" s="41"/>
      <c r="F21" s="33"/>
      <c r="G21" s="37"/>
      <c r="H21" s="8">
        <f>H20-B21</f>
        <v>0</v>
      </c>
      <c r="I21" s="28">
        <f>+B21/M21</f>
        <v>0</v>
      </c>
      <c r="K21"/>
      <c r="M21" s="2">
        <v>476</v>
      </c>
    </row>
    <row r="22" spans="2:13" ht="12.75">
      <c r="B22" s="306"/>
      <c r="C22" s="40"/>
      <c r="D22" s="18"/>
      <c r="E22" s="41"/>
      <c r="H22" s="8">
        <f>H21-B22</f>
        <v>0</v>
      </c>
      <c r="I22" s="28">
        <f>+B22/M22</f>
        <v>0</v>
      </c>
      <c r="M22" s="2">
        <v>476</v>
      </c>
    </row>
    <row r="23" spans="1:256" s="62" customFormat="1" ht="12.75">
      <c r="A23" s="57"/>
      <c r="B23" s="389">
        <f>+B33+B37+B43+B48+B54</f>
        <v>52400</v>
      </c>
      <c r="C23" s="57" t="s">
        <v>14</v>
      </c>
      <c r="D23" s="57" t="s">
        <v>33</v>
      </c>
      <c r="E23" s="57" t="s">
        <v>15</v>
      </c>
      <c r="F23" s="59" t="s">
        <v>16</v>
      </c>
      <c r="G23" s="60" t="s">
        <v>381</v>
      </c>
      <c r="H23" s="58"/>
      <c r="I23" s="61">
        <f>+B23/M23</f>
        <v>110.08403361344538</v>
      </c>
      <c r="M23" s="2">
        <v>476</v>
      </c>
      <c r="IV23" s="57">
        <v>55910.6</v>
      </c>
    </row>
    <row r="24" spans="2:13" ht="12.75">
      <c r="B24" s="306"/>
      <c r="C24" s="40"/>
      <c r="D24" s="18"/>
      <c r="H24" s="8">
        <f aca="true" t="shared" si="2" ref="H24:H32">H23-B24</f>
        <v>0</v>
      </c>
      <c r="I24" s="28">
        <f aca="true" t="shared" si="3" ref="I24:I32">+B24/M24</f>
        <v>0</v>
      </c>
      <c r="M24" s="2">
        <v>476</v>
      </c>
    </row>
    <row r="25" spans="2:13" ht="12.75">
      <c r="B25" s="198">
        <v>2000</v>
      </c>
      <c r="C25" s="1" t="s">
        <v>17</v>
      </c>
      <c r="D25" s="18" t="s">
        <v>13</v>
      </c>
      <c r="E25" s="40" t="s">
        <v>18</v>
      </c>
      <c r="F25" s="33" t="s">
        <v>19</v>
      </c>
      <c r="G25" s="38" t="s">
        <v>20</v>
      </c>
      <c r="H25" s="8">
        <f t="shared" si="2"/>
        <v>-2000</v>
      </c>
      <c r="I25" s="28">
        <f t="shared" si="3"/>
        <v>4.201680672268908</v>
      </c>
      <c r="K25" t="s">
        <v>17</v>
      </c>
      <c r="L25">
        <v>1</v>
      </c>
      <c r="M25" s="2">
        <v>476</v>
      </c>
    </row>
    <row r="26" spans="2:13" ht="12.75">
      <c r="B26" s="198">
        <v>5000</v>
      </c>
      <c r="C26" s="1" t="s">
        <v>17</v>
      </c>
      <c r="D26" s="18" t="s">
        <v>13</v>
      </c>
      <c r="E26" s="18" t="s">
        <v>21</v>
      </c>
      <c r="F26" s="33" t="s">
        <v>22</v>
      </c>
      <c r="G26" s="38" t="s">
        <v>20</v>
      </c>
      <c r="H26" s="8">
        <f t="shared" si="2"/>
        <v>-7000</v>
      </c>
      <c r="I26" s="28">
        <f t="shared" si="3"/>
        <v>10.504201680672269</v>
      </c>
      <c r="K26" t="s">
        <v>17</v>
      </c>
      <c r="L26">
        <v>1</v>
      </c>
      <c r="M26" s="2">
        <v>476</v>
      </c>
    </row>
    <row r="27" spans="2:14" ht="12.75">
      <c r="B27" s="306">
        <v>2500</v>
      </c>
      <c r="C27" s="1" t="s">
        <v>17</v>
      </c>
      <c r="D27" s="18" t="s">
        <v>13</v>
      </c>
      <c r="E27" s="1" t="s">
        <v>23</v>
      </c>
      <c r="F27" s="33" t="s">
        <v>24</v>
      </c>
      <c r="G27" s="38" t="s">
        <v>20</v>
      </c>
      <c r="H27" s="8">
        <f t="shared" si="2"/>
        <v>-9500</v>
      </c>
      <c r="I27" s="28">
        <f t="shared" si="3"/>
        <v>5.2521008403361344</v>
      </c>
      <c r="K27" t="s">
        <v>17</v>
      </c>
      <c r="L27">
        <v>1</v>
      </c>
      <c r="M27" s="2">
        <v>476</v>
      </c>
      <c r="N27" s="43"/>
    </row>
    <row r="28" spans="2:13" ht="12.75">
      <c r="B28" s="306">
        <v>5000</v>
      </c>
      <c r="C28" s="1" t="s">
        <v>17</v>
      </c>
      <c r="D28" s="18" t="s">
        <v>13</v>
      </c>
      <c r="E28" s="1" t="s">
        <v>21</v>
      </c>
      <c r="F28" s="33" t="s">
        <v>25</v>
      </c>
      <c r="G28" s="33" t="s">
        <v>26</v>
      </c>
      <c r="H28" s="8">
        <f t="shared" si="2"/>
        <v>-14500</v>
      </c>
      <c r="I28" s="28">
        <f t="shared" si="3"/>
        <v>10.504201680672269</v>
      </c>
      <c r="K28" t="s">
        <v>17</v>
      </c>
      <c r="L28">
        <v>1</v>
      </c>
      <c r="M28" s="2">
        <v>476</v>
      </c>
    </row>
    <row r="29" spans="2:13" ht="12.75">
      <c r="B29" s="306">
        <v>5000</v>
      </c>
      <c r="C29" s="1" t="s">
        <v>17</v>
      </c>
      <c r="D29" s="18" t="s">
        <v>13</v>
      </c>
      <c r="E29" s="1" t="s">
        <v>21</v>
      </c>
      <c r="F29" s="33" t="s">
        <v>27</v>
      </c>
      <c r="G29" s="33" t="s">
        <v>28</v>
      </c>
      <c r="H29" s="8">
        <f t="shared" si="2"/>
        <v>-19500</v>
      </c>
      <c r="I29" s="28">
        <f t="shared" si="3"/>
        <v>10.504201680672269</v>
      </c>
      <c r="K29" t="s">
        <v>17</v>
      </c>
      <c r="L29">
        <v>1</v>
      </c>
      <c r="M29" s="2">
        <v>476</v>
      </c>
    </row>
    <row r="30" spans="2:13" ht="12.75">
      <c r="B30" s="306">
        <v>2500</v>
      </c>
      <c r="C30" s="1" t="s">
        <v>17</v>
      </c>
      <c r="D30" s="18" t="s">
        <v>13</v>
      </c>
      <c r="E30" s="1" t="s">
        <v>23</v>
      </c>
      <c r="F30" s="33" t="s">
        <v>29</v>
      </c>
      <c r="G30" s="33" t="s">
        <v>28</v>
      </c>
      <c r="H30" s="8">
        <f t="shared" si="2"/>
        <v>-22000</v>
      </c>
      <c r="I30" s="28">
        <f t="shared" si="3"/>
        <v>5.2521008403361344</v>
      </c>
      <c r="K30" t="s">
        <v>17</v>
      </c>
      <c r="L30">
        <v>1</v>
      </c>
      <c r="M30" s="2">
        <v>476</v>
      </c>
    </row>
    <row r="31" spans="2:13" ht="12.75">
      <c r="B31" s="306">
        <v>2500</v>
      </c>
      <c r="C31" s="1" t="s">
        <v>17</v>
      </c>
      <c r="D31" s="18" t="s">
        <v>13</v>
      </c>
      <c r="E31" s="1" t="s">
        <v>23</v>
      </c>
      <c r="F31" s="33" t="s">
        <v>30</v>
      </c>
      <c r="G31" s="33" t="s">
        <v>31</v>
      </c>
      <c r="H31" s="8">
        <f t="shared" si="2"/>
        <v>-24500</v>
      </c>
      <c r="I31" s="28">
        <f t="shared" si="3"/>
        <v>5.2521008403361344</v>
      </c>
      <c r="K31" t="s">
        <v>17</v>
      </c>
      <c r="L31">
        <v>1</v>
      </c>
      <c r="M31" s="2">
        <v>476</v>
      </c>
    </row>
    <row r="32" spans="2:13" ht="12.75">
      <c r="B32" s="198">
        <v>5000</v>
      </c>
      <c r="C32" s="1" t="s">
        <v>17</v>
      </c>
      <c r="D32" s="18" t="s">
        <v>13</v>
      </c>
      <c r="E32" s="1" t="s">
        <v>21</v>
      </c>
      <c r="F32" s="33" t="s">
        <v>32</v>
      </c>
      <c r="G32" s="33" t="s">
        <v>31</v>
      </c>
      <c r="H32" s="8">
        <f t="shared" si="2"/>
        <v>-29500</v>
      </c>
      <c r="I32" s="28">
        <f t="shared" si="3"/>
        <v>10.504201680672269</v>
      </c>
      <c r="K32" t="s">
        <v>17</v>
      </c>
      <c r="L32">
        <v>1</v>
      </c>
      <c r="M32" s="2">
        <v>476</v>
      </c>
    </row>
    <row r="33" spans="1:13" s="66" customFormat="1" ht="12.75">
      <c r="A33" s="17"/>
      <c r="B33" s="313">
        <f>SUM(B25:B32)</f>
        <v>29500</v>
      </c>
      <c r="C33" s="64" t="s">
        <v>17</v>
      </c>
      <c r="D33" s="17"/>
      <c r="E33" s="17"/>
      <c r="F33" s="24"/>
      <c r="G33" s="24"/>
      <c r="H33" s="63">
        <v>0</v>
      </c>
      <c r="I33" s="65">
        <f aca="true" t="shared" si="4" ref="I33:I60">+B33/M33</f>
        <v>61.97478991596638</v>
      </c>
      <c r="M33" s="2">
        <v>476</v>
      </c>
    </row>
    <row r="34" spans="2:13" ht="12.75">
      <c r="B34" s="306"/>
      <c r="D34" s="18"/>
      <c r="H34" s="8">
        <f>H33-B34</f>
        <v>0</v>
      </c>
      <c r="I34" s="28">
        <f t="shared" si="4"/>
        <v>0</v>
      </c>
      <c r="M34" s="2">
        <v>476</v>
      </c>
    </row>
    <row r="35" spans="2:13" ht="12.75">
      <c r="B35" s="306"/>
      <c r="D35" s="18"/>
      <c r="H35" s="8">
        <f>H34-B35</f>
        <v>0</v>
      </c>
      <c r="I35" s="28">
        <f t="shared" si="4"/>
        <v>0</v>
      </c>
      <c r="M35" s="2">
        <v>476</v>
      </c>
    </row>
    <row r="36" spans="2:13" ht="12.75">
      <c r="B36" s="306">
        <v>3000</v>
      </c>
      <c r="C36" s="40" t="s">
        <v>34</v>
      </c>
      <c r="D36" s="18" t="s">
        <v>13</v>
      </c>
      <c r="E36" s="1" t="s">
        <v>387</v>
      </c>
      <c r="F36" s="67" t="s">
        <v>35</v>
      </c>
      <c r="G36" s="33" t="s">
        <v>36</v>
      </c>
      <c r="H36" s="8">
        <f>H35-B36</f>
        <v>-3000</v>
      </c>
      <c r="I36" s="28">
        <f t="shared" si="4"/>
        <v>6.302521008403361</v>
      </c>
      <c r="K36" t="s">
        <v>23</v>
      </c>
      <c r="L36">
        <v>1</v>
      </c>
      <c r="M36" s="2">
        <v>476</v>
      </c>
    </row>
    <row r="37" spans="1:13" s="66" customFormat="1" ht="12.75">
      <c r="A37" s="17"/>
      <c r="B37" s="313">
        <f>SUM(B36)</f>
        <v>3000</v>
      </c>
      <c r="C37" s="17" t="s">
        <v>655</v>
      </c>
      <c r="D37" s="17"/>
      <c r="E37" s="17"/>
      <c r="F37" s="24"/>
      <c r="G37" s="24"/>
      <c r="H37" s="63">
        <v>0</v>
      </c>
      <c r="I37" s="65">
        <f t="shared" si="4"/>
        <v>6.302521008403361</v>
      </c>
      <c r="M37" s="2">
        <v>476</v>
      </c>
    </row>
    <row r="38" spans="2:13" ht="12.75">
      <c r="B38" s="306"/>
      <c r="D38" s="18"/>
      <c r="H38" s="8">
        <f aca="true" t="shared" si="5" ref="H38:H47">H37-B38</f>
        <v>0</v>
      </c>
      <c r="I38" s="28">
        <f t="shared" si="4"/>
        <v>0</v>
      </c>
      <c r="M38" s="2">
        <v>476</v>
      </c>
    </row>
    <row r="39" spans="2:13" ht="12.75">
      <c r="B39" s="198"/>
      <c r="D39" s="18"/>
      <c r="G39" s="38"/>
      <c r="H39" s="8">
        <f t="shared" si="5"/>
        <v>0</v>
      </c>
      <c r="I39" s="28">
        <f t="shared" si="4"/>
        <v>0</v>
      </c>
      <c r="M39" s="2">
        <v>476</v>
      </c>
    </row>
    <row r="40" spans="2:13" ht="12.75">
      <c r="B40" s="306">
        <v>1300</v>
      </c>
      <c r="C40" s="40" t="s">
        <v>37</v>
      </c>
      <c r="D40" s="18" t="s">
        <v>13</v>
      </c>
      <c r="E40" s="1" t="s">
        <v>656</v>
      </c>
      <c r="F40" s="33" t="s">
        <v>38</v>
      </c>
      <c r="G40" s="33" t="s">
        <v>36</v>
      </c>
      <c r="H40" s="8">
        <f t="shared" si="5"/>
        <v>-1300</v>
      </c>
      <c r="I40" s="28">
        <f t="shared" si="4"/>
        <v>2.73109243697479</v>
      </c>
      <c r="K40" t="s">
        <v>23</v>
      </c>
      <c r="L40">
        <v>1</v>
      </c>
      <c r="M40" s="2">
        <v>476</v>
      </c>
    </row>
    <row r="41" spans="2:13" ht="12.75">
      <c r="B41" s="306">
        <v>1300</v>
      </c>
      <c r="C41" s="40" t="s">
        <v>37</v>
      </c>
      <c r="D41" s="18" t="s">
        <v>13</v>
      </c>
      <c r="E41" s="1" t="s">
        <v>656</v>
      </c>
      <c r="F41" s="33" t="s">
        <v>38</v>
      </c>
      <c r="G41" s="33" t="s">
        <v>28</v>
      </c>
      <c r="H41" s="8">
        <f t="shared" si="5"/>
        <v>-2600</v>
      </c>
      <c r="I41" s="28">
        <f t="shared" si="4"/>
        <v>2.73109243697479</v>
      </c>
      <c r="K41" t="s">
        <v>23</v>
      </c>
      <c r="L41">
        <v>1</v>
      </c>
      <c r="M41" s="2">
        <v>476</v>
      </c>
    </row>
    <row r="42" spans="2:13" ht="12.75">
      <c r="B42" s="306">
        <v>1300</v>
      </c>
      <c r="C42" s="40" t="s">
        <v>37</v>
      </c>
      <c r="D42" s="18" t="s">
        <v>13</v>
      </c>
      <c r="E42" s="1" t="s">
        <v>656</v>
      </c>
      <c r="F42" s="33" t="s">
        <v>38</v>
      </c>
      <c r="G42" s="33" t="s">
        <v>31</v>
      </c>
      <c r="H42" s="8">
        <f t="shared" si="5"/>
        <v>-3900</v>
      </c>
      <c r="I42" s="28">
        <f t="shared" si="4"/>
        <v>2.73109243697479</v>
      </c>
      <c r="K42" t="s">
        <v>23</v>
      </c>
      <c r="L42">
        <v>1</v>
      </c>
      <c r="M42" s="2">
        <v>476</v>
      </c>
    </row>
    <row r="43" spans="1:13" s="66" customFormat="1" ht="12.75">
      <c r="A43" s="17"/>
      <c r="B43" s="313">
        <f>SUM(B40:B42)</f>
        <v>3900</v>
      </c>
      <c r="C43" s="64"/>
      <c r="D43" s="17"/>
      <c r="E43" s="64" t="s">
        <v>656</v>
      </c>
      <c r="F43" s="24"/>
      <c r="G43" s="69"/>
      <c r="H43" s="63">
        <v>0</v>
      </c>
      <c r="I43" s="65">
        <f t="shared" si="4"/>
        <v>8.193277310924369</v>
      </c>
      <c r="M43" s="2">
        <v>476</v>
      </c>
    </row>
    <row r="44" spans="2:13" ht="12.75">
      <c r="B44" s="198"/>
      <c r="C44" s="40"/>
      <c r="D44" s="18"/>
      <c r="E44" s="40"/>
      <c r="G44" s="38"/>
      <c r="H44" s="36">
        <f t="shared" si="5"/>
        <v>0</v>
      </c>
      <c r="I44" s="28">
        <f t="shared" si="4"/>
        <v>0</v>
      </c>
      <c r="M44" s="2">
        <v>476</v>
      </c>
    </row>
    <row r="45" spans="2:13" ht="12.75">
      <c r="B45" s="198"/>
      <c r="C45" s="18"/>
      <c r="D45" s="18"/>
      <c r="E45" s="18"/>
      <c r="F45" s="37"/>
      <c r="H45" s="36">
        <f t="shared" si="5"/>
        <v>0</v>
      </c>
      <c r="I45" s="28">
        <f t="shared" si="4"/>
        <v>0</v>
      </c>
      <c r="M45" s="2">
        <v>476</v>
      </c>
    </row>
    <row r="46" spans="2:13" ht="12.75">
      <c r="B46" s="306">
        <v>5000</v>
      </c>
      <c r="C46" s="1" t="s">
        <v>39</v>
      </c>
      <c r="D46" s="18" t="s">
        <v>13</v>
      </c>
      <c r="E46" s="1" t="s">
        <v>387</v>
      </c>
      <c r="F46" s="33" t="s">
        <v>40</v>
      </c>
      <c r="G46" s="33" t="s">
        <v>28</v>
      </c>
      <c r="H46" s="36">
        <f t="shared" si="5"/>
        <v>-5000</v>
      </c>
      <c r="I46" s="28">
        <f t="shared" si="4"/>
        <v>10.504201680672269</v>
      </c>
      <c r="K46" t="s">
        <v>23</v>
      </c>
      <c r="L46">
        <v>1</v>
      </c>
      <c r="M46" s="2">
        <v>476</v>
      </c>
    </row>
    <row r="47" spans="2:13" ht="12.75">
      <c r="B47" s="306">
        <v>5000</v>
      </c>
      <c r="C47" s="1" t="s">
        <v>39</v>
      </c>
      <c r="D47" s="18" t="s">
        <v>13</v>
      </c>
      <c r="E47" s="1" t="s">
        <v>387</v>
      </c>
      <c r="F47" s="33" t="s">
        <v>40</v>
      </c>
      <c r="G47" s="33" t="s">
        <v>31</v>
      </c>
      <c r="H47" s="36">
        <f t="shared" si="5"/>
        <v>-10000</v>
      </c>
      <c r="I47" s="28">
        <f t="shared" si="4"/>
        <v>10.504201680672269</v>
      </c>
      <c r="K47" t="s">
        <v>23</v>
      </c>
      <c r="L47">
        <v>1</v>
      </c>
      <c r="M47" s="2">
        <v>476</v>
      </c>
    </row>
    <row r="48" spans="1:13" s="66" customFormat="1" ht="12.75">
      <c r="A48" s="17"/>
      <c r="B48" s="313">
        <f>SUM(B46:B47)</f>
        <v>10000</v>
      </c>
      <c r="C48" s="64" t="s">
        <v>39</v>
      </c>
      <c r="D48" s="17"/>
      <c r="E48" s="64"/>
      <c r="F48" s="24"/>
      <c r="G48" s="69"/>
      <c r="H48" s="63">
        <v>0</v>
      </c>
      <c r="I48" s="65">
        <f t="shared" si="4"/>
        <v>21.008403361344538</v>
      </c>
      <c r="M48" s="2">
        <v>476</v>
      </c>
    </row>
    <row r="49" spans="2:13" ht="12.75">
      <c r="B49" s="198"/>
      <c r="C49" s="40"/>
      <c r="D49" s="18"/>
      <c r="E49" s="40"/>
      <c r="G49" s="38"/>
      <c r="H49" s="8">
        <f>H48-B49</f>
        <v>0</v>
      </c>
      <c r="I49" s="28">
        <f t="shared" si="4"/>
        <v>0</v>
      </c>
      <c r="M49" s="2">
        <v>476</v>
      </c>
    </row>
    <row r="50" spans="2:13" ht="12.75">
      <c r="B50" s="198"/>
      <c r="C50" s="40"/>
      <c r="D50" s="18"/>
      <c r="E50" s="40"/>
      <c r="G50" s="38"/>
      <c r="H50" s="8">
        <f>H49-B50</f>
        <v>0</v>
      </c>
      <c r="I50" s="28">
        <f t="shared" si="4"/>
        <v>0</v>
      </c>
      <c r="M50" s="2">
        <v>476</v>
      </c>
    </row>
    <row r="51" spans="2:13" ht="12.75">
      <c r="B51" s="306">
        <v>2000</v>
      </c>
      <c r="C51" s="1" t="s">
        <v>41</v>
      </c>
      <c r="D51" s="18" t="s">
        <v>13</v>
      </c>
      <c r="E51" s="1" t="s">
        <v>387</v>
      </c>
      <c r="F51" s="33" t="s">
        <v>38</v>
      </c>
      <c r="G51" s="33" t="s">
        <v>36</v>
      </c>
      <c r="H51" s="8">
        <f>H50-B51</f>
        <v>-2000</v>
      </c>
      <c r="I51" s="28">
        <f t="shared" si="4"/>
        <v>4.201680672268908</v>
      </c>
      <c r="K51" t="s">
        <v>23</v>
      </c>
      <c r="L51">
        <v>1</v>
      </c>
      <c r="M51" s="2">
        <v>476</v>
      </c>
    </row>
    <row r="52" spans="2:13" ht="12.75">
      <c r="B52" s="306">
        <v>2000</v>
      </c>
      <c r="C52" s="1" t="s">
        <v>41</v>
      </c>
      <c r="D52" s="18" t="s">
        <v>13</v>
      </c>
      <c r="E52" s="1" t="s">
        <v>387</v>
      </c>
      <c r="F52" s="33" t="s">
        <v>38</v>
      </c>
      <c r="G52" s="33" t="s">
        <v>28</v>
      </c>
      <c r="H52" s="8">
        <f>H51-B52</f>
        <v>-4000</v>
      </c>
      <c r="I52" s="28">
        <f t="shared" si="4"/>
        <v>4.201680672268908</v>
      </c>
      <c r="K52" t="s">
        <v>23</v>
      </c>
      <c r="L52">
        <v>1</v>
      </c>
      <c r="M52" s="2">
        <v>476</v>
      </c>
    </row>
    <row r="53" spans="2:13" ht="12.75">
      <c r="B53" s="306">
        <v>2000</v>
      </c>
      <c r="C53" s="1" t="s">
        <v>41</v>
      </c>
      <c r="D53" s="18" t="s">
        <v>13</v>
      </c>
      <c r="E53" s="1" t="s">
        <v>387</v>
      </c>
      <c r="F53" s="33" t="s">
        <v>38</v>
      </c>
      <c r="G53" s="33" t="s">
        <v>31</v>
      </c>
      <c r="H53" s="8">
        <f>H52-B53</f>
        <v>-6000</v>
      </c>
      <c r="I53" s="28">
        <f t="shared" si="4"/>
        <v>4.201680672268908</v>
      </c>
      <c r="K53" t="s">
        <v>23</v>
      </c>
      <c r="L53">
        <v>1</v>
      </c>
      <c r="M53" s="2">
        <v>476</v>
      </c>
    </row>
    <row r="54" spans="1:13" s="66" customFormat="1" ht="12.75">
      <c r="A54" s="17"/>
      <c r="B54" s="313">
        <f>SUM(B51:B53)</f>
        <v>6000</v>
      </c>
      <c r="C54" s="64" t="s">
        <v>41</v>
      </c>
      <c r="D54" s="17"/>
      <c r="E54" s="64"/>
      <c r="F54" s="24"/>
      <c r="G54" s="69"/>
      <c r="H54" s="63">
        <v>0</v>
      </c>
      <c r="I54" s="65">
        <f t="shared" si="4"/>
        <v>12.605042016806722</v>
      </c>
      <c r="M54" s="2">
        <v>476</v>
      </c>
    </row>
    <row r="55" spans="2:13" ht="12.75">
      <c r="B55" s="306"/>
      <c r="D55" s="18"/>
      <c r="H55" s="8">
        <f>H54-B55</f>
        <v>0</v>
      </c>
      <c r="I55" s="28">
        <f t="shared" si="4"/>
        <v>0</v>
      </c>
      <c r="M55" s="2">
        <v>476</v>
      </c>
    </row>
    <row r="56" spans="2:13" ht="12.75">
      <c r="B56" s="306"/>
      <c r="D56" s="18"/>
      <c r="H56" s="8">
        <f>H55-B56</f>
        <v>0</v>
      </c>
      <c r="I56" s="28">
        <f t="shared" si="4"/>
        <v>0</v>
      </c>
      <c r="M56" s="2">
        <v>476</v>
      </c>
    </row>
    <row r="57" spans="2:13" ht="12.75">
      <c r="B57" s="306"/>
      <c r="D57" s="18"/>
      <c r="H57" s="8">
        <f>H56-B57</f>
        <v>0</v>
      </c>
      <c r="I57" s="28">
        <f t="shared" si="4"/>
        <v>0</v>
      </c>
      <c r="M57" s="2">
        <v>476</v>
      </c>
    </row>
    <row r="58" spans="2:13" ht="12.75">
      <c r="B58" s="306"/>
      <c r="D58" s="18"/>
      <c r="H58" s="8">
        <f>H57-B58</f>
        <v>0</v>
      </c>
      <c r="I58" s="28">
        <f t="shared" si="4"/>
        <v>0</v>
      </c>
      <c r="M58" s="2">
        <v>476</v>
      </c>
    </row>
    <row r="59" spans="1:256" s="62" customFormat="1" ht="12.75">
      <c r="A59" s="57"/>
      <c r="B59" s="389">
        <f>+B68+B76+B83+B90+B97+B102</f>
        <v>72200</v>
      </c>
      <c r="C59" s="57" t="s">
        <v>42</v>
      </c>
      <c r="D59" s="57" t="s">
        <v>353</v>
      </c>
      <c r="E59" s="57" t="s">
        <v>43</v>
      </c>
      <c r="F59" s="59" t="s">
        <v>44</v>
      </c>
      <c r="G59" s="60" t="s">
        <v>381</v>
      </c>
      <c r="H59" s="58"/>
      <c r="I59" s="61">
        <f t="shared" si="4"/>
        <v>151.68067226890756</v>
      </c>
      <c r="M59" s="2">
        <v>476</v>
      </c>
      <c r="IV59" s="57">
        <v>55910.6</v>
      </c>
    </row>
    <row r="60" spans="2:13" ht="12.75">
      <c r="B60" s="306"/>
      <c r="D60" s="18"/>
      <c r="H60" s="8">
        <f aca="true" t="shared" si="6" ref="H60:H67">H59-B60</f>
        <v>0</v>
      </c>
      <c r="I60" s="28">
        <f t="shared" si="4"/>
        <v>0</v>
      </c>
      <c r="M60" s="2">
        <v>476</v>
      </c>
    </row>
    <row r="61" spans="2:13" ht="12.75">
      <c r="B61" s="306">
        <v>2500</v>
      </c>
      <c r="C61" s="1" t="s">
        <v>17</v>
      </c>
      <c r="D61" s="18" t="s">
        <v>13</v>
      </c>
      <c r="E61" s="1" t="s">
        <v>23</v>
      </c>
      <c r="F61" s="33" t="s">
        <v>45</v>
      </c>
      <c r="G61" s="33" t="s">
        <v>46</v>
      </c>
      <c r="H61" s="8">
        <f t="shared" si="6"/>
        <v>-2500</v>
      </c>
      <c r="I61" s="28">
        <v>5</v>
      </c>
      <c r="K61" t="s">
        <v>17</v>
      </c>
      <c r="L61">
        <v>2</v>
      </c>
      <c r="M61" s="2">
        <v>476</v>
      </c>
    </row>
    <row r="62" spans="2:13" ht="12.75">
      <c r="B62" s="306">
        <v>5000</v>
      </c>
      <c r="C62" s="1" t="s">
        <v>17</v>
      </c>
      <c r="D62" s="1" t="s">
        <v>13</v>
      </c>
      <c r="E62" s="1" t="s">
        <v>21</v>
      </c>
      <c r="F62" s="33" t="s">
        <v>47</v>
      </c>
      <c r="G62" s="33" t="s">
        <v>46</v>
      </c>
      <c r="H62" s="8">
        <f t="shared" si="6"/>
        <v>-7500</v>
      </c>
      <c r="I62" s="28">
        <v>10</v>
      </c>
      <c r="K62" t="s">
        <v>17</v>
      </c>
      <c r="L62">
        <v>2</v>
      </c>
      <c r="M62" s="2">
        <v>476</v>
      </c>
    </row>
    <row r="63" spans="2:13" ht="12.75">
      <c r="B63" s="306">
        <v>5000</v>
      </c>
      <c r="C63" s="1" t="s">
        <v>17</v>
      </c>
      <c r="D63" s="1" t="s">
        <v>13</v>
      </c>
      <c r="E63" s="1" t="s">
        <v>21</v>
      </c>
      <c r="F63" s="33" t="s">
        <v>48</v>
      </c>
      <c r="G63" s="33" t="s">
        <v>49</v>
      </c>
      <c r="H63" s="8">
        <f t="shared" si="6"/>
        <v>-12500</v>
      </c>
      <c r="I63" s="28">
        <v>10</v>
      </c>
      <c r="K63" t="s">
        <v>17</v>
      </c>
      <c r="L63">
        <v>2</v>
      </c>
      <c r="M63" s="2">
        <v>476</v>
      </c>
    </row>
    <row r="64" spans="2:13" ht="12.75">
      <c r="B64" s="306">
        <v>5000</v>
      </c>
      <c r="C64" s="1" t="s">
        <v>17</v>
      </c>
      <c r="D64" s="1" t="s">
        <v>13</v>
      </c>
      <c r="E64" s="1" t="s">
        <v>21</v>
      </c>
      <c r="F64" s="33" t="s">
        <v>50</v>
      </c>
      <c r="G64" s="33" t="s">
        <v>51</v>
      </c>
      <c r="H64" s="8">
        <f t="shared" si="6"/>
        <v>-17500</v>
      </c>
      <c r="I64" s="28">
        <v>10</v>
      </c>
      <c r="K64" t="s">
        <v>17</v>
      </c>
      <c r="L64">
        <v>2</v>
      </c>
      <c r="M64" s="2">
        <v>476</v>
      </c>
    </row>
    <row r="65" spans="2:13" ht="12.75">
      <c r="B65" s="306">
        <v>2500</v>
      </c>
      <c r="C65" s="1" t="s">
        <v>17</v>
      </c>
      <c r="D65" s="1" t="s">
        <v>13</v>
      </c>
      <c r="E65" s="1" t="s">
        <v>21</v>
      </c>
      <c r="F65" s="33" t="s">
        <v>52</v>
      </c>
      <c r="G65" s="33" t="s">
        <v>53</v>
      </c>
      <c r="H65" s="8">
        <f t="shared" si="6"/>
        <v>-20000</v>
      </c>
      <c r="I65" s="28">
        <v>5</v>
      </c>
      <c r="K65" t="s">
        <v>17</v>
      </c>
      <c r="L65">
        <v>2</v>
      </c>
      <c r="M65" s="2">
        <v>476</v>
      </c>
    </row>
    <row r="66" spans="2:13" ht="12.75">
      <c r="B66" s="390">
        <v>2500</v>
      </c>
      <c r="C66" s="1" t="s">
        <v>17</v>
      </c>
      <c r="D66" s="1" t="s">
        <v>13</v>
      </c>
      <c r="E66" s="1" t="s">
        <v>23</v>
      </c>
      <c r="F66" s="33" t="s">
        <v>54</v>
      </c>
      <c r="G66" s="33" t="s">
        <v>53</v>
      </c>
      <c r="H66" s="8">
        <f t="shared" si="6"/>
        <v>-22500</v>
      </c>
      <c r="I66" s="28">
        <v>5</v>
      </c>
      <c r="K66" t="s">
        <v>17</v>
      </c>
      <c r="L66">
        <v>2</v>
      </c>
      <c r="M66" s="2">
        <v>476</v>
      </c>
    </row>
    <row r="67" spans="2:13" ht="12.75">
      <c r="B67" s="306">
        <v>2500</v>
      </c>
      <c r="C67" s="1" t="s">
        <v>17</v>
      </c>
      <c r="D67" s="1" t="s">
        <v>13</v>
      </c>
      <c r="E67" s="1" t="s">
        <v>23</v>
      </c>
      <c r="F67" s="33" t="s">
        <v>55</v>
      </c>
      <c r="G67" s="33" t="s">
        <v>56</v>
      </c>
      <c r="H67" s="8">
        <f t="shared" si="6"/>
        <v>-25000</v>
      </c>
      <c r="I67" s="28">
        <v>5</v>
      </c>
      <c r="K67" t="s">
        <v>17</v>
      </c>
      <c r="L67">
        <v>2</v>
      </c>
      <c r="M67" s="2">
        <v>476</v>
      </c>
    </row>
    <row r="68" spans="1:13" s="66" customFormat="1" ht="12.75">
      <c r="A68" s="17"/>
      <c r="B68" s="313">
        <f>SUM(B61:B67)</f>
        <v>25000</v>
      </c>
      <c r="C68" s="17" t="s">
        <v>17</v>
      </c>
      <c r="D68" s="17"/>
      <c r="E68" s="17"/>
      <c r="F68" s="24"/>
      <c r="G68" s="24"/>
      <c r="H68" s="63">
        <v>0</v>
      </c>
      <c r="I68" s="65">
        <f aca="true" t="shared" si="7" ref="I68:I108">+B68/M68</f>
        <v>52.52100840336134</v>
      </c>
      <c r="M68" s="2">
        <v>476</v>
      </c>
    </row>
    <row r="69" spans="2:13" ht="12.75">
      <c r="B69" s="306"/>
      <c r="D69" s="18"/>
      <c r="H69" s="8">
        <f aca="true" t="shared" si="8" ref="H69:H75">H68-B69</f>
        <v>0</v>
      </c>
      <c r="I69" s="28">
        <f t="shared" si="7"/>
        <v>0</v>
      </c>
      <c r="M69" s="2">
        <v>476</v>
      </c>
    </row>
    <row r="70" spans="2:13" ht="12.75">
      <c r="B70" s="306"/>
      <c r="D70" s="18"/>
      <c r="H70" s="8">
        <f t="shared" si="8"/>
        <v>0</v>
      </c>
      <c r="I70" s="28">
        <f t="shared" si="7"/>
        <v>0</v>
      </c>
      <c r="M70" s="2">
        <v>476</v>
      </c>
    </row>
    <row r="71" spans="2:13" ht="12.75">
      <c r="B71" s="306">
        <v>3000</v>
      </c>
      <c r="C71" s="40" t="s">
        <v>57</v>
      </c>
      <c r="D71" s="18" t="s">
        <v>13</v>
      </c>
      <c r="E71" s="1" t="s">
        <v>387</v>
      </c>
      <c r="F71" s="33" t="s">
        <v>58</v>
      </c>
      <c r="G71" s="33" t="s">
        <v>46</v>
      </c>
      <c r="H71" s="8">
        <f t="shared" si="8"/>
        <v>-3000</v>
      </c>
      <c r="I71" s="28">
        <f t="shared" si="7"/>
        <v>6.302521008403361</v>
      </c>
      <c r="K71" t="s">
        <v>23</v>
      </c>
      <c r="L71">
        <v>2</v>
      </c>
      <c r="M71" s="2">
        <v>476</v>
      </c>
    </row>
    <row r="72" spans="2:13" ht="12.75">
      <c r="B72" s="306">
        <v>1000</v>
      </c>
      <c r="C72" s="40" t="s">
        <v>59</v>
      </c>
      <c r="D72" s="18" t="s">
        <v>13</v>
      </c>
      <c r="E72" s="1" t="s">
        <v>387</v>
      </c>
      <c r="F72" s="33" t="s">
        <v>60</v>
      </c>
      <c r="G72" s="33" t="s">
        <v>49</v>
      </c>
      <c r="H72" s="8">
        <f t="shared" si="8"/>
        <v>-4000</v>
      </c>
      <c r="I72" s="28">
        <f t="shared" si="7"/>
        <v>2.100840336134454</v>
      </c>
      <c r="K72" t="s">
        <v>23</v>
      </c>
      <c r="L72">
        <v>2</v>
      </c>
      <c r="M72" s="2">
        <v>476</v>
      </c>
    </row>
    <row r="73" spans="2:14" ht="12.75">
      <c r="B73" s="306">
        <v>1000</v>
      </c>
      <c r="C73" s="40" t="s">
        <v>61</v>
      </c>
      <c r="D73" s="18" t="s">
        <v>13</v>
      </c>
      <c r="E73" s="1" t="s">
        <v>387</v>
      </c>
      <c r="F73" s="33" t="s">
        <v>60</v>
      </c>
      <c r="G73" s="33" t="s">
        <v>49</v>
      </c>
      <c r="H73" s="8">
        <f t="shared" si="8"/>
        <v>-5000</v>
      </c>
      <c r="I73" s="28">
        <f t="shared" si="7"/>
        <v>2.100840336134454</v>
      </c>
      <c r="J73" s="42"/>
      <c r="K73" t="s">
        <v>23</v>
      </c>
      <c r="L73">
        <v>2</v>
      </c>
      <c r="M73" s="2">
        <v>476</v>
      </c>
      <c r="N73" s="43"/>
    </row>
    <row r="74" spans="2:13" ht="12.75">
      <c r="B74" s="306">
        <v>4000</v>
      </c>
      <c r="C74" s="40" t="s">
        <v>62</v>
      </c>
      <c r="D74" s="18" t="s">
        <v>13</v>
      </c>
      <c r="E74" s="1" t="s">
        <v>387</v>
      </c>
      <c r="F74" s="33" t="s">
        <v>60</v>
      </c>
      <c r="G74" s="33" t="s">
        <v>51</v>
      </c>
      <c r="H74" s="8">
        <f t="shared" si="8"/>
        <v>-9000</v>
      </c>
      <c r="I74" s="28">
        <f t="shared" si="7"/>
        <v>8.403361344537815</v>
      </c>
      <c r="K74" t="s">
        <v>23</v>
      </c>
      <c r="L74">
        <v>2</v>
      </c>
      <c r="M74" s="2">
        <v>476</v>
      </c>
    </row>
    <row r="75" spans="2:13" ht="12.75">
      <c r="B75" s="306">
        <v>3000</v>
      </c>
      <c r="C75" s="40" t="s">
        <v>63</v>
      </c>
      <c r="D75" s="18" t="s">
        <v>13</v>
      </c>
      <c r="E75" s="1" t="s">
        <v>387</v>
      </c>
      <c r="F75" s="67" t="s">
        <v>64</v>
      </c>
      <c r="G75" s="33" t="s">
        <v>53</v>
      </c>
      <c r="H75" s="8">
        <f t="shared" si="8"/>
        <v>-12000</v>
      </c>
      <c r="I75" s="28">
        <f t="shared" si="7"/>
        <v>6.302521008403361</v>
      </c>
      <c r="K75" t="s">
        <v>23</v>
      </c>
      <c r="L75">
        <v>2</v>
      </c>
      <c r="M75" s="2">
        <v>476</v>
      </c>
    </row>
    <row r="76" spans="1:13" s="66" customFormat="1" ht="12.75">
      <c r="A76" s="17"/>
      <c r="B76" s="313">
        <f>SUM(B71:B75)</f>
        <v>12000</v>
      </c>
      <c r="C76" s="64" t="s">
        <v>655</v>
      </c>
      <c r="D76" s="17"/>
      <c r="E76" s="17"/>
      <c r="F76" s="24"/>
      <c r="G76" s="24"/>
      <c r="H76" s="63">
        <v>0</v>
      </c>
      <c r="I76" s="65">
        <f t="shared" si="7"/>
        <v>25.210084033613445</v>
      </c>
      <c r="M76" s="2">
        <v>476</v>
      </c>
    </row>
    <row r="77" spans="2:13" ht="12.75">
      <c r="B77" s="306"/>
      <c r="C77" s="40"/>
      <c r="D77" s="18"/>
      <c r="H77" s="8">
        <f aca="true" t="shared" si="9" ref="H77:H82">H76-B77</f>
        <v>0</v>
      </c>
      <c r="I77" s="28">
        <f t="shared" si="7"/>
        <v>0</v>
      </c>
      <c r="M77" s="2">
        <v>476</v>
      </c>
    </row>
    <row r="78" spans="2:13" ht="12.75">
      <c r="B78" s="306"/>
      <c r="C78" s="40"/>
      <c r="D78" s="18"/>
      <c r="H78" s="8">
        <f t="shared" si="9"/>
        <v>0</v>
      </c>
      <c r="I78" s="28">
        <f t="shared" si="7"/>
        <v>0</v>
      </c>
      <c r="M78" s="2">
        <v>476</v>
      </c>
    </row>
    <row r="79" spans="2:13" ht="12.75">
      <c r="B79" s="306">
        <v>1300</v>
      </c>
      <c r="C79" s="40" t="s">
        <v>37</v>
      </c>
      <c r="D79" s="18" t="s">
        <v>13</v>
      </c>
      <c r="E79" s="1" t="s">
        <v>656</v>
      </c>
      <c r="F79" s="33" t="s">
        <v>60</v>
      </c>
      <c r="G79" s="33" t="s">
        <v>46</v>
      </c>
      <c r="H79" s="8">
        <f t="shared" si="9"/>
        <v>-1300</v>
      </c>
      <c r="I79" s="28">
        <f t="shared" si="7"/>
        <v>2.73109243697479</v>
      </c>
      <c r="K79" t="s">
        <v>23</v>
      </c>
      <c r="L79">
        <v>2</v>
      </c>
      <c r="M79" s="2">
        <v>476</v>
      </c>
    </row>
    <row r="80" spans="2:13" ht="12.75">
      <c r="B80" s="306">
        <v>1300</v>
      </c>
      <c r="C80" s="40" t="s">
        <v>37</v>
      </c>
      <c r="D80" s="18" t="s">
        <v>13</v>
      </c>
      <c r="E80" s="1" t="s">
        <v>656</v>
      </c>
      <c r="F80" s="33" t="s">
        <v>60</v>
      </c>
      <c r="G80" s="33" t="s">
        <v>49</v>
      </c>
      <c r="H80" s="8">
        <f t="shared" si="9"/>
        <v>-2600</v>
      </c>
      <c r="I80" s="28">
        <f t="shared" si="7"/>
        <v>2.73109243697479</v>
      </c>
      <c r="K80" t="s">
        <v>23</v>
      </c>
      <c r="L80">
        <v>2</v>
      </c>
      <c r="M80" s="2">
        <v>476</v>
      </c>
    </row>
    <row r="81" spans="2:13" ht="12.75">
      <c r="B81" s="306">
        <v>1300</v>
      </c>
      <c r="C81" s="40" t="s">
        <v>37</v>
      </c>
      <c r="D81" s="18" t="s">
        <v>13</v>
      </c>
      <c r="E81" s="1" t="s">
        <v>656</v>
      </c>
      <c r="F81" s="33" t="s">
        <v>60</v>
      </c>
      <c r="G81" s="33" t="s">
        <v>51</v>
      </c>
      <c r="H81" s="8">
        <f t="shared" si="9"/>
        <v>-3900</v>
      </c>
      <c r="I81" s="28">
        <f t="shared" si="7"/>
        <v>2.73109243697479</v>
      </c>
      <c r="K81" t="s">
        <v>23</v>
      </c>
      <c r="L81">
        <v>2</v>
      </c>
      <c r="M81" s="2">
        <v>476</v>
      </c>
    </row>
    <row r="82" spans="2:13" ht="12.75">
      <c r="B82" s="306">
        <v>1300</v>
      </c>
      <c r="C82" s="40" t="s">
        <v>37</v>
      </c>
      <c r="D82" s="18" t="s">
        <v>13</v>
      </c>
      <c r="E82" s="1" t="s">
        <v>656</v>
      </c>
      <c r="F82" s="33" t="s">
        <v>60</v>
      </c>
      <c r="G82" s="33" t="s">
        <v>53</v>
      </c>
      <c r="H82" s="8">
        <f t="shared" si="9"/>
        <v>-5200</v>
      </c>
      <c r="I82" s="28">
        <f t="shared" si="7"/>
        <v>2.73109243697479</v>
      </c>
      <c r="K82" t="s">
        <v>23</v>
      </c>
      <c r="L82">
        <v>2</v>
      </c>
      <c r="M82" s="2">
        <v>476</v>
      </c>
    </row>
    <row r="83" spans="1:13" s="66" customFormat="1" ht="12.75">
      <c r="A83" s="17"/>
      <c r="B83" s="313">
        <f>SUM(B79:B82)</f>
        <v>5200</v>
      </c>
      <c r="C83" s="17"/>
      <c r="D83" s="17"/>
      <c r="E83" s="17" t="s">
        <v>656</v>
      </c>
      <c r="F83" s="24"/>
      <c r="G83" s="24"/>
      <c r="H83" s="63">
        <v>0</v>
      </c>
      <c r="I83" s="65">
        <f t="shared" si="7"/>
        <v>10.92436974789916</v>
      </c>
      <c r="M83" s="2">
        <v>476</v>
      </c>
    </row>
    <row r="84" spans="2:13" ht="12.75">
      <c r="B84" s="306"/>
      <c r="D84" s="18"/>
      <c r="H84" s="8">
        <f aca="true" t="shared" si="10" ref="H84:H89">H83-B84</f>
        <v>0</v>
      </c>
      <c r="I84" s="28">
        <f t="shared" si="7"/>
        <v>0</v>
      </c>
      <c r="M84" s="2">
        <v>476</v>
      </c>
    </row>
    <row r="85" spans="2:13" ht="12.75">
      <c r="B85" s="306"/>
      <c r="D85" s="18"/>
      <c r="H85" s="8">
        <f t="shared" si="10"/>
        <v>0</v>
      </c>
      <c r="I85" s="28">
        <f t="shared" si="7"/>
        <v>0</v>
      </c>
      <c r="M85" s="2">
        <v>476</v>
      </c>
    </row>
    <row r="86" spans="2:13" ht="12.75">
      <c r="B86" s="306">
        <v>5000</v>
      </c>
      <c r="C86" s="1" t="s">
        <v>39</v>
      </c>
      <c r="D86" s="18" t="s">
        <v>13</v>
      </c>
      <c r="E86" s="1" t="s">
        <v>387</v>
      </c>
      <c r="F86" s="33" t="s">
        <v>65</v>
      </c>
      <c r="G86" s="33" t="s">
        <v>46</v>
      </c>
      <c r="H86" s="8">
        <f t="shared" si="10"/>
        <v>-5000</v>
      </c>
      <c r="I86" s="28">
        <f t="shared" si="7"/>
        <v>10.504201680672269</v>
      </c>
      <c r="K86" t="s">
        <v>23</v>
      </c>
      <c r="L86">
        <v>2</v>
      </c>
      <c r="M86" s="2">
        <v>476</v>
      </c>
    </row>
    <row r="87" spans="2:13" ht="12.75">
      <c r="B87" s="306">
        <v>5000</v>
      </c>
      <c r="C87" s="1" t="s">
        <v>39</v>
      </c>
      <c r="D87" s="18" t="s">
        <v>13</v>
      </c>
      <c r="E87" s="1" t="s">
        <v>387</v>
      </c>
      <c r="F87" s="33" t="s">
        <v>66</v>
      </c>
      <c r="G87" s="33" t="s">
        <v>49</v>
      </c>
      <c r="H87" s="8">
        <f t="shared" si="10"/>
        <v>-10000</v>
      </c>
      <c r="I87" s="28">
        <f t="shared" si="7"/>
        <v>10.504201680672269</v>
      </c>
      <c r="K87" t="s">
        <v>23</v>
      </c>
      <c r="L87">
        <v>2</v>
      </c>
      <c r="M87" s="2">
        <v>476</v>
      </c>
    </row>
    <row r="88" spans="2:13" ht="12.75">
      <c r="B88" s="306">
        <v>5000</v>
      </c>
      <c r="C88" s="1" t="s">
        <v>39</v>
      </c>
      <c r="D88" s="18" t="s">
        <v>13</v>
      </c>
      <c r="E88" s="1" t="s">
        <v>387</v>
      </c>
      <c r="F88" s="33" t="s">
        <v>66</v>
      </c>
      <c r="G88" s="33" t="s">
        <v>51</v>
      </c>
      <c r="H88" s="8">
        <f t="shared" si="10"/>
        <v>-15000</v>
      </c>
      <c r="I88" s="28">
        <f t="shared" si="7"/>
        <v>10.504201680672269</v>
      </c>
      <c r="K88" t="s">
        <v>23</v>
      </c>
      <c r="L88">
        <v>2</v>
      </c>
      <c r="M88" s="2">
        <v>476</v>
      </c>
    </row>
    <row r="89" spans="2:13" ht="12.75">
      <c r="B89" s="306">
        <v>5000</v>
      </c>
      <c r="C89" s="1" t="s">
        <v>39</v>
      </c>
      <c r="D89" s="18" t="s">
        <v>13</v>
      </c>
      <c r="E89" s="1" t="s">
        <v>387</v>
      </c>
      <c r="F89" s="33" t="s">
        <v>67</v>
      </c>
      <c r="G89" s="33" t="s">
        <v>53</v>
      </c>
      <c r="H89" s="8">
        <f t="shared" si="10"/>
        <v>-20000</v>
      </c>
      <c r="I89" s="28">
        <f t="shared" si="7"/>
        <v>10.504201680672269</v>
      </c>
      <c r="K89" t="s">
        <v>23</v>
      </c>
      <c r="L89">
        <v>2</v>
      </c>
      <c r="M89" s="2">
        <v>476</v>
      </c>
    </row>
    <row r="90" spans="1:13" s="66" customFormat="1" ht="12.75">
      <c r="A90" s="17"/>
      <c r="B90" s="313">
        <f>SUM(B86:B89)</f>
        <v>20000</v>
      </c>
      <c r="C90" s="17" t="s">
        <v>39</v>
      </c>
      <c r="D90" s="17"/>
      <c r="E90" s="17"/>
      <c r="F90" s="24"/>
      <c r="G90" s="24"/>
      <c r="H90" s="63">
        <v>0</v>
      </c>
      <c r="I90" s="65">
        <f t="shared" si="7"/>
        <v>42.016806722689076</v>
      </c>
      <c r="M90" s="2">
        <v>476</v>
      </c>
    </row>
    <row r="91" spans="2:13" ht="12.75">
      <c r="B91" s="306"/>
      <c r="D91" s="18"/>
      <c r="H91" s="8">
        <f aca="true" t="shared" si="11" ref="H91:H96">H90-B91</f>
        <v>0</v>
      </c>
      <c r="I91" s="28">
        <f t="shared" si="7"/>
        <v>0</v>
      </c>
      <c r="M91" s="2">
        <v>476</v>
      </c>
    </row>
    <row r="92" spans="2:13" ht="12.75">
      <c r="B92" s="306"/>
      <c r="D92" s="18"/>
      <c r="H92" s="8">
        <f t="shared" si="11"/>
        <v>0</v>
      </c>
      <c r="I92" s="28">
        <f t="shared" si="7"/>
        <v>0</v>
      </c>
      <c r="M92" s="2">
        <v>476</v>
      </c>
    </row>
    <row r="93" spans="2:13" ht="12.75">
      <c r="B93" s="306">
        <v>2000</v>
      </c>
      <c r="C93" s="1" t="s">
        <v>41</v>
      </c>
      <c r="D93" s="18" t="s">
        <v>13</v>
      </c>
      <c r="E93" s="1" t="s">
        <v>387</v>
      </c>
      <c r="F93" s="33" t="s">
        <v>60</v>
      </c>
      <c r="G93" s="33" t="s">
        <v>46</v>
      </c>
      <c r="H93" s="8">
        <f t="shared" si="11"/>
        <v>-2000</v>
      </c>
      <c r="I93" s="28">
        <f t="shared" si="7"/>
        <v>4.201680672268908</v>
      </c>
      <c r="K93" t="s">
        <v>23</v>
      </c>
      <c r="L93">
        <v>2</v>
      </c>
      <c r="M93" s="2">
        <v>476</v>
      </c>
    </row>
    <row r="94" spans="2:13" ht="12.75">
      <c r="B94" s="306">
        <v>2000</v>
      </c>
      <c r="C94" s="1" t="s">
        <v>41</v>
      </c>
      <c r="D94" s="18" t="s">
        <v>13</v>
      </c>
      <c r="E94" s="1" t="s">
        <v>387</v>
      </c>
      <c r="F94" s="33" t="s">
        <v>60</v>
      </c>
      <c r="G94" s="33" t="s">
        <v>49</v>
      </c>
      <c r="H94" s="8">
        <f t="shared" si="11"/>
        <v>-4000</v>
      </c>
      <c r="I94" s="28">
        <f t="shared" si="7"/>
        <v>4.201680672268908</v>
      </c>
      <c r="K94" t="s">
        <v>23</v>
      </c>
      <c r="L94">
        <v>2</v>
      </c>
      <c r="M94" s="2">
        <v>476</v>
      </c>
    </row>
    <row r="95" spans="2:13" ht="12.75">
      <c r="B95" s="306">
        <v>2000</v>
      </c>
      <c r="C95" s="1" t="s">
        <v>41</v>
      </c>
      <c r="D95" s="18" t="s">
        <v>13</v>
      </c>
      <c r="E95" s="1" t="s">
        <v>387</v>
      </c>
      <c r="F95" s="33" t="s">
        <v>60</v>
      </c>
      <c r="G95" s="33" t="s">
        <v>51</v>
      </c>
      <c r="H95" s="8">
        <f t="shared" si="11"/>
        <v>-6000</v>
      </c>
      <c r="I95" s="28">
        <f t="shared" si="7"/>
        <v>4.201680672268908</v>
      </c>
      <c r="K95" t="s">
        <v>23</v>
      </c>
      <c r="L95">
        <v>2</v>
      </c>
      <c r="M95" s="2">
        <v>476</v>
      </c>
    </row>
    <row r="96" spans="2:13" ht="12.75">
      <c r="B96" s="306">
        <v>2000</v>
      </c>
      <c r="C96" s="1" t="s">
        <v>41</v>
      </c>
      <c r="D96" s="18" t="s">
        <v>13</v>
      </c>
      <c r="E96" s="1" t="s">
        <v>387</v>
      </c>
      <c r="F96" s="33" t="s">
        <v>60</v>
      </c>
      <c r="G96" s="33" t="s">
        <v>53</v>
      </c>
      <c r="H96" s="8">
        <f t="shared" si="11"/>
        <v>-8000</v>
      </c>
      <c r="I96" s="28">
        <f t="shared" si="7"/>
        <v>4.201680672268908</v>
      </c>
      <c r="K96" t="s">
        <v>23</v>
      </c>
      <c r="L96">
        <v>2</v>
      </c>
      <c r="M96" s="2">
        <v>476</v>
      </c>
    </row>
    <row r="97" spans="1:13" s="66" customFormat="1" ht="12.75">
      <c r="A97" s="17"/>
      <c r="B97" s="313">
        <f>SUM(B93:B96)</f>
        <v>8000</v>
      </c>
      <c r="C97" s="17" t="s">
        <v>41</v>
      </c>
      <c r="D97" s="17"/>
      <c r="E97" s="17"/>
      <c r="F97" s="24"/>
      <c r="G97" s="24"/>
      <c r="H97" s="63">
        <v>0</v>
      </c>
      <c r="I97" s="65">
        <f t="shared" si="7"/>
        <v>16.80672268907563</v>
      </c>
      <c r="M97" s="2">
        <v>476</v>
      </c>
    </row>
    <row r="98" spans="2:13" ht="12.75">
      <c r="B98" s="306"/>
      <c r="D98" s="18"/>
      <c r="H98" s="8">
        <f>H97-B98</f>
        <v>0</v>
      </c>
      <c r="I98" s="28">
        <f t="shared" si="7"/>
        <v>0</v>
      </c>
      <c r="M98" s="2">
        <v>476</v>
      </c>
    </row>
    <row r="99" spans="2:13" ht="12.75">
      <c r="B99" s="306"/>
      <c r="D99" s="18"/>
      <c r="H99" s="8">
        <f>H98-B99</f>
        <v>0</v>
      </c>
      <c r="I99" s="28">
        <f t="shared" si="7"/>
        <v>0</v>
      </c>
      <c r="M99" s="2">
        <v>476</v>
      </c>
    </row>
    <row r="100" spans="2:13" ht="12.75">
      <c r="B100" s="306">
        <v>1000</v>
      </c>
      <c r="C100" s="1" t="s">
        <v>383</v>
      </c>
      <c r="D100" s="18" t="s">
        <v>13</v>
      </c>
      <c r="E100" s="1" t="s">
        <v>68</v>
      </c>
      <c r="F100" s="33" t="s">
        <v>60</v>
      </c>
      <c r="G100" s="33" t="s">
        <v>49</v>
      </c>
      <c r="H100" s="8">
        <f>H99-B100</f>
        <v>-1000</v>
      </c>
      <c r="I100" s="28">
        <f t="shared" si="7"/>
        <v>2.100840336134454</v>
      </c>
      <c r="K100" t="s">
        <v>23</v>
      </c>
      <c r="L100">
        <v>2</v>
      </c>
      <c r="M100" s="2">
        <v>476</v>
      </c>
    </row>
    <row r="101" spans="2:13" ht="12.75">
      <c r="B101" s="306">
        <v>1000</v>
      </c>
      <c r="C101" s="1" t="s">
        <v>383</v>
      </c>
      <c r="D101" s="18" t="s">
        <v>13</v>
      </c>
      <c r="E101" s="1" t="s">
        <v>68</v>
      </c>
      <c r="F101" s="33" t="s">
        <v>60</v>
      </c>
      <c r="G101" s="33" t="s">
        <v>51</v>
      </c>
      <c r="H101" s="8">
        <f>H100-B101</f>
        <v>-2000</v>
      </c>
      <c r="I101" s="28">
        <f t="shared" si="7"/>
        <v>2.100840336134454</v>
      </c>
      <c r="K101" t="s">
        <v>23</v>
      </c>
      <c r="L101">
        <v>2</v>
      </c>
      <c r="M101" s="2">
        <v>476</v>
      </c>
    </row>
    <row r="102" spans="1:13" s="66" customFormat="1" ht="12.75">
      <c r="A102" s="17"/>
      <c r="B102" s="313">
        <f>SUM(B100:B101)</f>
        <v>2000</v>
      </c>
      <c r="C102" s="17"/>
      <c r="D102" s="17"/>
      <c r="E102" s="17" t="s">
        <v>68</v>
      </c>
      <c r="F102" s="24"/>
      <c r="G102" s="24"/>
      <c r="H102" s="63">
        <v>0</v>
      </c>
      <c r="I102" s="65">
        <f t="shared" si="7"/>
        <v>4.201680672268908</v>
      </c>
      <c r="M102" s="2">
        <v>476</v>
      </c>
    </row>
    <row r="103" spans="2:13" ht="12.75">
      <c r="B103" s="306"/>
      <c r="H103" s="8">
        <f>H102-B103</f>
        <v>0</v>
      </c>
      <c r="I103" s="28">
        <f t="shared" si="7"/>
        <v>0</v>
      </c>
      <c r="M103" s="2">
        <v>476</v>
      </c>
    </row>
    <row r="104" spans="2:13" ht="12.75">
      <c r="B104" s="306"/>
      <c r="H104" s="8">
        <f>H103-B104</f>
        <v>0</v>
      </c>
      <c r="I104" s="28">
        <f t="shared" si="7"/>
        <v>0</v>
      </c>
      <c r="M104" s="2">
        <v>476</v>
      </c>
    </row>
    <row r="105" spans="2:13" ht="12.75">
      <c r="B105" s="306"/>
      <c r="H105" s="8">
        <f>H104-B105</f>
        <v>0</v>
      </c>
      <c r="I105" s="28">
        <f t="shared" si="7"/>
        <v>0</v>
      </c>
      <c r="M105" s="2">
        <v>476</v>
      </c>
    </row>
    <row r="106" spans="2:13" ht="12.75">
      <c r="B106" s="306"/>
      <c r="H106" s="8">
        <f>H105-B106</f>
        <v>0</v>
      </c>
      <c r="I106" s="28">
        <f t="shared" si="7"/>
        <v>0</v>
      </c>
      <c r="M106" s="2">
        <v>476</v>
      </c>
    </row>
    <row r="107" spans="1:256" s="62" customFormat="1" ht="12.75">
      <c r="A107" s="57"/>
      <c r="B107" s="389">
        <f>+B114+B123+B129+B134+B140+B146</f>
        <v>42700</v>
      </c>
      <c r="C107" s="57" t="s">
        <v>69</v>
      </c>
      <c r="D107" s="57" t="s">
        <v>352</v>
      </c>
      <c r="E107" s="57" t="s">
        <v>15</v>
      </c>
      <c r="F107" s="59" t="s">
        <v>70</v>
      </c>
      <c r="G107" s="60" t="s">
        <v>382</v>
      </c>
      <c r="H107" s="58"/>
      <c r="I107" s="61">
        <f t="shared" si="7"/>
        <v>89.70588235294117</v>
      </c>
      <c r="M107" s="2">
        <v>476</v>
      </c>
      <c r="IV107" s="57">
        <v>55910.6</v>
      </c>
    </row>
    <row r="108" spans="2:13" ht="12.75">
      <c r="B108" s="306"/>
      <c r="H108" s="8">
        <f aca="true" t="shared" si="12" ref="H108:H113">H107-B108</f>
        <v>0</v>
      </c>
      <c r="I108" s="28">
        <f t="shared" si="7"/>
        <v>0</v>
      </c>
      <c r="M108" s="2">
        <v>476</v>
      </c>
    </row>
    <row r="109" spans="2:13" ht="12.75">
      <c r="B109" s="306">
        <v>2500</v>
      </c>
      <c r="C109" s="1" t="s">
        <v>17</v>
      </c>
      <c r="D109" s="1" t="s">
        <v>13</v>
      </c>
      <c r="E109" s="1" t="s">
        <v>71</v>
      </c>
      <c r="F109" s="33" t="s">
        <v>72</v>
      </c>
      <c r="G109" s="33" t="s">
        <v>46</v>
      </c>
      <c r="H109" s="8">
        <f t="shared" si="12"/>
        <v>-2500</v>
      </c>
      <c r="I109" s="28">
        <v>5</v>
      </c>
      <c r="K109" t="s">
        <v>17</v>
      </c>
      <c r="L109">
        <v>4</v>
      </c>
      <c r="M109" s="2">
        <v>476</v>
      </c>
    </row>
    <row r="110" spans="2:13" ht="12.75">
      <c r="B110" s="306">
        <v>2500</v>
      </c>
      <c r="C110" s="1" t="s">
        <v>17</v>
      </c>
      <c r="D110" s="1" t="s">
        <v>13</v>
      </c>
      <c r="E110" s="1" t="s">
        <v>71</v>
      </c>
      <c r="F110" s="33" t="s">
        <v>73</v>
      </c>
      <c r="G110" s="33" t="s">
        <v>49</v>
      </c>
      <c r="H110" s="8">
        <f t="shared" si="12"/>
        <v>-5000</v>
      </c>
      <c r="I110" s="28">
        <v>5</v>
      </c>
      <c r="K110" t="s">
        <v>17</v>
      </c>
      <c r="L110">
        <v>4</v>
      </c>
      <c r="M110" s="2">
        <v>476</v>
      </c>
    </row>
    <row r="111" spans="2:13" ht="12.75">
      <c r="B111" s="306">
        <v>2500</v>
      </c>
      <c r="C111" s="1" t="s">
        <v>17</v>
      </c>
      <c r="D111" s="1" t="s">
        <v>13</v>
      </c>
      <c r="E111" s="1" t="s">
        <v>71</v>
      </c>
      <c r="F111" s="33" t="s">
        <v>74</v>
      </c>
      <c r="G111" s="33" t="s">
        <v>51</v>
      </c>
      <c r="H111" s="8">
        <f t="shared" si="12"/>
        <v>-7500</v>
      </c>
      <c r="I111" s="28">
        <v>5</v>
      </c>
      <c r="K111" t="s">
        <v>17</v>
      </c>
      <c r="L111">
        <v>4</v>
      </c>
      <c r="M111" s="2">
        <v>476</v>
      </c>
    </row>
    <row r="112" spans="2:13" ht="12.75">
      <c r="B112" s="306">
        <v>2500</v>
      </c>
      <c r="C112" s="1" t="s">
        <v>17</v>
      </c>
      <c r="D112" s="1" t="s">
        <v>13</v>
      </c>
      <c r="E112" s="1" t="s">
        <v>71</v>
      </c>
      <c r="F112" s="33" t="s">
        <v>75</v>
      </c>
      <c r="G112" s="33" t="s">
        <v>53</v>
      </c>
      <c r="H112" s="8">
        <f t="shared" si="12"/>
        <v>-10000</v>
      </c>
      <c r="I112" s="28">
        <v>5</v>
      </c>
      <c r="K112" t="s">
        <v>17</v>
      </c>
      <c r="L112">
        <v>4</v>
      </c>
      <c r="M112" s="2">
        <v>476</v>
      </c>
    </row>
    <row r="113" spans="2:13" ht="12.75">
      <c r="B113" s="306">
        <v>2500</v>
      </c>
      <c r="C113" s="1" t="s">
        <v>17</v>
      </c>
      <c r="D113" s="1" t="s">
        <v>13</v>
      </c>
      <c r="E113" s="1" t="s">
        <v>71</v>
      </c>
      <c r="F113" s="33" t="s">
        <v>76</v>
      </c>
      <c r="G113" s="33" t="s">
        <v>56</v>
      </c>
      <c r="H113" s="8">
        <f t="shared" si="12"/>
        <v>-12500</v>
      </c>
      <c r="I113" s="28">
        <v>5</v>
      </c>
      <c r="K113" t="s">
        <v>17</v>
      </c>
      <c r="L113">
        <v>4</v>
      </c>
      <c r="M113" s="2">
        <v>476</v>
      </c>
    </row>
    <row r="114" spans="1:13" s="66" customFormat="1" ht="12.75">
      <c r="A114" s="17"/>
      <c r="B114" s="313">
        <f>SUM(B109:B113)</f>
        <v>12500</v>
      </c>
      <c r="C114" s="17" t="s">
        <v>17</v>
      </c>
      <c r="D114" s="17"/>
      <c r="E114" s="17"/>
      <c r="F114" s="24"/>
      <c r="G114" s="24"/>
      <c r="H114" s="63">
        <v>0</v>
      </c>
      <c r="I114" s="65">
        <f aca="true" t="shared" si="13" ref="I114:I150">+B114/M114</f>
        <v>26.26050420168067</v>
      </c>
      <c r="M114" s="2">
        <v>476</v>
      </c>
    </row>
    <row r="115" spans="2:13" ht="12.75">
      <c r="B115" s="390"/>
      <c r="H115" s="8">
        <f aca="true" t="shared" si="14" ref="H115:H122">H114-B115</f>
        <v>0</v>
      </c>
      <c r="I115" s="28">
        <f t="shared" si="13"/>
        <v>0</v>
      </c>
      <c r="M115" s="2">
        <v>476</v>
      </c>
    </row>
    <row r="116" spans="2:13" ht="12.75">
      <c r="B116" s="306"/>
      <c r="H116" s="8">
        <f t="shared" si="14"/>
        <v>0</v>
      </c>
      <c r="I116" s="28">
        <f t="shared" si="13"/>
        <v>0</v>
      </c>
      <c r="M116" s="2">
        <v>476</v>
      </c>
    </row>
    <row r="117" spans="2:13" ht="12.75">
      <c r="B117" s="306">
        <v>1300</v>
      </c>
      <c r="C117" s="40" t="s">
        <v>77</v>
      </c>
      <c r="D117" s="18" t="s">
        <v>13</v>
      </c>
      <c r="E117" s="1" t="s">
        <v>387</v>
      </c>
      <c r="F117" s="33" t="s">
        <v>78</v>
      </c>
      <c r="G117" s="33" t="s">
        <v>49</v>
      </c>
      <c r="H117" s="8">
        <f t="shared" si="14"/>
        <v>-1300</v>
      </c>
      <c r="I117" s="28">
        <f t="shared" si="13"/>
        <v>2.73109243697479</v>
      </c>
      <c r="K117" t="s">
        <v>71</v>
      </c>
      <c r="L117">
        <v>4</v>
      </c>
      <c r="M117" s="2">
        <v>476</v>
      </c>
    </row>
    <row r="118" spans="2:13" ht="12.75">
      <c r="B118" s="306">
        <v>1500</v>
      </c>
      <c r="C118" s="40" t="s">
        <v>79</v>
      </c>
      <c r="D118" s="18" t="s">
        <v>13</v>
      </c>
      <c r="E118" s="1" t="s">
        <v>387</v>
      </c>
      <c r="F118" s="33" t="s">
        <v>80</v>
      </c>
      <c r="G118" s="33" t="s">
        <v>51</v>
      </c>
      <c r="H118" s="8">
        <f t="shared" si="14"/>
        <v>-2800</v>
      </c>
      <c r="I118" s="28">
        <f t="shared" si="13"/>
        <v>3.1512605042016806</v>
      </c>
      <c r="K118" t="s">
        <v>71</v>
      </c>
      <c r="L118">
        <v>4</v>
      </c>
      <c r="M118" s="2">
        <v>476</v>
      </c>
    </row>
    <row r="119" spans="2:13" ht="12.75">
      <c r="B119" s="306">
        <v>1500</v>
      </c>
      <c r="C119" s="40" t="s">
        <v>81</v>
      </c>
      <c r="D119" s="18" t="s">
        <v>13</v>
      </c>
      <c r="E119" s="1" t="s">
        <v>387</v>
      </c>
      <c r="F119" s="33" t="s">
        <v>80</v>
      </c>
      <c r="G119" s="33" t="s">
        <v>51</v>
      </c>
      <c r="H119" s="8">
        <f t="shared" si="14"/>
        <v>-4300</v>
      </c>
      <c r="I119" s="28">
        <f t="shared" si="13"/>
        <v>3.1512605042016806</v>
      </c>
      <c r="K119" t="s">
        <v>71</v>
      </c>
      <c r="L119">
        <v>4</v>
      </c>
      <c r="M119" s="2">
        <v>476</v>
      </c>
    </row>
    <row r="120" spans="2:14" ht="12.75">
      <c r="B120" s="306">
        <v>1000</v>
      </c>
      <c r="C120" s="40" t="s">
        <v>82</v>
      </c>
      <c r="D120" s="18" t="s">
        <v>13</v>
      </c>
      <c r="E120" s="1" t="s">
        <v>387</v>
      </c>
      <c r="F120" s="33" t="s">
        <v>80</v>
      </c>
      <c r="G120" s="33" t="s">
        <v>53</v>
      </c>
      <c r="H120" s="8">
        <f t="shared" si="14"/>
        <v>-5300</v>
      </c>
      <c r="I120" s="28">
        <f t="shared" si="13"/>
        <v>2.100840336134454</v>
      </c>
      <c r="J120" s="42"/>
      <c r="K120" t="s">
        <v>71</v>
      </c>
      <c r="L120">
        <v>4</v>
      </c>
      <c r="M120" s="2">
        <v>476</v>
      </c>
      <c r="N120" s="43"/>
    </row>
    <row r="121" spans="2:13" ht="12.75">
      <c r="B121" s="306">
        <v>1000</v>
      </c>
      <c r="C121" s="40" t="s">
        <v>83</v>
      </c>
      <c r="D121" s="18" t="s">
        <v>13</v>
      </c>
      <c r="E121" s="1" t="s">
        <v>387</v>
      </c>
      <c r="F121" s="33" t="s">
        <v>80</v>
      </c>
      <c r="G121" s="33" t="s">
        <v>53</v>
      </c>
      <c r="H121" s="8">
        <f t="shared" si="14"/>
        <v>-6300</v>
      </c>
      <c r="I121" s="28">
        <f t="shared" si="13"/>
        <v>2.100840336134454</v>
      </c>
      <c r="K121" t="s">
        <v>71</v>
      </c>
      <c r="L121">
        <v>4</v>
      </c>
      <c r="M121" s="2">
        <v>476</v>
      </c>
    </row>
    <row r="122" spans="2:13" ht="12.75">
      <c r="B122" s="306">
        <v>1300</v>
      </c>
      <c r="C122" s="40" t="s">
        <v>84</v>
      </c>
      <c r="D122" s="18" t="s">
        <v>13</v>
      </c>
      <c r="E122" s="1" t="s">
        <v>387</v>
      </c>
      <c r="F122" s="33" t="s">
        <v>85</v>
      </c>
      <c r="G122" s="33" t="s">
        <v>53</v>
      </c>
      <c r="H122" s="8">
        <f t="shared" si="14"/>
        <v>-7600</v>
      </c>
      <c r="I122" s="28">
        <f t="shared" si="13"/>
        <v>2.73109243697479</v>
      </c>
      <c r="K122" t="s">
        <v>71</v>
      </c>
      <c r="L122">
        <v>4</v>
      </c>
      <c r="M122" s="2">
        <v>476</v>
      </c>
    </row>
    <row r="123" spans="1:13" s="66" customFormat="1" ht="12.75">
      <c r="A123" s="17"/>
      <c r="B123" s="313">
        <f>SUM(B117:B122)</f>
        <v>7600</v>
      </c>
      <c r="C123" s="64" t="s">
        <v>655</v>
      </c>
      <c r="D123" s="17"/>
      <c r="E123" s="17"/>
      <c r="F123" s="24"/>
      <c r="G123" s="24"/>
      <c r="H123" s="63">
        <v>0</v>
      </c>
      <c r="I123" s="65">
        <f t="shared" si="13"/>
        <v>15.966386554621849</v>
      </c>
      <c r="M123" s="2">
        <v>476</v>
      </c>
    </row>
    <row r="124" spans="2:13" ht="12.75">
      <c r="B124" s="306"/>
      <c r="C124" s="40"/>
      <c r="D124" s="18"/>
      <c r="H124" s="8">
        <f>H123-B124</f>
        <v>0</v>
      </c>
      <c r="I124" s="28">
        <f t="shared" si="13"/>
        <v>0</v>
      </c>
      <c r="M124" s="2">
        <v>476</v>
      </c>
    </row>
    <row r="125" spans="2:13" ht="12.75">
      <c r="B125" s="306"/>
      <c r="C125" s="40"/>
      <c r="D125" s="18"/>
      <c r="H125" s="8">
        <f>H124-B125</f>
        <v>0</v>
      </c>
      <c r="I125" s="28">
        <f t="shared" si="13"/>
        <v>0</v>
      </c>
      <c r="M125" s="2">
        <v>476</v>
      </c>
    </row>
    <row r="126" spans="2:13" ht="12.75">
      <c r="B126" s="306">
        <v>1200</v>
      </c>
      <c r="C126" s="40" t="s">
        <v>37</v>
      </c>
      <c r="D126" s="18" t="s">
        <v>13</v>
      </c>
      <c r="E126" s="1" t="s">
        <v>656</v>
      </c>
      <c r="F126" s="33" t="s">
        <v>80</v>
      </c>
      <c r="G126" s="33" t="s">
        <v>49</v>
      </c>
      <c r="H126" s="8">
        <f>H125-B126</f>
        <v>-1200</v>
      </c>
      <c r="I126" s="28">
        <f t="shared" si="13"/>
        <v>2.5210084033613445</v>
      </c>
      <c r="K126" t="s">
        <v>71</v>
      </c>
      <c r="L126">
        <v>4</v>
      </c>
      <c r="M126" s="2">
        <v>476</v>
      </c>
    </row>
    <row r="127" spans="2:13" ht="12.75">
      <c r="B127" s="306">
        <v>1200</v>
      </c>
      <c r="C127" s="40" t="s">
        <v>37</v>
      </c>
      <c r="D127" s="18" t="s">
        <v>13</v>
      </c>
      <c r="E127" s="1" t="s">
        <v>656</v>
      </c>
      <c r="F127" s="33" t="s">
        <v>80</v>
      </c>
      <c r="G127" s="33" t="s">
        <v>51</v>
      </c>
      <c r="H127" s="8">
        <f>H126-B127</f>
        <v>-2400</v>
      </c>
      <c r="I127" s="28">
        <f t="shared" si="13"/>
        <v>2.5210084033613445</v>
      </c>
      <c r="K127" t="s">
        <v>71</v>
      </c>
      <c r="L127">
        <v>4</v>
      </c>
      <c r="M127" s="2">
        <v>476</v>
      </c>
    </row>
    <row r="128" spans="2:13" ht="12.75">
      <c r="B128" s="306">
        <v>1200</v>
      </c>
      <c r="C128" s="40" t="s">
        <v>37</v>
      </c>
      <c r="D128" s="18" t="s">
        <v>13</v>
      </c>
      <c r="E128" s="1" t="s">
        <v>656</v>
      </c>
      <c r="F128" s="33" t="s">
        <v>80</v>
      </c>
      <c r="G128" s="33" t="s">
        <v>53</v>
      </c>
      <c r="H128" s="8">
        <f>H127-B128</f>
        <v>-3600</v>
      </c>
      <c r="I128" s="28">
        <f t="shared" si="13"/>
        <v>2.5210084033613445</v>
      </c>
      <c r="K128" t="s">
        <v>71</v>
      </c>
      <c r="L128">
        <v>4</v>
      </c>
      <c r="M128" s="2">
        <v>476</v>
      </c>
    </row>
    <row r="129" spans="1:13" s="66" customFormat="1" ht="12.75">
      <c r="A129" s="17"/>
      <c r="B129" s="313">
        <f>SUM(B126:B128)</f>
        <v>3600</v>
      </c>
      <c r="C129" s="17"/>
      <c r="D129" s="17"/>
      <c r="E129" s="17" t="s">
        <v>656</v>
      </c>
      <c r="F129" s="24"/>
      <c r="G129" s="24"/>
      <c r="H129" s="63">
        <v>0</v>
      </c>
      <c r="I129" s="65">
        <f t="shared" si="13"/>
        <v>7.563025210084033</v>
      </c>
      <c r="M129" s="2">
        <v>476</v>
      </c>
    </row>
    <row r="130" spans="2:13" ht="12.75">
      <c r="B130" s="306"/>
      <c r="D130" s="18"/>
      <c r="H130" s="8">
        <f>H129-B130</f>
        <v>0</v>
      </c>
      <c r="I130" s="28">
        <f t="shared" si="13"/>
        <v>0</v>
      </c>
      <c r="M130" s="2">
        <v>476</v>
      </c>
    </row>
    <row r="131" spans="2:13" ht="12.75">
      <c r="B131" s="306"/>
      <c r="D131" s="18"/>
      <c r="H131" s="8">
        <f>H130-B131</f>
        <v>0</v>
      </c>
      <c r="I131" s="28">
        <f t="shared" si="13"/>
        <v>0</v>
      </c>
      <c r="M131" s="2">
        <v>476</v>
      </c>
    </row>
    <row r="132" spans="2:13" ht="12.75">
      <c r="B132" s="306">
        <v>5000</v>
      </c>
      <c r="C132" s="1" t="s">
        <v>39</v>
      </c>
      <c r="D132" s="18" t="s">
        <v>13</v>
      </c>
      <c r="E132" s="1" t="s">
        <v>387</v>
      </c>
      <c r="F132" s="33" t="s">
        <v>86</v>
      </c>
      <c r="G132" s="33" t="s">
        <v>51</v>
      </c>
      <c r="H132" s="8">
        <f>H131-B132</f>
        <v>-5000</v>
      </c>
      <c r="I132" s="28">
        <f t="shared" si="13"/>
        <v>10.504201680672269</v>
      </c>
      <c r="K132" t="s">
        <v>71</v>
      </c>
      <c r="L132">
        <v>4</v>
      </c>
      <c r="M132" s="2">
        <v>476</v>
      </c>
    </row>
    <row r="133" spans="2:13" ht="12.75">
      <c r="B133" s="306">
        <v>5000</v>
      </c>
      <c r="C133" s="1" t="s">
        <v>39</v>
      </c>
      <c r="D133" s="18" t="s">
        <v>13</v>
      </c>
      <c r="E133" s="1" t="s">
        <v>387</v>
      </c>
      <c r="F133" s="33" t="s">
        <v>86</v>
      </c>
      <c r="G133" s="33" t="s">
        <v>53</v>
      </c>
      <c r="H133" s="8">
        <f>H132-B133</f>
        <v>-10000</v>
      </c>
      <c r="I133" s="28">
        <f t="shared" si="13"/>
        <v>10.504201680672269</v>
      </c>
      <c r="K133" t="s">
        <v>71</v>
      </c>
      <c r="L133">
        <v>4</v>
      </c>
      <c r="M133" s="2">
        <v>476</v>
      </c>
    </row>
    <row r="134" spans="1:13" s="66" customFormat="1" ht="12.75">
      <c r="A134" s="17"/>
      <c r="B134" s="313">
        <f>SUM(B132:B133)</f>
        <v>10000</v>
      </c>
      <c r="C134" s="17" t="s">
        <v>39</v>
      </c>
      <c r="D134" s="17"/>
      <c r="E134" s="17"/>
      <c r="F134" s="24"/>
      <c r="G134" s="24"/>
      <c r="H134" s="63">
        <v>0</v>
      </c>
      <c r="I134" s="65">
        <f t="shared" si="13"/>
        <v>21.008403361344538</v>
      </c>
      <c r="M134" s="2">
        <v>476</v>
      </c>
    </row>
    <row r="135" spans="2:13" ht="12.75">
      <c r="B135" s="306"/>
      <c r="D135" s="18"/>
      <c r="H135" s="8">
        <f>H134-B135</f>
        <v>0</v>
      </c>
      <c r="I135" s="28">
        <f t="shared" si="13"/>
        <v>0</v>
      </c>
      <c r="M135" s="2">
        <v>476</v>
      </c>
    </row>
    <row r="136" spans="2:13" ht="12.75">
      <c r="B136" s="306"/>
      <c r="D136" s="18"/>
      <c r="H136" s="8">
        <f>H135-B136</f>
        <v>0</v>
      </c>
      <c r="I136" s="28">
        <f t="shared" si="13"/>
        <v>0</v>
      </c>
      <c r="M136" s="2">
        <v>476</v>
      </c>
    </row>
    <row r="137" spans="2:13" ht="12.75">
      <c r="B137" s="306">
        <v>2000</v>
      </c>
      <c r="C137" s="1" t="s">
        <v>41</v>
      </c>
      <c r="D137" s="18" t="s">
        <v>13</v>
      </c>
      <c r="E137" s="1" t="s">
        <v>387</v>
      </c>
      <c r="F137" s="33" t="s">
        <v>80</v>
      </c>
      <c r="G137" s="33" t="s">
        <v>49</v>
      </c>
      <c r="H137" s="8">
        <f>H136-B137</f>
        <v>-2000</v>
      </c>
      <c r="I137" s="28">
        <f t="shared" si="13"/>
        <v>4.201680672268908</v>
      </c>
      <c r="K137" t="s">
        <v>71</v>
      </c>
      <c r="L137">
        <v>4</v>
      </c>
      <c r="M137" s="2">
        <v>476</v>
      </c>
    </row>
    <row r="138" spans="2:13" ht="12.75">
      <c r="B138" s="306">
        <v>2000</v>
      </c>
      <c r="C138" s="1" t="s">
        <v>41</v>
      </c>
      <c r="D138" s="18" t="s">
        <v>13</v>
      </c>
      <c r="E138" s="1" t="s">
        <v>387</v>
      </c>
      <c r="F138" s="33" t="s">
        <v>80</v>
      </c>
      <c r="G138" s="33" t="s">
        <v>51</v>
      </c>
      <c r="H138" s="8">
        <f>H137-B138</f>
        <v>-4000</v>
      </c>
      <c r="I138" s="28">
        <f t="shared" si="13"/>
        <v>4.201680672268908</v>
      </c>
      <c r="K138" t="s">
        <v>71</v>
      </c>
      <c r="L138">
        <v>4</v>
      </c>
      <c r="M138" s="2">
        <v>476</v>
      </c>
    </row>
    <row r="139" spans="2:13" ht="12.75">
      <c r="B139" s="306">
        <v>2000</v>
      </c>
      <c r="C139" s="1" t="s">
        <v>41</v>
      </c>
      <c r="D139" s="18" t="s">
        <v>13</v>
      </c>
      <c r="E139" s="1" t="s">
        <v>387</v>
      </c>
      <c r="F139" s="33" t="s">
        <v>80</v>
      </c>
      <c r="G139" s="33" t="s">
        <v>53</v>
      </c>
      <c r="H139" s="8">
        <f>H138-B139</f>
        <v>-6000</v>
      </c>
      <c r="I139" s="28">
        <f t="shared" si="13"/>
        <v>4.201680672268908</v>
      </c>
      <c r="K139" t="s">
        <v>71</v>
      </c>
      <c r="L139">
        <v>4</v>
      </c>
      <c r="M139" s="2">
        <v>476</v>
      </c>
    </row>
    <row r="140" spans="1:13" s="66" customFormat="1" ht="12.75">
      <c r="A140" s="17"/>
      <c r="B140" s="313">
        <f>SUM(B137:B139)</f>
        <v>6000</v>
      </c>
      <c r="C140" s="17" t="s">
        <v>41</v>
      </c>
      <c r="D140" s="17"/>
      <c r="E140" s="17"/>
      <c r="F140" s="24"/>
      <c r="G140" s="24"/>
      <c r="H140" s="63">
        <v>0</v>
      </c>
      <c r="I140" s="65">
        <f t="shared" si="13"/>
        <v>12.605042016806722</v>
      </c>
      <c r="M140" s="2">
        <v>476</v>
      </c>
    </row>
    <row r="141" spans="2:13" ht="12.75">
      <c r="B141" s="306"/>
      <c r="D141" s="18"/>
      <c r="H141" s="8">
        <f>H140-B141</f>
        <v>0</v>
      </c>
      <c r="I141" s="28">
        <f t="shared" si="13"/>
        <v>0</v>
      </c>
      <c r="M141" s="2">
        <v>476</v>
      </c>
    </row>
    <row r="142" spans="2:13" ht="12.75">
      <c r="B142" s="306"/>
      <c r="D142" s="18"/>
      <c r="H142" s="8">
        <f>H141-B142</f>
        <v>0</v>
      </c>
      <c r="I142" s="28">
        <f t="shared" si="13"/>
        <v>0</v>
      </c>
      <c r="M142" s="2">
        <v>476</v>
      </c>
    </row>
    <row r="143" spans="2:13" ht="12.75">
      <c r="B143" s="306">
        <v>1000</v>
      </c>
      <c r="C143" s="1" t="s">
        <v>383</v>
      </c>
      <c r="D143" s="18" t="s">
        <v>13</v>
      </c>
      <c r="E143" s="1" t="s">
        <v>68</v>
      </c>
      <c r="F143" s="33" t="s">
        <v>80</v>
      </c>
      <c r="G143" s="33" t="s">
        <v>49</v>
      </c>
      <c r="H143" s="8">
        <f>H142-B143</f>
        <v>-1000</v>
      </c>
      <c r="I143" s="28">
        <f t="shared" si="13"/>
        <v>2.100840336134454</v>
      </c>
      <c r="K143" t="s">
        <v>71</v>
      </c>
      <c r="L143">
        <v>4</v>
      </c>
      <c r="M143" s="2">
        <v>476</v>
      </c>
    </row>
    <row r="144" spans="2:13" ht="12.75">
      <c r="B144" s="306">
        <v>1000</v>
      </c>
      <c r="C144" s="1" t="s">
        <v>383</v>
      </c>
      <c r="D144" s="18" t="s">
        <v>13</v>
      </c>
      <c r="E144" s="1" t="s">
        <v>68</v>
      </c>
      <c r="F144" s="33" t="s">
        <v>80</v>
      </c>
      <c r="G144" s="33" t="s">
        <v>51</v>
      </c>
      <c r="H144" s="8">
        <f>H143-B144</f>
        <v>-2000</v>
      </c>
      <c r="I144" s="28">
        <f t="shared" si="13"/>
        <v>2.100840336134454</v>
      </c>
      <c r="K144" t="s">
        <v>71</v>
      </c>
      <c r="L144">
        <v>4</v>
      </c>
      <c r="M144" s="2">
        <v>476</v>
      </c>
    </row>
    <row r="145" spans="2:13" ht="12.75">
      <c r="B145" s="306">
        <v>1000</v>
      </c>
      <c r="C145" s="1" t="s">
        <v>383</v>
      </c>
      <c r="D145" s="18" t="s">
        <v>13</v>
      </c>
      <c r="E145" s="1" t="s">
        <v>68</v>
      </c>
      <c r="F145" s="33" t="s">
        <v>80</v>
      </c>
      <c r="G145" s="33" t="s">
        <v>53</v>
      </c>
      <c r="H145" s="8">
        <f>H144-B145</f>
        <v>-3000</v>
      </c>
      <c r="I145" s="28">
        <f t="shared" si="13"/>
        <v>2.100840336134454</v>
      </c>
      <c r="K145" t="s">
        <v>71</v>
      </c>
      <c r="L145">
        <v>4</v>
      </c>
      <c r="M145" s="2">
        <v>476</v>
      </c>
    </row>
    <row r="146" spans="1:13" s="66" customFormat="1" ht="12.75">
      <c r="A146" s="17"/>
      <c r="B146" s="313">
        <f>SUM(B143:B145)</f>
        <v>3000</v>
      </c>
      <c r="C146" s="17"/>
      <c r="D146" s="17"/>
      <c r="E146" s="17" t="s">
        <v>68</v>
      </c>
      <c r="F146" s="24"/>
      <c r="G146" s="24"/>
      <c r="H146" s="63">
        <v>0</v>
      </c>
      <c r="I146" s="65">
        <f t="shared" si="13"/>
        <v>6.302521008403361</v>
      </c>
      <c r="M146" s="2">
        <v>476</v>
      </c>
    </row>
    <row r="147" spans="2:13" ht="12.75">
      <c r="B147" s="306"/>
      <c r="H147" s="8">
        <f>H146-B147</f>
        <v>0</v>
      </c>
      <c r="I147" s="28">
        <f t="shared" si="13"/>
        <v>0</v>
      </c>
      <c r="M147" s="2">
        <v>476</v>
      </c>
    </row>
    <row r="148" spans="2:13" ht="12.75">
      <c r="B148" s="306"/>
      <c r="H148" s="8">
        <f>H147-B148</f>
        <v>0</v>
      </c>
      <c r="I148" s="28">
        <f t="shared" si="13"/>
        <v>0</v>
      </c>
      <c r="M148" s="2">
        <v>476</v>
      </c>
    </row>
    <row r="149" spans="2:13" ht="12.75">
      <c r="B149" s="306"/>
      <c r="H149" s="8">
        <f>H148-B149</f>
        <v>0</v>
      </c>
      <c r="I149" s="28">
        <f t="shared" si="13"/>
        <v>0</v>
      </c>
      <c r="M149" s="2">
        <v>476</v>
      </c>
    </row>
    <row r="150" spans="2:13" ht="12.75">
      <c r="B150" s="306"/>
      <c r="H150" s="8">
        <f>H149-B150</f>
        <v>0</v>
      </c>
      <c r="I150" s="28">
        <f t="shared" si="13"/>
        <v>0</v>
      </c>
      <c r="M150" s="2">
        <v>476</v>
      </c>
    </row>
    <row r="151" spans="1:256" s="62" customFormat="1" ht="12.75">
      <c r="A151" s="57"/>
      <c r="B151" s="389">
        <f>+B163+B170+B182+B186+B190</f>
        <v>55100</v>
      </c>
      <c r="C151" s="57" t="s">
        <v>87</v>
      </c>
      <c r="D151" s="57" t="s">
        <v>1129</v>
      </c>
      <c r="E151" s="57" t="s">
        <v>88</v>
      </c>
      <c r="F151" s="59" t="s">
        <v>226</v>
      </c>
      <c r="G151" s="60" t="s">
        <v>384</v>
      </c>
      <c r="H151" s="58"/>
      <c r="I151" s="61">
        <v>0</v>
      </c>
      <c r="M151" s="2">
        <v>476</v>
      </c>
      <c r="IV151" s="57">
        <v>55910.6</v>
      </c>
    </row>
    <row r="152" spans="2:13" ht="12.75">
      <c r="B152" s="306"/>
      <c r="H152" s="8">
        <f aca="true" t="shared" si="15" ref="H152:H162">H151-B152</f>
        <v>0</v>
      </c>
      <c r="I152" s="28">
        <f>+B152/M152</f>
        <v>0</v>
      </c>
      <c r="M152" s="2">
        <v>476</v>
      </c>
    </row>
    <row r="153" spans="2:13" ht="12.75">
      <c r="B153" s="306">
        <v>2500</v>
      </c>
      <c r="C153" s="1" t="s">
        <v>17</v>
      </c>
      <c r="D153" s="18" t="s">
        <v>13</v>
      </c>
      <c r="E153" s="1" t="s">
        <v>89</v>
      </c>
      <c r="F153" s="33" t="s">
        <v>90</v>
      </c>
      <c r="G153" s="38" t="s">
        <v>20</v>
      </c>
      <c r="H153" s="8">
        <f t="shared" si="15"/>
        <v>-2500</v>
      </c>
      <c r="I153" s="28">
        <v>5</v>
      </c>
      <c r="K153" t="s">
        <v>17</v>
      </c>
      <c r="L153">
        <v>5</v>
      </c>
      <c r="M153" s="2">
        <v>476</v>
      </c>
    </row>
    <row r="154" spans="2:13" ht="12.75">
      <c r="B154" s="306">
        <v>2500</v>
      </c>
      <c r="C154" s="1" t="s">
        <v>17</v>
      </c>
      <c r="D154" s="18" t="s">
        <v>13</v>
      </c>
      <c r="E154" s="1" t="s">
        <v>89</v>
      </c>
      <c r="F154" s="33" t="s">
        <v>91</v>
      </c>
      <c r="G154" s="33" t="s">
        <v>26</v>
      </c>
      <c r="H154" s="8">
        <f t="shared" si="15"/>
        <v>-5000</v>
      </c>
      <c r="I154" s="28">
        <v>5</v>
      </c>
      <c r="K154" t="s">
        <v>17</v>
      </c>
      <c r="L154">
        <v>5</v>
      </c>
      <c r="M154" s="2">
        <v>476</v>
      </c>
    </row>
    <row r="155" spans="2:13" ht="12.75">
      <c r="B155" s="306">
        <v>2500</v>
      </c>
      <c r="C155" s="1" t="s">
        <v>17</v>
      </c>
      <c r="D155" s="18" t="s">
        <v>13</v>
      </c>
      <c r="E155" s="1" t="s">
        <v>89</v>
      </c>
      <c r="F155" s="33" t="s">
        <v>92</v>
      </c>
      <c r="G155" s="33" t="s">
        <v>28</v>
      </c>
      <c r="H155" s="8">
        <f t="shared" si="15"/>
        <v>-7500</v>
      </c>
      <c r="I155" s="28">
        <v>5</v>
      </c>
      <c r="K155" t="s">
        <v>17</v>
      </c>
      <c r="L155">
        <v>5</v>
      </c>
      <c r="M155" s="2">
        <v>476</v>
      </c>
    </row>
    <row r="156" spans="2:13" ht="12.75">
      <c r="B156" s="306">
        <v>2500</v>
      </c>
      <c r="C156" s="1" t="s">
        <v>17</v>
      </c>
      <c r="D156" s="18" t="s">
        <v>13</v>
      </c>
      <c r="E156" s="1" t="s">
        <v>89</v>
      </c>
      <c r="F156" s="33" t="s">
        <v>93</v>
      </c>
      <c r="G156" s="33" t="s">
        <v>31</v>
      </c>
      <c r="H156" s="8">
        <f t="shared" si="15"/>
        <v>-10000</v>
      </c>
      <c r="I156" s="28">
        <v>5</v>
      </c>
      <c r="K156" t="s">
        <v>17</v>
      </c>
      <c r="L156">
        <v>5</v>
      </c>
      <c r="M156" s="2">
        <v>476</v>
      </c>
    </row>
    <row r="157" spans="2:13" ht="12.75">
      <c r="B157" s="306">
        <v>2500</v>
      </c>
      <c r="C157" s="1" t="s">
        <v>17</v>
      </c>
      <c r="D157" s="18" t="s">
        <v>13</v>
      </c>
      <c r="E157" s="1" t="s">
        <v>89</v>
      </c>
      <c r="F157" s="33" t="s">
        <v>94</v>
      </c>
      <c r="G157" s="33" t="s">
        <v>46</v>
      </c>
      <c r="H157" s="8">
        <f t="shared" si="15"/>
        <v>-12500</v>
      </c>
      <c r="I157" s="28">
        <v>5</v>
      </c>
      <c r="K157" t="s">
        <v>17</v>
      </c>
      <c r="L157">
        <v>5</v>
      </c>
      <c r="M157" s="2">
        <v>476</v>
      </c>
    </row>
    <row r="158" spans="2:13" ht="12.75">
      <c r="B158" s="306">
        <v>2500</v>
      </c>
      <c r="C158" s="1" t="s">
        <v>17</v>
      </c>
      <c r="D158" s="1" t="s">
        <v>13</v>
      </c>
      <c r="E158" s="1" t="s">
        <v>89</v>
      </c>
      <c r="F158" s="33" t="s">
        <v>95</v>
      </c>
      <c r="G158" s="33" t="s">
        <v>49</v>
      </c>
      <c r="H158" s="8">
        <f t="shared" si="15"/>
        <v>-15000</v>
      </c>
      <c r="I158" s="28">
        <v>5</v>
      </c>
      <c r="K158" t="s">
        <v>17</v>
      </c>
      <c r="L158">
        <v>5</v>
      </c>
      <c r="M158" s="2">
        <v>476</v>
      </c>
    </row>
    <row r="159" spans="2:13" ht="12.75">
      <c r="B159" s="306">
        <v>2500</v>
      </c>
      <c r="C159" s="1" t="s">
        <v>17</v>
      </c>
      <c r="D159" s="1" t="s">
        <v>13</v>
      </c>
      <c r="E159" s="1" t="s">
        <v>89</v>
      </c>
      <c r="F159" s="33" t="s">
        <v>96</v>
      </c>
      <c r="G159" s="33" t="s">
        <v>51</v>
      </c>
      <c r="H159" s="8">
        <f t="shared" si="15"/>
        <v>-17500</v>
      </c>
      <c r="I159" s="28">
        <v>5</v>
      </c>
      <c r="K159" t="s">
        <v>17</v>
      </c>
      <c r="L159">
        <v>5</v>
      </c>
      <c r="M159" s="2">
        <v>476</v>
      </c>
    </row>
    <row r="160" spans="2:13" ht="12.75">
      <c r="B160" s="306">
        <v>2500</v>
      </c>
      <c r="C160" s="1" t="s">
        <v>17</v>
      </c>
      <c r="D160" s="1" t="s">
        <v>13</v>
      </c>
      <c r="E160" s="1" t="s">
        <v>89</v>
      </c>
      <c r="F160" s="33" t="s">
        <v>97</v>
      </c>
      <c r="G160" s="33" t="s">
        <v>53</v>
      </c>
      <c r="H160" s="8">
        <f t="shared" si="15"/>
        <v>-20000</v>
      </c>
      <c r="I160" s="28">
        <v>5</v>
      </c>
      <c r="K160" t="s">
        <v>17</v>
      </c>
      <c r="L160">
        <v>5</v>
      </c>
      <c r="M160" s="2">
        <v>476</v>
      </c>
    </row>
    <row r="161" spans="2:13" ht="12.75">
      <c r="B161" s="306">
        <v>2500</v>
      </c>
      <c r="C161" s="1" t="s">
        <v>17</v>
      </c>
      <c r="D161" s="1" t="s">
        <v>13</v>
      </c>
      <c r="E161" s="1" t="s">
        <v>89</v>
      </c>
      <c r="F161" s="33" t="s">
        <v>98</v>
      </c>
      <c r="G161" s="33" t="s">
        <v>56</v>
      </c>
      <c r="H161" s="8">
        <f t="shared" si="15"/>
        <v>-22500</v>
      </c>
      <c r="I161" s="28">
        <v>5</v>
      </c>
      <c r="K161" t="s">
        <v>17</v>
      </c>
      <c r="L161">
        <v>5</v>
      </c>
      <c r="M161" s="2">
        <v>476</v>
      </c>
    </row>
    <row r="162" spans="2:13" ht="12.75">
      <c r="B162" s="306">
        <v>2500</v>
      </c>
      <c r="C162" s="1" t="s">
        <v>17</v>
      </c>
      <c r="D162" s="1" t="s">
        <v>13</v>
      </c>
      <c r="E162" s="1" t="s">
        <v>89</v>
      </c>
      <c r="F162" s="33" t="s">
        <v>99</v>
      </c>
      <c r="G162" s="33" t="s">
        <v>100</v>
      </c>
      <c r="H162" s="8">
        <f t="shared" si="15"/>
        <v>-25000</v>
      </c>
      <c r="I162" s="28">
        <v>5</v>
      </c>
      <c r="K162" t="s">
        <v>17</v>
      </c>
      <c r="L162">
        <v>5</v>
      </c>
      <c r="M162" s="2">
        <v>476</v>
      </c>
    </row>
    <row r="163" spans="1:13" s="66" customFormat="1" ht="12.75">
      <c r="A163" s="17"/>
      <c r="B163" s="313">
        <f>SUM(B153:B162)</f>
        <v>25000</v>
      </c>
      <c r="C163" s="17" t="s">
        <v>17</v>
      </c>
      <c r="D163" s="17"/>
      <c r="E163" s="17"/>
      <c r="F163" s="24"/>
      <c r="G163" s="24"/>
      <c r="H163" s="63">
        <v>0</v>
      </c>
      <c r="I163" s="65">
        <f aca="true" t="shared" si="16" ref="I163:I196">+B163/M163</f>
        <v>52.52100840336134</v>
      </c>
      <c r="M163" s="2">
        <v>476</v>
      </c>
    </row>
    <row r="164" spans="2:13" ht="12.75">
      <c r="B164" s="306"/>
      <c r="H164" s="8">
        <f aca="true" t="shared" si="17" ref="H164:H169">H163-B164</f>
        <v>0</v>
      </c>
      <c r="I164" s="28">
        <f t="shared" si="16"/>
        <v>0</v>
      </c>
      <c r="M164" s="2">
        <v>476</v>
      </c>
    </row>
    <row r="165" spans="2:13" ht="12.75">
      <c r="B165" s="306"/>
      <c r="H165" s="8">
        <f t="shared" si="17"/>
        <v>0</v>
      </c>
      <c r="I165" s="28">
        <f t="shared" si="16"/>
        <v>0</v>
      </c>
      <c r="M165" s="2">
        <v>476</v>
      </c>
    </row>
    <row r="166" spans="1:13" ht="12.75">
      <c r="A166"/>
      <c r="B166" s="198">
        <v>2000</v>
      </c>
      <c r="C166" s="40" t="s">
        <v>385</v>
      </c>
      <c r="D166" s="18" t="s">
        <v>101</v>
      </c>
      <c r="E166" s="40" t="s">
        <v>388</v>
      </c>
      <c r="F166" s="70" t="s">
        <v>102</v>
      </c>
      <c r="G166" s="38" t="s">
        <v>49</v>
      </c>
      <c r="H166" s="8">
        <f t="shared" si="17"/>
        <v>-2000</v>
      </c>
      <c r="I166" s="28">
        <f t="shared" si="16"/>
        <v>4.201680672268908</v>
      </c>
      <c r="K166" t="s">
        <v>89</v>
      </c>
      <c r="L166">
        <v>5</v>
      </c>
      <c r="M166" s="2">
        <v>476</v>
      </c>
    </row>
    <row r="167" spans="1:14" ht="12.75">
      <c r="A167"/>
      <c r="B167" s="198">
        <v>5000</v>
      </c>
      <c r="C167" s="40" t="s">
        <v>103</v>
      </c>
      <c r="D167" s="18" t="s">
        <v>101</v>
      </c>
      <c r="E167" s="40" t="s">
        <v>388</v>
      </c>
      <c r="F167" s="70" t="s">
        <v>102</v>
      </c>
      <c r="G167" s="38" t="s">
        <v>49</v>
      </c>
      <c r="H167" s="8">
        <f t="shared" si="17"/>
        <v>-7000</v>
      </c>
      <c r="I167" s="28">
        <f t="shared" si="16"/>
        <v>10.504201680672269</v>
      </c>
      <c r="K167" t="s">
        <v>89</v>
      </c>
      <c r="L167">
        <v>5</v>
      </c>
      <c r="M167" s="2">
        <v>476</v>
      </c>
      <c r="N167" s="43"/>
    </row>
    <row r="168" spans="1:14" ht="12.75">
      <c r="A168"/>
      <c r="B168" s="198">
        <v>5000</v>
      </c>
      <c r="C168" s="40" t="s">
        <v>104</v>
      </c>
      <c r="D168" s="18" t="s">
        <v>101</v>
      </c>
      <c r="E168" s="40" t="s">
        <v>388</v>
      </c>
      <c r="F168" s="70" t="s">
        <v>102</v>
      </c>
      <c r="G168" s="38" t="s">
        <v>49</v>
      </c>
      <c r="H168" s="8">
        <f t="shared" si="17"/>
        <v>-12000</v>
      </c>
      <c r="I168" s="28">
        <f t="shared" si="16"/>
        <v>10.504201680672269</v>
      </c>
      <c r="K168" t="s">
        <v>89</v>
      </c>
      <c r="L168">
        <v>5</v>
      </c>
      <c r="M168" s="2">
        <v>476</v>
      </c>
      <c r="N168" s="43"/>
    </row>
    <row r="169" spans="1:14" ht="12.75">
      <c r="A169"/>
      <c r="B169" s="198">
        <v>2000</v>
      </c>
      <c r="C169" s="40" t="s">
        <v>386</v>
      </c>
      <c r="D169" s="18" t="s">
        <v>101</v>
      </c>
      <c r="E169" s="40" t="s">
        <v>388</v>
      </c>
      <c r="F169" s="70" t="s">
        <v>102</v>
      </c>
      <c r="G169" s="38" t="s">
        <v>49</v>
      </c>
      <c r="H169" s="8">
        <f t="shared" si="17"/>
        <v>-14000</v>
      </c>
      <c r="I169" s="28">
        <f t="shared" si="16"/>
        <v>4.201680672268908</v>
      </c>
      <c r="K169" t="s">
        <v>89</v>
      </c>
      <c r="L169">
        <v>5</v>
      </c>
      <c r="M169" s="2">
        <v>476</v>
      </c>
      <c r="N169" s="43"/>
    </row>
    <row r="170" spans="1:13" s="66" customFormat="1" ht="12.75">
      <c r="A170" s="17"/>
      <c r="B170" s="313">
        <f>SUM(B166:B169)</f>
        <v>14000</v>
      </c>
      <c r="C170" s="64" t="s">
        <v>655</v>
      </c>
      <c r="D170" s="17"/>
      <c r="E170" s="17"/>
      <c r="F170" s="24"/>
      <c r="G170" s="24"/>
      <c r="H170" s="63">
        <v>0</v>
      </c>
      <c r="I170" s="65">
        <f t="shared" si="16"/>
        <v>29.41176470588235</v>
      </c>
      <c r="M170" s="2">
        <v>476</v>
      </c>
    </row>
    <row r="171" spans="1:256" ht="12.75">
      <c r="A171" s="18"/>
      <c r="B171" s="198"/>
      <c r="C171" s="40"/>
      <c r="D171" s="18"/>
      <c r="E171" s="18"/>
      <c r="F171" s="37"/>
      <c r="G171" s="37"/>
      <c r="H171" s="8">
        <f aca="true" t="shared" si="18" ref="H171:H181">H170-B171</f>
        <v>0</v>
      </c>
      <c r="I171" s="28">
        <f t="shared" si="16"/>
        <v>0</v>
      </c>
      <c r="J171" s="21"/>
      <c r="K171" s="21"/>
      <c r="L171" s="21"/>
      <c r="M171" s="2">
        <v>476</v>
      </c>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c r="FP171" s="21"/>
      <c r="FQ171" s="21"/>
      <c r="FR171" s="21"/>
      <c r="FS171" s="21"/>
      <c r="FT171" s="21"/>
      <c r="FU171" s="21"/>
      <c r="FV171" s="21"/>
      <c r="FW171" s="21"/>
      <c r="FX171" s="21"/>
      <c r="FY171" s="21"/>
      <c r="FZ171" s="21"/>
      <c r="GA171" s="21"/>
      <c r="GB171" s="21"/>
      <c r="GC171" s="21"/>
      <c r="GD171" s="21"/>
      <c r="GE171" s="21"/>
      <c r="GF171" s="21"/>
      <c r="GG171" s="21"/>
      <c r="GH171" s="21"/>
      <c r="GI171" s="21"/>
      <c r="GJ171" s="21"/>
      <c r="GK171" s="21"/>
      <c r="GL171" s="21"/>
      <c r="GM171" s="21"/>
      <c r="GN171" s="21"/>
      <c r="GO171" s="21"/>
      <c r="GP171" s="21"/>
      <c r="GQ171" s="21"/>
      <c r="GR171" s="21"/>
      <c r="GS171" s="21"/>
      <c r="GT171" s="21"/>
      <c r="GU171" s="21"/>
      <c r="GV171" s="21"/>
      <c r="GW171" s="21"/>
      <c r="GX171" s="21"/>
      <c r="GY171" s="21"/>
      <c r="GZ171" s="21"/>
      <c r="HA171" s="21"/>
      <c r="HB171" s="21"/>
      <c r="HC171" s="21"/>
      <c r="HD171" s="21"/>
      <c r="HE171" s="21"/>
      <c r="HF171" s="21"/>
      <c r="HG171" s="21"/>
      <c r="HH171" s="21"/>
      <c r="HI171" s="21"/>
      <c r="HJ171" s="21"/>
      <c r="HK171" s="21"/>
      <c r="HL171" s="21"/>
      <c r="HM171" s="21"/>
      <c r="HN171" s="21"/>
      <c r="HO171" s="21"/>
      <c r="HP171" s="21"/>
      <c r="HQ171" s="21"/>
      <c r="HR171" s="21"/>
      <c r="HS171" s="21"/>
      <c r="HT171" s="21"/>
      <c r="HU171" s="21"/>
      <c r="HV171" s="21"/>
      <c r="HW171" s="21"/>
      <c r="HX171" s="21"/>
      <c r="HY171" s="21"/>
      <c r="HZ171" s="21"/>
      <c r="IA171" s="21"/>
      <c r="IB171" s="21"/>
      <c r="IC171" s="21"/>
      <c r="ID171" s="21"/>
      <c r="IE171" s="21"/>
      <c r="IF171" s="21"/>
      <c r="IG171" s="21"/>
      <c r="IH171" s="21"/>
      <c r="II171" s="21"/>
      <c r="IJ171" s="21"/>
      <c r="IK171" s="21"/>
      <c r="IL171" s="21"/>
      <c r="IM171" s="21"/>
      <c r="IN171" s="21"/>
      <c r="IO171" s="21"/>
      <c r="IP171" s="21"/>
      <c r="IQ171" s="21"/>
      <c r="IR171" s="21"/>
      <c r="IS171" s="21"/>
      <c r="IT171" s="21"/>
      <c r="IU171" s="21"/>
      <c r="IV171" s="21"/>
    </row>
    <row r="172" spans="1:256" ht="12.75">
      <c r="A172" s="18"/>
      <c r="B172" s="198"/>
      <c r="C172" s="40"/>
      <c r="D172" s="18"/>
      <c r="E172" s="18"/>
      <c r="F172" s="37"/>
      <c r="G172" s="37"/>
      <c r="H172" s="8">
        <f t="shared" si="18"/>
        <v>0</v>
      </c>
      <c r="I172" s="28">
        <f t="shared" si="16"/>
        <v>0</v>
      </c>
      <c r="J172" s="21"/>
      <c r="K172" s="21"/>
      <c r="L172" s="21"/>
      <c r="M172" s="2">
        <v>476</v>
      </c>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c r="FP172" s="21"/>
      <c r="FQ172" s="21"/>
      <c r="FR172" s="21"/>
      <c r="FS172" s="21"/>
      <c r="FT172" s="21"/>
      <c r="FU172" s="21"/>
      <c r="FV172" s="21"/>
      <c r="FW172" s="21"/>
      <c r="FX172" s="21"/>
      <c r="FY172" s="21"/>
      <c r="FZ172" s="21"/>
      <c r="GA172" s="21"/>
      <c r="GB172" s="21"/>
      <c r="GC172" s="21"/>
      <c r="GD172" s="21"/>
      <c r="GE172" s="21"/>
      <c r="GF172" s="21"/>
      <c r="GG172" s="21"/>
      <c r="GH172" s="21"/>
      <c r="GI172" s="21"/>
      <c r="GJ172" s="21"/>
      <c r="GK172" s="21"/>
      <c r="GL172" s="21"/>
      <c r="GM172" s="21"/>
      <c r="GN172" s="21"/>
      <c r="GO172" s="21"/>
      <c r="GP172" s="21"/>
      <c r="GQ172" s="21"/>
      <c r="GR172" s="21"/>
      <c r="GS172" s="21"/>
      <c r="GT172" s="21"/>
      <c r="GU172" s="21"/>
      <c r="GV172" s="21"/>
      <c r="GW172" s="21"/>
      <c r="GX172" s="21"/>
      <c r="GY172" s="21"/>
      <c r="GZ172" s="21"/>
      <c r="HA172" s="21"/>
      <c r="HB172" s="21"/>
      <c r="HC172" s="21"/>
      <c r="HD172" s="21"/>
      <c r="HE172" s="21"/>
      <c r="HF172" s="21"/>
      <c r="HG172" s="21"/>
      <c r="HH172" s="21"/>
      <c r="HI172" s="21"/>
      <c r="HJ172" s="21"/>
      <c r="HK172" s="21"/>
      <c r="HL172" s="21"/>
      <c r="HM172" s="21"/>
      <c r="HN172" s="21"/>
      <c r="HO172" s="21"/>
      <c r="HP172" s="21"/>
      <c r="HQ172" s="21"/>
      <c r="HR172" s="21"/>
      <c r="HS172" s="21"/>
      <c r="HT172" s="21"/>
      <c r="HU172" s="21"/>
      <c r="HV172" s="21"/>
      <c r="HW172" s="21"/>
      <c r="HX172" s="21"/>
      <c r="HY172" s="21"/>
      <c r="HZ172" s="21"/>
      <c r="IA172" s="21"/>
      <c r="IB172" s="21"/>
      <c r="IC172" s="21"/>
      <c r="ID172" s="21"/>
      <c r="IE172" s="21"/>
      <c r="IF172" s="21"/>
      <c r="IG172" s="21"/>
      <c r="IH172" s="21"/>
      <c r="II172" s="21"/>
      <c r="IJ172" s="21"/>
      <c r="IK172" s="21"/>
      <c r="IL172" s="21"/>
      <c r="IM172" s="21"/>
      <c r="IN172" s="21"/>
      <c r="IO172" s="21"/>
      <c r="IP172" s="21"/>
      <c r="IQ172" s="21"/>
      <c r="IR172" s="21"/>
      <c r="IS172" s="21"/>
      <c r="IT172" s="21"/>
      <c r="IU172" s="21"/>
      <c r="IV172" s="21"/>
    </row>
    <row r="173" spans="1:13" ht="12.75">
      <c r="A173"/>
      <c r="B173" s="306">
        <v>1300</v>
      </c>
      <c r="C173" s="1" t="s">
        <v>37</v>
      </c>
      <c r="D173" s="1" t="s">
        <v>13</v>
      </c>
      <c r="E173" s="1" t="s">
        <v>656</v>
      </c>
      <c r="F173" s="33" t="s">
        <v>102</v>
      </c>
      <c r="G173" s="70" t="s">
        <v>26</v>
      </c>
      <c r="H173" s="8">
        <f t="shared" si="18"/>
        <v>-1300</v>
      </c>
      <c r="I173" s="28">
        <f t="shared" si="16"/>
        <v>2.73109243697479</v>
      </c>
      <c r="K173" t="s">
        <v>89</v>
      </c>
      <c r="L173">
        <v>5</v>
      </c>
      <c r="M173" s="2">
        <v>476</v>
      </c>
    </row>
    <row r="174" spans="1:13" ht="12.75">
      <c r="A174"/>
      <c r="B174" s="306">
        <v>1400</v>
      </c>
      <c r="C174" s="1" t="s">
        <v>37</v>
      </c>
      <c r="D174" s="1" t="s">
        <v>13</v>
      </c>
      <c r="E174" s="1" t="s">
        <v>656</v>
      </c>
      <c r="F174" s="33" t="s">
        <v>102</v>
      </c>
      <c r="G174" s="70" t="s">
        <v>28</v>
      </c>
      <c r="H174" s="8">
        <f t="shared" si="18"/>
        <v>-2700</v>
      </c>
      <c r="I174" s="28">
        <f t="shared" si="16"/>
        <v>2.9411764705882355</v>
      </c>
      <c r="K174" t="s">
        <v>89</v>
      </c>
      <c r="L174">
        <v>5</v>
      </c>
      <c r="M174" s="2">
        <v>476</v>
      </c>
    </row>
    <row r="175" spans="1:13" s="72" customFormat="1" ht="12.75">
      <c r="A175"/>
      <c r="B175" s="306">
        <v>1200</v>
      </c>
      <c r="C175" s="1" t="s">
        <v>37</v>
      </c>
      <c r="D175" s="1" t="s">
        <v>13</v>
      </c>
      <c r="E175" s="1" t="s">
        <v>656</v>
      </c>
      <c r="F175" s="33" t="s">
        <v>102</v>
      </c>
      <c r="G175" s="70" t="s">
        <v>31</v>
      </c>
      <c r="H175" s="8">
        <f t="shared" si="18"/>
        <v>-3900</v>
      </c>
      <c r="I175" s="28">
        <f t="shared" si="16"/>
        <v>2.5210084033613445</v>
      </c>
      <c r="J175"/>
      <c r="K175" t="s">
        <v>89</v>
      </c>
      <c r="L175">
        <v>5</v>
      </c>
      <c r="M175" s="2">
        <v>476</v>
      </c>
    </row>
    <row r="176" spans="1:13" ht="12.75">
      <c r="A176"/>
      <c r="B176" s="306">
        <v>1600</v>
      </c>
      <c r="C176" s="1" t="s">
        <v>37</v>
      </c>
      <c r="D176" s="1" t="s">
        <v>13</v>
      </c>
      <c r="E176" s="1" t="s">
        <v>656</v>
      </c>
      <c r="F176" s="33" t="s">
        <v>102</v>
      </c>
      <c r="G176" s="70" t="s">
        <v>46</v>
      </c>
      <c r="H176" s="8">
        <f t="shared" si="18"/>
        <v>-5500</v>
      </c>
      <c r="I176" s="28">
        <f t="shared" si="16"/>
        <v>3.361344537815126</v>
      </c>
      <c r="K176" t="s">
        <v>89</v>
      </c>
      <c r="L176">
        <v>5</v>
      </c>
      <c r="M176" s="2">
        <v>476</v>
      </c>
    </row>
    <row r="177" spans="1:13" ht="12.75">
      <c r="A177"/>
      <c r="B177" s="306">
        <v>1400</v>
      </c>
      <c r="C177" s="1" t="s">
        <v>37</v>
      </c>
      <c r="D177" s="1" t="s">
        <v>13</v>
      </c>
      <c r="E177" s="1" t="s">
        <v>656</v>
      </c>
      <c r="F177" s="33" t="s">
        <v>102</v>
      </c>
      <c r="G177" s="70" t="s">
        <v>49</v>
      </c>
      <c r="H177" s="8">
        <f t="shared" si="18"/>
        <v>-6900</v>
      </c>
      <c r="I177" s="28">
        <f t="shared" si="16"/>
        <v>2.9411764705882355</v>
      </c>
      <c r="K177" t="s">
        <v>89</v>
      </c>
      <c r="L177">
        <v>5</v>
      </c>
      <c r="M177" s="2">
        <v>476</v>
      </c>
    </row>
    <row r="178" spans="1:13" ht="12.75">
      <c r="A178"/>
      <c r="B178" s="306">
        <v>1300</v>
      </c>
      <c r="C178" s="1" t="s">
        <v>37</v>
      </c>
      <c r="D178" s="1" t="s">
        <v>13</v>
      </c>
      <c r="E178" s="1" t="s">
        <v>656</v>
      </c>
      <c r="F178" s="33" t="s">
        <v>102</v>
      </c>
      <c r="G178" s="70" t="s">
        <v>51</v>
      </c>
      <c r="H178" s="8">
        <f t="shared" si="18"/>
        <v>-8200</v>
      </c>
      <c r="I178" s="28">
        <f t="shared" si="16"/>
        <v>2.73109243697479</v>
      </c>
      <c r="K178" t="s">
        <v>89</v>
      </c>
      <c r="L178">
        <v>5</v>
      </c>
      <c r="M178" s="2">
        <v>476</v>
      </c>
    </row>
    <row r="179" spans="1:13" ht="12.75">
      <c r="A179"/>
      <c r="B179" s="306">
        <v>1400</v>
      </c>
      <c r="C179" s="1" t="s">
        <v>37</v>
      </c>
      <c r="D179" s="1" t="s">
        <v>13</v>
      </c>
      <c r="E179" s="1" t="s">
        <v>656</v>
      </c>
      <c r="F179" s="33" t="s">
        <v>102</v>
      </c>
      <c r="G179" s="70" t="s">
        <v>53</v>
      </c>
      <c r="H179" s="8">
        <f t="shared" si="18"/>
        <v>-9600</v>
      </c>
      <c r="I179" s="28">
        <f t="shared" si="16"/>
        <v>2.9411764705882355</v>
      </c>
      <c r="K179" t="s">
        <v>89</v>
      </c>
      <c r="L179">
        <v>5</v>
      </c>
      <c r="M179" s="2">
        <v>476</v>
      </c>
    </row>
    <row r="180" spans="1:13" s="72" customFormat="1" ht="12.75">
      <c r="A180"/>
      <c r="B180" s="306">
        <v>1400</v>
      </c>
      <c r="C180" s="1" t="s">
        <v>37</v>
      </c>
      <c r="D180" s="1" t="s">
        <v>13</v>
      </c>
      <c r="E180" s="1" t="s">
        <v>656</v>
      </c>
      <c r="F180" s="33" t="s">
        <v>102</v>
      </c>
      <c r="G180" s="70" t="s">
        <v>56</v>
      </c>
      <c r="H180" s="8">
        <f t="shared" si="18"/>
        <v>-11000</v>
      </c>
      <c r="I180" s="28">
        <f t="shared" si="16"/>
        <v>2.9411764705882355</v>
      </c>
      <c r="J180"/>
      <c r="K180" t="s">
        <v>89</v>
      </c>
      <c r="L180">
        <v>5</v>
      </c>
      <c r="M180" s="2">
        <v>476</v>
      </c>
    </row>
    <row r="181" spans="1:13" ht="12.75">
      <c r="A181"/>
      <c r="B181" s="306">
        <v>1600</v>
      </c>
      <c r="C181" s="1" t="s">
        <v>37</v>
      </c>
      <c r="D181" s="1" t="s">
        <v>13</v>
      </c>
      <c r="E181" s="1" t="s">
        <v>656</v>
      </c>
      <c r="F181" s="33" t="s">
        <v>102</v>
      </c>
      <c r="G181" s="70" t="s">
        <v>100</v>
      </c>
      <c r="H181" s="8">
        <f t="shared" si="18"/>
        <v>-12600</v>
      </c>
      <c r="I181" s="28">
        <f t="shared" si="16"/>
        <v>3.361344537815126</v>
      </c>
      <c r="K181" t="s">
        <v>89</v>
      </c>
      <c r="L181">
        <v>5</v>
      </c>
      <c r="M181" s="2">
        <v>476</v>
      </c>
    </row>
    <row r="182" spans="1:13" s="66" customFormat="1" ht="12.75">
      <c r="A182" s="17"/>
      <c r="B182" s="313">
        <f>SUM(B173:B181)</f>
        <v>12600</v>
      </c>
      <c r="C182" s="64"/>
      <c r="D182" s="17"/>
      <c r="E182" s="17" t="s">
        <v>656</v>
      </c>
      <c r="F182" s="24"/>
      <c r="G182" s="24"/>
      <c r="H182" s="63">
        <v>0</v>
      </c>
      <c r="I182" s="65">
        <f t="shared" si="16"/>
        <v>26.470588235294116</v>
      </c>
      <c r="M182" s="2">
        <v>476</v>
      </c>
    </row>
    <row r="183" spans="1:13" ht="12.75">
      <c r="A183"/>
      <c r="B183" s="306"/>
      <c r="C183"/>
      <c r="D183" s="18"/>
      <c r="E183"/>
      <c r="F183"/>
      <c r="G183"/>
      <c r="I183" s="28">
        <f t="shared" si="16"/>
        <v>0</v>
      </c>
      <c r="M183" s="2">
        <v>476</v>
      </c>
    </row>
    <row r="184" spans="1:13" ht="12.75">
      <c r="A184"/>
      <c r="B184" s="205"/>
      <c r="C184"/>
      <c r="D184" s="18"/>
      <c r="E184"/>
      <c r="F184"/>
      <c r="G184"/>
      <c r="H184" s="8">
        <f>H183-B184</f>
        <v>0</v>
      </c>
      <c r="I184" s="28">
        <f t="shared" si="16"/>
        <v>0</v>
      </c>
      <c r="M184" s="2">
        <v>476</v>
      </c>
    </row>
    <row r="185" spans="1:13" ht="12.75">
      <c r="A185" s="18"/>
      <c r="B185" s="198">
        <v>2000</v>
      </c>
      <c r="C185" s="18" t="s">
        <v>41</v>
      </c>
      <c r="D185" s="18" t="s">
        <v>13</v>
      </c>
      <c r="E185" s="18" t="s">
        <v>387</v>
      </c>
      <c r="F185" s="70" t="s">
        <v>102</v>
      </c>
      <c r="G185" s="38" t="s">
        <v>49</v>
      </c>
      <c r="H185" s="8">
        <f>H184-B185</f>
        <v>-2000</v>
      </c>
      <c r="I185" s="28">
        <f t="shared" si="16"/>
        <v>4.201680672268908</v>
      </c>
      <c r="J185" s="21"/>
      <c r="K185" s="21" t="s">
        <v>89</v>
      </c>
      <c r="L185" s="21">
        <v>5</v>
      </c>
      <c r="M185" s="2">
        <v>476</v>
      </c>
    </row>
    <row r="186" spans="1:256" s="66" customFormat="1" ht="12.75">
      <c r="A186" s="17"/>
      <c r="B186" s="313">
        <f>SUM(B185:B185)</f>
        <v>2000</v>
      </c>
      <c r="C186" s="64" t="s">
        <v>41</v>
      </c>
      <c r="D186" s="17"/>
      <c r="E186" s="17"/>
      <c r="F186" s="24"/>
      <c r="G186" s="24"/>
      <c r="H186" s="63">
        <v>0</v>
      </c>
      <c r="I186" s="65">
        <f t="shared" si="16"/>
        <v>4.201680672268908</v>
      </c>
      <c r="M186" s="2">
        <v>476</v>
      </c>
      <c r="IV186" s="66">
        <v>500</v>
      </c>
    </row>
    <row r="187" spans="1:13" ht="12.75">
      <c r="A187"/>
      <c r="B187" s="205"/>
      <c r="C187"/>
      <c r="D187" s="18"/>
      <c r="E187"/>
      <c r="F187"/>
      <c r="G187"/>
      <c r="H187" s="8">
        <f>H186-B187</f>
        <v>0</v>
      </c>
      <c r="I187" s="28">
        <f t="shared" si="16"/>
        <v>0</v>
      </c>
      <c r="M187" s="2">
        <v>476</v>
      </c>
    </row>
    <row r="188" spans="1:13" ht="12.75">
      <c r="A188"/>
      <c r="B188" s="205"/>
      <c r="C188"/>
      <c r="D188" s="18"/>
      <c r="E188"/>
      <c r="F188"/>
      <c r="G188"/>
      <c r="H188" s="8">
        <f>H187-B188</f>
        <v>0</v>
      </c>
      <c r="I188" s="28">
        <f t="shared" si="16"/>
        <v>0</v>
      </c>
      <c r="M188" s="2">
        <v>476</v>
      </c>
    </row>
    <row r="189" spans="1:256" ht="12.75">
      <c r="A189"/>
      <c r="B189" s="306">
        <v>1500</v>
      </c>
      <c r="C189" s="1" t="s">
        <v>383</v>
      </c>
      <c r="D189" s="18" t="s">
        <v>13</v>
      </c>
      <c r="E189" s="1" t="s">
        <v>68</v>
      </c>
      <c r="F189" s="70" t="s">
        <v>102</v>
      </c>
      <c r="G189" s="70" t="s">
        <v>49</v>
      </c>
      <c r="H189" s="8">
        <f>H188-B189</f>
        <v>-1500</v>
      </c>
      <c r="I189" s="28">
        <f t="shared" si="16"/>
        <v>3.1512605042016806</v>
      </c>
      <c r="K189" t="s">
        <v>89</v>
      </c>
      <c r="L189">
        <v>5</v>
      </c>
      <c r="M189" s="2">
        <v>476</v>
      </c>
      <c r="IV189" s="1">
        <v>503</v>
      </c>
    </row>
    <row r="190" spans="1:256" s="66" customFormat="1" ht="12.75">
      <c r="A190" s="17"/>
      <c r="B190" s="313">
        <v>1500</v>
      </c>
      <c r="C190" s="17"/>
      <c r="D190" s="17"/>
      <c r="E190" s="64" t="s">
        <v>68</v>
      </c>
      <c r="F190" s="24"/>
      <c r="G190" s="17"/>
      <c r="H190" s="63">
        <v>0</v>
      </c>
      <c r="I190" s="65">
        <f t="shared" si="16"/>
        <v>3.1512605042016806</v>
      </c>
      <c r="M190" s="2">
        <v>476</v>
      </c>
      <c r="IV190" s="17">
        <v>3506</v>
      </c>
    </row>
    <row r="191" spans="2:13" ht="12.75">
      <c r="B191" s="306"/>
      <c r="H191" s="8">
        <f>H190-B191</f>
        <v>0</v>
      </c>
      <c r="I191" s="28">
        <f t="shared" si="16"/>
        <v>0</v>
      </c>
      <c r="M191" s="2">
        <v>476</v>
      </c>
    </row>
    <row r="192" spans="2:13" ht="12.75">
      <c r="B192" s="306"/>
      <c r="H192" s="8">
        <f>H191-B192</f>
        <v>0</v>
      </c>
      <c r="I192" s="28">
        <f t="shared" si="16"/>
        <v>0</v>
      </c>
      <c r="M192" s="2">
        <v>476</v>
      </c>
    </row>
    <row r="193" spans="2:13" ht="12.75">
      <c r="B193" s="306"/>
      <c r="H193" s="8">
        <f>H192-B193</f>
        <v>0</v>
      </c>
      <c r="I193" s="28">
        <f t="shared" si="16"/>
        <v>0</v>
      </c>
      <c r="M193" s="2">
        <v>476</v>
      </c>
    </row>
    <row r="194" spans="2:13" ht="12.75">
      <c r="B194" s="306"/>
      <c r="H194" s="8">
        <f>H193-B194</f>
        <v>0</v>
      </c>
      <c r="I194" s="28">
        <f t="shared" si="16"/>
        <v>0</v>
      </c>
      <c r="M194" s="2">
        <v>476</v>
      </c>
    </row>
    <row r="195" spans="1:256" s="62" customFormat="1" ht="12.75">
      <c r="A195" s="57"/>
      <c r="B195" s="389">
        <f>+B204+B215+B222+B228+B235+B240</f>
        <v>65300</v>
      </c>
      <c r="C195" s="57" t="s">
        <v>105</v>
      </c>
      <c r="D195" s="57" t="s">
        <v>354</v>
      </c>
      <c r="E195" s="57" t="s">
        <v>106</v>
      </c>
      <c r="F195" s="59" t="s">
        <v>107</v>
      </c>
      <c r="G195" s="60" t="s">
        <v>390</v>
      </c>
      <c r="H195" s="58"/>
      <c r="I195" s="61">
        <f t="shared" si="16"/>
        <v>137.18487394957984</v>
      </c>
      <c r="M195" s="2">
        <v>476</v>
      </c>
      <c r="IV195" s="57">
        <v>55910.6</v>
      </c>
    </row>
    <row r="196" spans="2:13" ht="12.75">
      <c r="B196" s="306"/>
      <c r="H196" s="8">
        <f aca="true" t="shared" si="19" ref="H196:H203">H195-B196</f>
        <v>0</v>
      </c>
      <c r="I196" s="28">
        <f t="shared" si="16"/>
        <v>0</v>
      </c>
      <c r="M196" s="2">
        <v>476</v>
      </c>
    </row>
    <row r="197" spans="2:13" ht="12.75">
      <c r="B197" s="198">
        <v>2000</v>
      </c>
      <c r="C197" s="1" t="s">
        <v>17</v>
      </c>
      <c r="D197" s="18" t="s">
        <v>13</v>
      </c>
      <c r="E197" s="1" t="s">
        <v>108</v>
      </c>
      <c r="F197" s="33" t="s">
        <v>109</v>
      </c>
      <c r="G197" s="38" t="s">
        <v>20</v>
      </c>
      <c r="H197" s="8">
        <f t="shared" si="19"/>
        <v>-2000</v>
      </c>
      <c r="I197" s="28">
        <v>4</v>
      </c>
      <c r="K197" t="s">
        <v>17</v>
      </c>
      <c r="L197">
        <v>6</v>
      </c>
      <c r="M197" s="2">
        <v>476</v>
      </c>
    </row>
    <row r="198" spans="2:13" ht="12.75">
      <c r="B198" s="306">
        <v>2000</v>
      </c>
      <c r="C198" s="1" t="s">
        <v>17</v>
      </c>
      <c r="D198" s="18" t="s">
        <v>13</v>
      </c>
      <c r="E198" s="1" t="s">
        <v>108</v>
      </c>
      <c r="F198" s="33" t="s">
        <v>110</v>
      </c>
      <c r="G198" s="33" t="s">
        <v>28</v>
      </c>
      <c r="H198" s="8">
        <f t="shared" si="19"/>
        <v>-4000</v>
      </c>
      <c r="I198" s="28">
        <v>4</v>
      </c>
      <c r="K198" t="s">
        <v>17</v>
      </c>
      <c r="L198">
        <v>6</v>
      </c>
      <c r="M198" s="2">
        <v>476</v>
      </c>
    </row>
    <row r="199" spans="2:13" ht="12.75">
      <c r="B199" s="306">
        <v>2000</v>
      </c>
      <c r="C199" s="1" t="s">
        <v>17</v>
      </c>
      <c r="D199" s="1" t="s">
        <v>13</v>
      </c>
      <c r="E199" s="1" t="s">
        <v>108</v>
      </c>
      <c r="F199" s="33" t="s">
        <v>111</v>
      </c>
      <c r="G199" s="33" t="s">
        <v>46</v>
      </c>
      <c r="H199" s="8">
        <f t="shared" si="19"/>
        <v>-6000</v>
      </c>
      <c r="I199" s="28">
        <v>4</v>
      </c>
      <c r="K199" t="s">
        <v>17</v>
      </c>
      <c r="L199">
        <v>6</v>
      </c>
      <c r="M199" s="2">
        <v>476</v>
      </c>
    </row>
    <row r="200" spans="2:13" ht="12.75">
      <c r="B200" s="306">
        <v>3000</v>
      </c>
      <c r="C200" s="1" t="s">
        <v>17</v>
      </c>
      <c r="D200" s="1" t="s">
        <v>13</v>
      </c>
      <c r="E200" s="1" t="s">
        <v>108</v>
      </c>
      <c r="F200" s="33" t="s">
        <v>112</v>
      </c>
      <c r="G200" s="33" t="s">
        <v>49</v>
      </c>
      <c r="H200" s="8">
        <f t="shared" si="19"/>
        <v>-9000</v>
      </c>
      <c r="I200" s="28">
        <v>6</v>
      </c>
      <c r="K200" t="s">
        <v>17</v>
      </c>
      <c r="L200">
        <v>6</v>
      </c>
      <c r="M200" s="2">
        <v>476</v>
      </c>
    </row>
    <row r="201" spans="2:13" ht="12.75">
      <c r="B201" s="306">
        <v>2000</v>
      </c>
      <c r="C201" s="1" t="s">
        <v>17</v>
      </c>
      <c r="D201" s="1" t="s">
        <v>13</v>
      </c>
      <c r="E201" s="1" t="s">
        <v>108</v>
      </c>
      <c r="F201" s="33" t="s">
        <v>113</v>
      </c>
      <c r="G201" s="33" t="s">
        <v>51</v>
      </c>
      <c r="H201" s="8">
        <f t="shared" si="19"/>
        <v>-11000</v>
      </c>
      <c r="I201" s="28">
        <v>4</v>
      </c>
      <c r="K201" t="s">
        <v>17</v>
      </c>
      <c r="L201">
        <v>6</v>
      </c>
      <c r="M201" s="2">
        <v>476</v>
      </c>
    </row>
    <row r="202" spans="2:13" ht="12.75">
      <c r="B202" s="390">
        <v>2000</v>
      </c>
      <c r="C202" s="1" t="s">
        <v>17</v>
      </c>
      <c r="D202" s="1" t="s">
        <v>13</v>
      </c>
      <c r="E202" s="1" t="s">
        <v>108</v>
      </c>
      <c r="F202" s="33" t="s">
        <v>114</v>
      </c>
      <c r="G202" s="33" t="s">
        <v>53</v>
      </c>
      <c r="H202" s="8">
        <f t="shared" si="19"/>
        <v>-13000</v>
      </c>
      <c r="I202" s="28">
        <v>4</v>
      </c>
      <c r="K202" t="s">
        <v>17</v>
      </c>
      <c r="L202">
        <v>6</v>
      </c>
      <c r="M202" s="2">
        <v>476</v>
      </c>
    </row>
    <row r="203" spans="2:13" ht="12.75">
      <c r="B203" s="306">
        <v>2000</v>
      </c>
      <c r="C203" s="1" t="s">
        <v>17</v>
      </c>
      <c r="D203" s="1" t="s">
        <v>13</v>
      </c>
      <c r="E203" s="1" t="s">
        <v>108</v>
      </c>
      <c r="F203" s="33" t="s">
        <v>115</v>
      </c>
      <c r="G203" s="33" t="s">
        <v>56</v>
      </c>
      <c r="H203" s="8">
        <f t="shared" si="19"/>
        <v>-15000</v>
      </c>
      <c r="I203" s="28">
        <v>4</v>
      </c>
      <c r="K203" t="s">
        <v>17</v>
      </c>
      <c r="L203">
        <v>6</v>
      </c>
      <c r="M203" s="2">
        <v>476</v>
      </c>
    </row>
    <row r="204" spans="1:13" s="66" customFormat="1" ht="12.75">
      <c r="A204" s="17"/>
      <c r="B204" s="313">
        <f>SUM(B197:B203)</f>
        <v>15000</v>
      </c>
      <c r="C204" s="17" t="s">
        <v>17</v>
      </c>
      <c r="D204" s="17"/>
      <c r="E204" s="17"/>
      <c r="F204" s="24"/>
      <c r="G204" s="24"/>
      <c r="H204" s="63">
        <v>0</v>
      </c>
      <c r="I204" s="65">
        <f aca="true" t="shared" si="20" ref="I204:I247">+B204/M204</f>
        <v>31.51260504201681</v>
      </c>
      <c r="M204" s="2">
        <v>476</v>
      </c>
    </row>
    <row r="205" spans="2:13" ht="12.75">
      <c r="B205" s="306"/>
      <c r="H205" s="8">
        <f aca="true" t="shared" si="21" ref="H205:H214">H204-B205</f>
        <v>0</v>
      </c>
      <c r="I205" s="28">
        <f t="shared" si="20"/>
        <v>0</v>
      </c>
      <c r="M205" s="2">
        <v>476</v>
      </c>
    </row>
    <row r="206" spans="2:13" ht="12.75">
      <c r="B206" s="306"/>
      <c r="H206" s="8">
        <f t="shared" si="21"/>
        <v>0</v>
      </c>
      <c r="I206" s="28">
        <f t="shared" si="20"/>
        <v>0</v>
      </c>
      <c r="M206" s="2">
        <v>476</v>
      </c>
    </row>
    <row r="207" spans="2:13" ht="12.75">
      <c r="B207" s="306">
        <v>2500</v>
      </c>
      <c r="C207" s="40" t="s">
        <v>116</v>
      </c>
      <c r="D207" s="18" t="s">
        <v>13</v>
      </c>
      <c r="E207" s="1" t="s">
        <v>387</v>
      </c>
      <c r="F207" s="33" t="s">
        <v>117</v>
      </c>
      <c r="G207" s="33" t="s">
        <v>49</v>
      </c>
      <c r="H207" s="8">
        <f t="shared" si="21"/>
        <v>-2500</v>
      </c>
      <c r="I207" s="28">
        <f t="shared" si="20"/>
        <v>5.2521008403361344</v>
      </c>
      <c r="K207" t="s">
        <v>108</v>
      </c>
      <c r="L207">
        <v>6</v>
      </c>
      <c r="M207" s="2">
        <v>476</v>
      </c>
    </row>
    <row r="208" spans="2:13" ht="12.75">
      <c r="B208" s="306">
        <v>5000</v>
      </c>
      <c r="C208" s="40" t="s">
        <v>118</v>
      </c>
      <c r="D208" s="18" t="s">
        <v>13</v>
      </c>
      <c r="E208" s="1" t="s">
        <v>387</v>
      </c>
      <c r="F208" s="33" t="s">
        <v>117</v>
      </c>
      <c r="G208" s="33" t="s">
        <v>49</v>
      </c>
      <c r="H208" s="8">
        <f t="shared" si="21"/>
        <v>-7500</v>
      </c>
      <c r="I208" s="28">
        <f t="shared" si="20"/>
        <v>10.504201680672269</v>
      </c>
      <c r="K208" t="s">
        <v>108</v>
      </c>
      <c r="L208">
        <v>6</v>
      </c>
      <c r="M208" s="2">
        <v>476</v>
      </c>
    </row>
    <row r="209" spans="2:13" ht="12.75">
      <c r="B209" s="306">
        <v>1500</v>
      </c>
      <c r="C209" s="40" t="s">
        <v>119</v>
      </c>
      <c r="D209" s="18" t="s">
        <v>13</v>
      </c>
      <c r="E209" s="1" t="s">
        <v>387</v>
      </c>
      <c r="F209" s="33" t="s">
        <v>117</v>
      </c>
      <c r="G209" s="33" t="s">
        <v>51</v>
      </c>
      <c r="H209" s="8">
        <f t="shared" si="21"/>
        <v>-9000</v>
      </c>
      <c r="I209" s="28">
        <f t="shared" si="20"/>
        <v>3.1512605042016806</v>
      </c>
      <c r="K209" t="s">
        <v>108</v>
      </c>
      <c r="L209">
        <v>6</v>
      </c>
      <c r="M209" s="2">
        <v>476</v>
      </c>
    </row>
    <row r="210" spans="2:14" ht="12.75">
      <c r="B210" s="306">
        <v>1500</v>
      </c>
      <c r="C210" s="40" t="s">
        <v>120</v>
      </c>
      <c r="D210" s="18" t="s">
        <v>13</v>
      </c>
      <c r="E210" s="1" t="s">
        <v>387</v>
      </c>
      <c r="F210" s="33" t="s">
        <v>117</v>
      </c>
      <c r="G210" s="33" t="s">
        <v>51</v>
      </c>
      <c r="H210" s="8">
        <f t="shared" si="21"/>
        <v>-10500</v>
      </c>
      <c r="I210" s="28">
        <f t="shared" si="20"/>
        <v>3.1512605042016806</v>
      </c>
      <c r="J210" s="42"/>
      <c r="K210" t="s">
        <v>108</v>
      </c>
      <c r="L210">
        <v>6</v>
      </c>
      <c r="M210" s="2">
        <v>476</v>
      </c>
      <c r="N210" s="43"/>
    </row>
    <row r="211" spans="2:13" ht="12.75">
      <c r="B211" s="306">
        <v>1500</v>
      </c>
      <c r="C211" s="40" t="s">
        <v>121</v>
      </c>
      <c r="D211" s="18" t="s">
        <v>13</v>
      </c>
      <c r="E211" s="1" t="s">
        <v>387</v>
      </c>
      <c r="F211" s="33" t="s">
        <v>117</v>
      </c>
      <c r="G211" s="33" t="s">
        <v>53</v>
      </c>
      <c r="H211" s="8">
        <f t="shared" si="21"/>
        <v>-12000</v>
      </c>
      <c r="I211" s="28">
        <f t="shared" si="20"/>
        <v>3.1512605042016806</v>
      </c>
      <c r="K211" t="s">
        <v>108</v>
      </c>
      <c r="L211">
        <v>6</v>
      </c>
      <c r="M211" s="2">
        <v>476</v>
      </c>
    </row>
    <row r="212" spans="2:13" ht="12.75">
      <c r="B212" s="306">
        <v>1500</v>
      </c>
      <c r="C212" s="40" t="s">
        <v>122</v>
      </c>
      <c r="D212" s="18" t="s">
        <v>13</v>
      </c>
      <c r="E212" s="1" t="s">
        <v>387</v>
      </c>
      <c r="F212" s="33" t="s">
        <v>117</v>
      </c>
      <c r="G212" s="33" t="s">
        <v>53</v>
      </c>
      <c r="H212" s="8">
        <f t="shared" si="21"/>
        <v>-13500</v>
      </c>
      <c r="I212" s="28">
        <f t="shared" si="20"/>
        <v>3.1512605042016806</v>
      </c>
      <c r="K212" t="s">
        <v>108</v>
      </c>
      <c r="L212">
        <v>6</v>
      </c>
      <c r="M212" s="2">
        <v>476</v>
      </c>
    </row>
    <row r="213" spans="2:13" ht="12.75">
      <c r="B213" s="306">
        <v>5000</v>
      </c>
      <c r="C213" s="40" t="s">
        <v>123</v>
      </c>
      <c r="D213" s="18" t="s">
        <v>13</v>
      </c>
      <c r="E213" s="1" t="s">
        <v>387</v>
      </c>
      <c r="F213" s="33" t="s">
        <v>117</v>
      </c>
      <c r="G213" s="33" t="s">
        <v>124</v>
      </c>
      <c r="H213" s="8">
        <f t="shared" si="21"/>
        <v>-18500</v>
      </c>
      <c r="I213" s="28">
        <f t="shared" si="20"/>
        <v>10.504201680672269</v>
      </c>
      <c r="K213" t="s">
        <v>108</v>
      </c>
      <c r="L213">
        <v>6</v>
      </c>
      <c r="M213" s="2">
        <v>476</v>
      </c>
    </row>
    <row r="214" spans="2:13" ht="12.75">
      <c r="B214" s="306">
        <v>2000</v>
      </c>
      <c r="C214" s="40" t="s">
        <v>125</v>
      </c>
      <c r="D214" s="18" t="s">
        <v>13</v>
      </c>
      <c r="E214" s="1" t="s">
        <v>387</v>
      </c>
      <c r="F214" s="67" t="s">
        <v>126</v>
      </c>
      <c r="G214" s="33" t="s">
        <v>124</v>
      </c>
      <c r="H214" s="8">
        <f t="shared" si="21"/>
        <v>-20500</v>
      </c>
      <c r="I214" s="28">
        <f t="shared" si="20"/>
        <v>4.201680672268908</v>
      </c>
      <c r="K214" t="s">
        <v>108</v>
      </c>
      <c r="L214">
        <v>6</v>
      </c>
      <c r="M214" s="2">
        <v>476</v>
      </c>
    </row>
    <row r="215" spans="1:13" s="66" customFormat="1" ht="12.75">
      <c r="A215" s="17"/>
      <c r="B215" s="313">
        <f>SUM(B207:B214)</f>
        <v>20500</v>
      </c>
      <c r="C215" s="64" t="s">
        <v>655</v>
      </c>
      <c r="D215" s="17"/>
      <c r="E215" s="17"/>
      <c r="F215" s="24"/>
      <c r="G215" s="24"/>
      <c r="H215" s="63">
        <v>0</v>
      </c>
      <c r="I215" s="65">
        <f t="shared" si="20"/>
        <v>43.0672268907563</v>
      </c>
      <c r="M215" s="2">
        <v>476</v>
      </c>
    </row>
    <row r="216" spans="2:13" ht="12.75">
      <c r="B216" s="306"/>
      <c r="D216" s="18"/>
      <c r="H216" s="8">
        <f aca="true" t="shared" si="22" ref="H216:H221">H215-B216</f>
        <v>0</v>
      </c>
      <c r="I216" s="28">
        <f t="shared" si="20"/>
        <v>0</v>
      </c>
      <c r="M216" s="2">
        <v>476</v>
      </c>
    </row>
    <row r="217" spans="2:13" ht="12.75">
      <c r="B217" s="306"/>
      <c r="D217" s="18"/>
      <c r="H217" s="8">
        <f t="shared" si="22"/>
        <v>0</v>
      </c>
      <c r="I217" s="28">
        <f t="shared" si="20"/>
        <v>0</v>
      </c>
      <c r="M217" s="2">
        <v>476</v>
      </c>
    </row>
    <row r="218" spans="2:13" ht="12.75">
      <c r="B218" s="306">
        <v>1200</v>
      </c>
      <c r="C218" s="1" t="s">
        <v>37</v>
      </c>
      <c r="D218" s="18" t="s">
        <v>13</v>
      </c>
      <c r="E218" s="1" t="s">
        <v>656</v>
      </c>
      <c r="F218" s="33" t="s">
        <v>117</v>
      </c>
      <c r="G218" s="33" t="s">
        <v>49</v>
      </c>
      <c r="H218" s="8">
        <f t="shared" si="22"/>
        <v>-1200</v>
      </c>
      <c r="I218" s="28">
        <f t="shared" si="20"/>
        <v>2.5210084033613445</v>
      </c>
      <c r="K218" t="s">
        <v>108</v>
      </c>
      <c r="L218">
        <v>6</v>
      </c>
      <c r="M218" s="2">
        <v>476</v>
      </c>
    </row>
    <row r="219" spans="2:13" ht="12.75">
      <c r="B219" s="306">
        <v>1200</v>
      </c>
      <c r="C219" s="1" t="s">
        <v>37</v>
      </c>
      <c r="D219" s="18" t="s">
        <v>13</v>
      </c>
      <c r="E219" s="1" t="s">
        <v>656</v>
      </c>
      <c r="F219" s="33" t="s">
        <v>117</v>
      </c>
      <c r="G219" s="33" t="s">
        <v>51</v>
      </c>
      <c r="H219" s="8">
        <f t="shared" si="22"/>
        <v>-2400</v>
      </c>
      <c r="I219" s="28">
        <f t="shared" si="20"/>
        <v>2.5210084033613445</v>
      </c>
      <c r="K219" t="s">
        <v>108</v>
      </c>
      <c r="L219">
        <v>6</v>
      </c>
      <c r="M219" s="2">
        <v>476</v>
      </c>
    </row>
    <row r="220" spans="2:13" ht="12.75">
      <c r="B220" s="306">
        <v>1200</v>
      </c>
      <c r="C220" s="1" t="s">
        <v>37</v>
      </c>
      <c r="D220" s="18" t="s">
        <v>13</v>
      </c>
      <c r="E220" s="1" t="s">
        <v>656</v>
      </c>
      <c r="F220" s="33" t="s">
        <v>117</v>
      </c>
      <c r="G220" s="33" t="s">
        <v>53</v>
      </c>
      <c r="H220" s="8">
        <f t="shared" si="22"/>
        <v>-3600</v>
      </c>
      <c r="I220" s="28">
        <f t="shared" si="20"/>
        <v>2.5210084033613445</v>
      </c>
      <c r="K220" t="s">
        <v>108</v>
      </c>
      <c r="L220">
        <v>6</v>
      </c>
      <c r="M220" s="2">
        <v>476</v>
      </c>
    </row>
    <row r="221" spans="2:13" ht="12.75">
      <c r="B221" s="306">
        <v>1200</v>
      </c>
      <c r="C221" s="1" t="s">
        <v>37</v>
      </c>
      <c r="D221" s="18" t="s">
        <v>13</v>
      </c>
      <c r="E221" s="1" t="s">
        <v>656</v>
      </c>
      <c r="F221" s="33" t="s">
        <v>117</v>
      </c>
      <c r="G221" s="33" t="s">
        <v>124</v>
      </c>
      <c r="H221" s="8">
        <f t="shared" si="22"/>
        <v>-4800</v>
      </c>
      <c r="I221" s="28">
        <f t="shared" si="20"/>
        <v>2.5210084033613445</v>
      </c>
      <c r="K221" t="s">
        <v>108</v>
      </c>
      <c r="L221">
        <v>6</v>
      </c>
      <c r="M221" s="2">
        <v>476</v>
      </c>
    </row>
    <row r="222" spans="1:13" s="66" customFormat="1" ht="12.75">
      <c r="A222" s="17"/>
      <c r="B222" s="313">
        <f>SUM(B218:B221)</f>
        <v>4800</v>
      </c>
      <c r="C222" s="17"/>
      <c r="D222" s="17"/>
      <c r="E222" s="17" t="s">
        <v>656</v>
      </c>
      <c r="F222" s="24"/>
      <c r="G222" s="24"/>
      <c r="H222" s="63">
        <v>0</v>
      </c>
      <c r="I222" s="65">
        <f t="shared" si="20"/>
        <v>10.084033613445378</v>
      </c>
      <c r="M222" s="2">
        <v>476</v>
      </c>
    </row>
    <row r="223" spans="2:13" ht="12.75">
      <c r="B223" s="306"/>
      <c r="D223" s="18"/>
      <c r="H223" s="8">
        <f>H222-B223</f>
        <v>0</v>
      </c>
      <c r="I223" s="28">
        <f t="shared" si="20"/>
        <v>0</v>
      </c>
      <c r="M223" s="2">
        <v>476</v>
      </c>
    </row>
    <row r="224" spans="2:13" ht="12.75">
      <c r="B224" s="306"/>
      <c r="D224" s="18"/>
      <c r="H224" s="8">
        <f>H223-B224</f>
        <v>0</v>
      </c>
      <c r="I224" s="28">
        <f t="shared" si="20"/>
        <v>0</v>
      </c>
      <c r="M224" s="2">
        <v>476</v>
      </c>
    </row>
    <row r="225" spans="2:13" ht="12.75">
      <c r="B225" s="306">
        <v>5000</v>
      </c>
      <c r="C225" s="1" t="s">
        <v>39</v>
      </c>
      <c r="D225" s="18" t="s">
        <v>13</v>
      </c>
      <c r="E225" s="1" t="s">
        <v>387</v>
      </c>
      <c r="F225" s="33" t="s">
        <v>127</v>
      </c>
      <c r="G225" s="33" t="s">
        <v>51</v>
      </c>
      <c r="H225" s="8">
        <f>H224-B225</f>
        <v>-5000</v>
      </c>
      <c r="I225" s="28">
        <f t="shared" si="20"/>
        <v>10.504201680672269</v>
      </c>
      <c r="K225" t="s">
        <v>108</v>
      </c>
      <c r="L225">
        <v>6</v>
      </c>
      <c r="M225" s="2">
        <v>476</v>
      </c>
    </row>
    <row r="226" spans="2:13" ht="12.75">
      <c r="B226" s="306">
        <v>5000</v>
      </c>
      <c r="C226" s="1" t="s">
        <v>39</v>
      </c>
      <c r="D226" s="18" t="s">
        <v>13</v>
      </c>
      <c r="E226" s="1" t="s">
        <v>387</v>
      </c>
      <c r="F226" s="33" t="s">
        <v>127</v>
      </c>
      <c r="G226" s="33" t="s">
        <v>53</v>
      </c>
      <c r="H226" s="8">
        <f>H225-B226</f>
        <v>-10000</v>
      </c>
      <c r="I226" s="28">
        <f t="shared" si="20"/>
        <v>10.504201680672269</v>
      </c>
      <c r="K226" t="s">
        <v>108</v>
      </c>
      <c r="L226">
        <v>6</v>
      </c>
      <c r="M226" s="2">
        <v>476</v>
      </c>
    </row>
    <row r="227" spans="2:13" ht="12.75">
      <c r="B227" s="306">
        <v>5000</v>
      </c>
      <c r="C227" s="1" t="s">
        <v>39</v>
      </c>
      <c r="D227" s="18" t="s">
        <v>13</v>
      </c>
      <c r="E227" s="1" t="s">
        <v>387</v>
      </c>
      <c r="F227" s="33" t="s">
        <v>127</v>
      </c>
      <c r="G227" s="33" t="s">
        <v>124</v>
      </c>
      <c r="H227" s="8">
        <f>H226-B227</f>
        <v>-15000</v>
      </c>
      <c r="I227" s="28">
        <f t="shared" si="20"/>
        <v>10.504201680672269</v>
      </c>
      <c r="K227" t="s">
        <v>108</v>
      </c>
      <c r="L227">
        <v>6</v>
      </c>
      <c r="M227" s="2">
        <v>476</v>
      </c>
    </row>
    <row r="228" spans="1:13" s="66" customFormat="1" ht="12.75">
      <c r="A228" s="17"/>
      <c r="B228" s="313">
        <f>SUM(B225:B227)</f>
        <v>15000</v>
      </c>
      <c r="C228" s="17" t="s">
        <v>39</v>
      </c>
      <c r="D228" s="17"/>
      <c r="E228" s="17"/>
      <c r="F228" s="24"/>
      <c r="G228" s="24"/>
      <c r="H228" s="63">
        <v>0</v>
      </c>
      <c r="I228" s="65">
        <f t="shared" si="20"/>
        <v>31.51260504201681</v>
      </c>
      <c r="M228" s="2">
        <v>476</v>
      </c>
    </row>
    <row r="229" spans="2:13" ht="12.75">
      <c r="B229" s="306"/>
      <c r="D229" s="18"/>
      <c r="H229" s="8">
        <f aca="true" t="shared" si="23" ref="H229:H234">H228-B229</f>
        <v>0</v>
      </c>
      <c r="I229" s="28">
        <f t="shared" si="20"/>
        <v>0</v>
      </c>
      <c r="M229" s="2">
        <v>476</v>
      </c>
    </row>
    <row r="230" spans="2:13" ht="12.75">
      <c r="B230" s="306"/>
      <c r="D230" s="18"/>
      <c r="H230" s="8">
        <f t="shared" si="23"/>
        <v>0</v>
      </c>
      <c r="I230" s="28">
        <f t="shared" si="20"/>
        <v>0</v>
      </c>
      <c r="M230" s="2">
        <v>476</v>
      </c>
    </row>
    <row r="231" spans="2:13" ht="12.75">
      <c r="B231" s="306">
        <v>2000</v>
      </c>
      <c r="C231" s="1" t="s">
        <v>41</v>
      </c>
      <c r="D231" s="18" t="s">
        <v>13</v>
      </c>
      <c r="E231" s="1" t="s">
        <v>387</v>
      </c>
      <c r="F231" s="33" t="s">
        <v>117</v>
      </c>
      <c r="G231" s="33" t="s">
        <v>49</v>
      </c>
      <c r="H231" s="8">
        <f t="shared" si="23"/>
        <v>-2000</v>
      </c>
      <c r="I231" s="28">
        <f t="shared" si="20"/>
        <v>4.201680672268908</v>
      </c>
      <c r="K231" t="s">
        <v>108</v>
      </c>
      <c r="L231">
        <v>6</v>
      </c>
      <c r="M231" s="2">
        <v>476</v>
      </c>
    </row>
    <row r="232" spans="2:13" ht="12.75">
      <c r="B232" s="306">
        <v>2000</v>
      </c>
      <c r="C232" s="1" t="s">
        <v>41</v>
      </c>
      <c r="D232" s="18" t="s">
        <v>13</v>
      </c>
      <c r="E232" s="1" t="s">
        <v>387</v>
      </c>
      <c r="F232" s="33" t="s">
        <v>117</v>
      </c>
      <c r="G232" s="33" t="s">
        <v>51</v>
      </c>
      <c r="H232" s="8">
        <f t="shared" si="23"/>
        <v>-4000</v>
      </c>
      <c r="I232" s="28">
        <f t="shared" si="20"/>
        <v>4.201680672268908</v>
      </c>
      <c r="K232" t="s">
        <v>108</v>
      </c>
      <c r="L232">
        <v>6</v>
      </c>
      <c r="M232" s="2">
        <v>476</v>
      </c>
    </row>
    <row r="233" spans="2:13" ht="12.75">
      <c r="B233" s="306">
        <v>2000</v>
      </c>
      <c r="C233" s="1" t="s">
        <v>41</v>
      </c>
      <c r="D233" s="18" t="s">
        <v>13</v>
      </c>
      <c r="E233" s="1" t="s">
        <v>387</v>
      </c>
      <c r="F233" s="33" t="s">
        <v>117</v>
      </c>
      <c r="G233" s="33" t="s">
        <v>53</v>
      </c>
      <c r="H233" s="8">
        <f t="shared" si="23"/>
        <v>-6000</v>
      </c>
      <c r="I233" s="28">
        <f t="shared" si="20"/>
        <v>4.201680672268908</v>
      </c>
      <c r="K233" t="s">
        <v>108</v>
      </c>
      <c r="L233">
        <v>6</v>
      </c>
      <c r="M233" s="2">
        <v>476</v>
      </c>
    </row>
    <row r="234" spans="2:13" ht="12.75">
      <c r="B234" s="306">
        <v>2000</v>
      </c>
      <c r="C234" s="1" t="s">
        <v>41</v>
      </c>
      <c r="D234" s="18" t="s">
        <v>13</v>
      </c>
      <c r="E234" s="1" t="s">
        <v>387</v>
      </c>
      <c r="F234" s="33" t="s">
        <v>117</v>
      </c>
      <c r="G234" s="33" t="s">
        <v>124</v>
      </c>
      <c r="H234" s="8">
        <f t="shared" si="23"/>
        <v>-8000</v>
      </c>
      <c r="I234" s="28">
        <f t="shared" si="20"/>
        <v>4.201680672268908</v>
      </c>
      <c r="K234" t="s">
        <v>108</v>
      </c>
      <c r="L234">
        <v>6</v>
      </c>
      <c r="M234" s="2">
        <v>476</v>
      </c>
    </row>
    <row r="235" spans="1:13" s="66" customFormat="1" ht="12.75">
      <c r="A235" s="17"/>
      <c r="B235" s="313">
        <f>SUM(B231:B234)</f>
        <v>8000</v>
      </c>
      <c r="C235" s="17" t="s">
        <v>41</v>
      </c>
      <c r="D235" s="17"/>
      <c r="E235" s="17"/>
      <c r="F235" s="24"/>
      <c r="G235" s="24"/>
      <c r="H235" s="63">
        <v>0</v>
      </c>
      <c r="I235" s="65">
        <f t="shared" si="20"/>
        <v>16.80672268907563</v>
      </c>
      <c r="M235" s="2">
        <v>476</v>
      </c>
    </row>
    <row r="236" spans="2:13" ht="12.75">
      <c r="B236" s="306"/>
      <c r="D236" s="18"/>
      <c r="H236" s="8">
        <f>H235-B236</f>
        <v>0</v>
      </c>
      <c r="I236" s="28">
        <f t="shared" si="20"/>
        <v>0</v>
      </c>
      <c r="M236" s="2">
        <v>476</v>
      </c>
    </row>
    <row r="237" spans="2:13" ht="12.75">
      <c r="B237" s="306"/>
      <c r="D237" s="18"/>
      <c r="H237" s="8">
        <f>H236-B237</f>
        <v>0</v>
      </c>
      <c r="I237" s="28">
        <f t="shared" si="20"/>
        <v>0</v>
      </c>
      <c r="M237" s="2">
        <v>476</v>
      </c>
    </row>
    <row r="238" spans="2:13" ht="12.75">
      <c r="B238" s="306">
        <v>1000</v>
      </c>
      <c r="C238" s="1" t="s">
        <v>383</v>
      </c>
      <c r="D238" s="18" t="s">
        <v>13</v>
      </c>
      <c r="E238" s="1" t="s">
        <v>68</v>
      </c>
      <c r="F238" s="33" t="s">
        <v>128</v>
      </c>
      <c r="G238" s="33" t="s">
        <v>51</v>
      </c>
      <c r="H238" s="8">
        <f>H237-B238</f>
        <v>-1000</v>
      </c>
      <c r="I238" s="28">
        <f t="shared" si="20"/>
        <v>2.100840336134454</v>
      </c>
      <c r="K238" t="s">
        <v>108</v>
      </c>
      <c r="L238">
        <v>6</v>
      </c>
      <c r="M238" s="2">
        <v>476</v>
      </c>
    </row>
    <row r="239" spans="2:13" ht="12.75">
      <c r="B239" s="306">
        <v>1000</v>
      </c>
      <c r="C239" s="1" t="s">
        <v>383</v>
      </c>
      <c r="D239" s="18" t="s">
        <v>13</v>
      </c>
      <c r="E239" s="1" t="s">
        <v>68</v>
      </c>
      <c r="F239" s="33" t="s">
        <v>128</v>
      </c>
      <c r="G239" s="33" t="s">
        <v>53</v>
      </c>
      <c r="H239" s="8">
        <f>H238-B239</f>
        <v>-2000</v>
      </c>
      <c r="I239" s="28">
        <f t="shared" si="20"/>
        <v>2.100840336134454</v>
      </c>
      <c r="K239" t="s">
        <v>108</v>
      </c>
      <c r="L239">
        <v>6</v>
      </c>
      <c r="M239" s="2">
        <v>476</v>
      </c>
    </row>
    <row r="240" spans="1:13" s="66" customFormat="1" ht="12.75">
      <c r="A240" s="17"/>
      <c r="B240" s="313">
        <f>SUM(B238:B239)</f>
        <v>2000</v>
      </c>
      <c r="C240" s="17"/>
      <c r="D240" s="17"/>
      <c r="E240" s="17" t="s">
        <v>68</v>
      </c>
      <c r="F240" s="24"/>
      <c r="G240" s="24"/>
      <c r="H240" s="63">
        <v>0</v>
      </c>
      <c r="I240" s="65">
        <f t="shared" si="20"/>
        <v>4.201680672268908</v>
      </c>
      <c r="M240" s="2">
        <v>476</v>
      </c>
    </row>
    <row r="241" spans="2:13" ht="12.75">
      <c r="B241" s="306"/>
      <c r="H241" s="8">
        <f>H240-B241</f>
        <v>0</v>
      </c>
      <c r="I241" s="28">
        <f t="shared" si="20"/>
        <v>0</v>
      </c>
      <c r="M241" s="2">
        <v>476</v>
      </c>
    </row>
    <row r="242" spans="2:13" ht="12.75">
      <c r="B242" s="306"/>
      <c r="H242" s="8">
        <f>H241-B242</f>
        <v>0</v>
      </c>
      <c r="I242" s="28">
        <f t="shared" si="20"/>
        <v>0</v>
      </c>
      <c r="M242" s="2">
        <v>476</v>
      </c>
    </row>
    <row r="243" spans="2:13" ht="12.75">
      <c r="B243" s="306"/>
      <c r="H243" s="8">
        <f>H242-B243</f>
        <v>0</v>
      </c>
      <c r="I243" s="28">
        <f t="shared" si="20"/>
        <v>0</v>
      </c>
      <c r="M243" s="2">
        <v>476</v>
      </c>
    </row>
    <row r="244" spans="2:13" ht="12.75">
      <c r="B244" s="306"/>
      <c r="H244" s="8">
        <f>H243-B244</f>
        <v>0</v>
      </c>
      <c r="I244" s="28">
        <f t="shared" si="20"/>
        <v>0</v>
      </c>
      <c r="M244" s="2">
        <v>476</v>
      </c>
    </row>
    <row r="245" spans="1:256" s="62" customFormat="1" ht="12.75">
      <c r="A245" s="57"/>
      <c r="B245" s="389">
        <f>+B252+B263+B271+B278+B286+B292</f>
        <v>70000</v>
      </c>
      <c r="C245" s="57" t="s">
        <v>129</v>
      </c>
      <c r="D245" s="57" t="s">
        <v>130</v>
      </c>
      <c r="E245" s="57" t="s">
        <v>131</v>
      </c>
      <c r="F245" s="59" t="s">
        <v>132</v>
      </c>
      <c r="G245" s="60" t="s">
        <v>381</v>
      </c>
      <c r="H245" s="58"/>
      <c r="I245" s="61">
        <f t="shared" si="20"/>
        <v>147.05882352941177</v>
      </c>
      <c r="M245" s="2">
        <v>476</v>
      </c>
      <c r="IV245" s="57">
        <v>55910.6</v>
      </c>
    </row>
    <row r="246" spans="2:13" ht="12.75">
      <c r="B246" s="306"/>
      <c r="H246" s="8">
        <f aca="true" t="shared" si="24" ref="H246:H251">H245-B246</f>
        <v>0</v>
      </c>
      <c r="I246" s="28">
        <f t="shared" si="20"/>
        <v>0</v>
      </c>
      <c r="M246" s="2">
        <v>476</v>
      </c>
    </row>
    <row r="247" spans="2:13" ht="12.75">
      <c r="B247" s="306">
        <v>2500</v>
      </c>
      <c r="C247" s="1" t="s">
        <v>17</v>
      </c>
      <c r="D247" s="1" t="s">
        <v>13</v>
      </c>
      <c r="E247" s="1" t="s">
        <v>23</v>
      </c>
      <c r="F247" s="33" t="s">
        <v>133</v>
      </c>
      <c r="G247" s="33" t="s">
        <v>100</v>
      </c>
      <c r="H247" s="8">
        <f t="shared" si="24"/>
        <v>-2500</v>
      </c>
      <c r="I247" s="28">
        <f t="shared" si="20"/>
        <v>5.2521008403361344</v>
      </c>
      <c r="K247" t="s">
        <v>17</v>
      </c>
      <c r="L247">
        <v>7</v>
      </c>
      <c r="M247" s="2">
        <v>476</v>
      </c>
    </row>
    <row r="248" spans="2:13" ht="12.75">
      <c r="B248" s="306">
        <v>2500</v>
      </c>
      <c r="C248" s="1" t="s">
        <v>17</v>
      </c>
      <c r="D248" s="1" t="s">
        <v>13</v>
      </c>
      <c r="E248" s="1" t="s">
        <v>23</v>
      </c>
      <c r="F248" s="33" t="s">
        <v>134</v>
      </c>
      <c r="G248" s="33" t="s">
        <v>135</v>
      </c>
      <c r="H248" s="8">
        <f t="shared" si="24"/>
        <v>-5000</v>
      </c>
      <c r="I248" s="28">
        <v>5</v>
      </c>
      <c r="K248" t="s">
        <v>17</v>
      </c>
      <c r="L248">
        <v>7</v>
      </c>
      <c r="M248" s="2">
        <v>476</v>
      </c>
    </row>
    <row r="249" spans="2:13" ht="12.75">
      <c r="B249" s="306">
        <v>2500</v>
      </c>
      <c r="C249" s="1" t="s">
        <v>17</v>
      </c>
      <c r="D249" s="1" t="s">
        <v>13</v>
      </c>
      <c r="E249" s="1" t="s">
        <v>23</v>
      </c>
      <c r="F249" s="33" t="s">
        <v>136</v>
      </c>
      <c r="G249" s="33" t="s">
        <v>137</v>
      </c>
      <c r="H249" s="8">
        <f t="shared" si="24"/>
        <v>-7500</v>
      </c>
      <c r="I249" s="28">
        <v>5</v>
      </c>
      <c r="K249" t="s">
        <v>17</v>
      </c>
      <c r="L249">
        <v>7</v>
      </c>
      <c r="M249" s="2">
        <v>476</v>
      </c>
    </row>
    <row r="250" spans="2:13" ht="12.75">
      <c r="B250" s="306">
        <v>2500</v>
      </c>
      <c r="C250" s="1" t="s">
        <v>17</v>
      </c>
      <c r="D250" s="1" t="s">
        <v>13</v>
      </c>
      <c r="E250" s="1" t="s">
        <v>23</v>
      </c>
      <c r="F250" s="33" t="s">
        <v>138</v>
      </c>
      <c r="G250" s="33" t="s">
        <v>139</v>
      </c>
      <c r="H250" s="8">
        <f t="shared" si="24"/>
        <v>-10000</v>
      </c>
      <c r="I250" s="28">
        <v>5</v>
      </c>
      <c r="K250" t="s">
        <v>17</v>
      </c>
      <c r="L250">
        <v>7</v>
      </c>
      <c r="M250" s="2">
        <v>476</v>
      </c>
    </row>
    <row r="251" spans="2:13" ht="12.75">
      <c r="B251" s="306">
        <v>2500</v>
      </c>
      <c r="C251" s="1" t="s">
        <v>17</v>
      </c>
      <c r="D251" s="1" t="s">
        <v>13</v>
      </c>
      <c r="E251" s="1" t="s">
        <v>23</v>
      </c>
      <c r="F251" s="33" t="s">
        <v>140</v>
      </c>
      <c r="G251" s="33" t="s">
        <v>141</v>
      </c>
      <c r="H251" s="8">
        <f t="shared" si="24"/>
        <v>-12500</v>
      </c>
      <c r="I251" s="28">
        <v>5</v>
      </c>
      <c r="K251" t="s">
        <v>17</v>
      </c>
      <c r="L251">
        <v>7</v>
      </c>
      <c r="M251" s="2">
        <v>476</v>
      </c>
    </row>
    <row r="252" spans="1:13" s="66" customFormat="1" ht="12.75">
      <c r="A252" s="17"/>
      <c r="B252" s="313">
        <f>SUM(B247:B251)</f>
        <v>12500</v>
      </c>
      <c r="C252" s="17" t="s">
        <v>17</v>
      </c>
      <c r="D252" s="17"/>
      <c r="E252" s="17"/>
      <c r="F252" s="24"/>
      <c r="G252" s="24"/>
      <c r="H252" s="63">
        <v>0</v>
      </c>
      <c r="I252" s="65">
        <f aca="true" t="shared" si="25" ref="I252:I298">+B252/M252</f>
        <v>26.26050420168067</v>
      </c>
      <c r="M252" s="2">
        <v>476</v>
      </c>
    </row>
    <row r="253" spans="2:13" ht="12.75">
      <c r="B253" s="306"/>
      <c r="H253" s="8">
        <f aca="true" t="shared" si="26" ref="H253:H262">H252-B253</f>
        <v>0</v>
      </c>
      <c r="I253" s="28">
        <f t="shared" si="25"/>
        <v>0</v>
      </c>
      <c r="M253" s="2">
        <v>476</v>
      </c>
    </row>
    <row r="254" spans="2:13" ht="12.75">
      <c r="B254" s="306"/>
      <c r="H254" s="8">
        <f t="shared" si="26"/>
        <v>0</v>
      </c>
      <c r="I254" s="28">
        <f t="shared" si="25"/>
        <v>0</v>
      </c>
      <c r="M254" s="2">
        <v>476</v>
      </c>
    </row>
    <row r="255" spans="2:13" ht="12.75">
      <c r="B255" s="306">
        <v>4000</v>
      </c>
      <c r="C255" s="1" t="s">
        <v>142</v>
      </c>
      <c r="D255" s="18" t="s">
        <v>13</v>
      </c>
      <c r="E255" s="1" t="s">
        <v>387</v>
      </c>
      <c r="F255" s="67" t="s">
        <v>143</v>
      </c>
      <c r="G255" s="33" t="s">
        <v>100</v>
      </c>
      <c r="H255" s="8">
        <f t="shared" si="26"/>
        <v>-4000</v>
      </c>
      <c r="I255" s="28">
        <f t="shared" si="25"/>
        <v>8.403361344537815</v>
      </c>
      <c r="K255" t="s">
        <v>23</v>
      </c>
      <c r="L255">
        <v>7</v>
      </c>
      <c r="M255" s="2">
        <v>476</v>
      </c>
    </row>
    <row r="256" spans="2:13" ht="12.75">
      <c r="B256" s="306">
        <v>2000</v>
      </c>
      <c r="C256" s="1" t="s">
        <v>144</v>
      </c>
      <c r="D256" s="18" t="s">
        <v>13</v>
      </c>
      <c r="E256" s="1" t="s">
        <v>387</v>
      </c>
      <c r="F256" s="33" t="s">
        <v>145</v>
      </c>
      <c r="G256" s="33" t="s">
        <v>135</v>
      </c>
      <c r="H256" s="8">
        <f t="shared" si="26"/>
        <v>-6000</v>
      </c>
      <c r="I256" s="28">
        <f t="shared" si="25"/>
        <v>4.201680672268908</v>
      </c>
      <c r="K256" t="s">
        <v>23</v>
      </c>
      <c r="L256">
        <v>7</v>
      </c>
      <c r="M256" s="2">
        <v>476</v>
      </c>
    </row>
    <row r="257" spans="2:13" ht="12.75">
      <c r="B257" s="306">
        <v>2000</v>
      </c>
      <c r="C257" s="1" t="s">
        <v>146</v>
      </c>
      <c r="D257" s="18" t="s">
        <v>13</v>
      </c>
      <c r="E257" s="1" t="s">
        <v>387</v>
      </c>
      <c r="F257" s="33" t="s">
        <v>145</v>
      </c>
      <c r="G257" s="33" t="s">
        <v>135</v>
      </c>
      <c r="H257" s="8">
        <f t="shared" si="26"/>
        <v>-8000</v>
      </c>
      <c r="I257" s="28">
        <f t="shared" si="25"/>
        <v>4.201680672268908</v>
      </c>
      <c r="K257" t="s">
        <v>23</v>
      </c>
      <c r="L257">
        <v>7</v>
      </c>
      <c r="M257" s="2">
        <v>476</v>
      </c>
    </row>
    <row r="258" spans="2:13" ht="12.75">
      <c r="B258" s="306">
        <v>1500</v>
      </c>
      <c r="C258" s="1" t="s">
        <v>147</v>
      </c>
      <c r="D258" s="18" t="s">
        <v>13</v>
      </c>
      <c r="E258" s="1" t="s">
        <v>387</v>
      </c>
      <c r="F258" s="33" t="s">
        <v>145</v>
      </c>
      <c r="G258" s="33" t="s">
        <v>137</v>
      </c>
      <c r="H258" s="8">
        <f t="shared" si="26"/>
        <v>-9500</v>
      </c>
      <c r="I258" s="28">
        <f t="shared" si="25"/>
        <v>3.1512605042016806</v>
      </c>
      <c r="K258" t="s">
        <v>23</v>
      </c>
      <c r="L258">
        <v>7</v>
      </c>
      <c r="M258" s="2">
        <v>476</v>
      </c>
    </row>
    <row r="259" spans="2:13" ht="12.75">
      <c r="B259" s="306">
        <v>1500</v>
      </c>
      <c r="C259" s="1" t="s">
        <v>148</v>
      </c>
      <c r="D259" s="18" t="s">
        <v>13</v>
      </c>
      <c r="E259" s="1" t="s">
        <v>387</v>
      </c>
      <c r="F259" s="33" t="s">
        <v>145</v>
      </c>
      <c r="G259" s="33" t="s">
        <v>137</v>
      </c>
      <c r="H259" s="8">
        <f t="shared" si="26"/>
        <v>-11000</v>
      </c>
      <c r="I259" s="28">
        <f t="shared" si="25"/>
        <v>3.1512605042016806</v>
      </c>
      <c r="K259" t="s">
        <v>23</v>
      </c>
      <c r="L259">
        <v>7</v>
      </c>
      <c r="M259" s="2">
        <v>476</v>
      </c>
    </row>
    <row r="260" spans="2:13" ht="12.75">
      <c r="B260" s="306">
        <v>1500</v>
      </c>
      <c r="C260" s="1" t="s">
        <v>149</v>
      </c>
      <c r="D260" s="18" t="s">
        <v>13</v>
      </c>
      <c r="E260" s="1" t="s">
        <v>387</v>
      </c>
      <c r="F260" s="33" t="s">
        <v>145</v>
      </c>
      <c r="G260" s="33" t="s">
        <v>139</v>
      </c>
      <c r="H260" s="8">
        <f t="shared" si="26"/>
        <v>-12500</v>
      </c>
      <c r="I260" s="28">
        <f t="shared" si="25"/>
        <v>3.1512605042016806</v>
      </c>
      <c r="K260" t="s">
        <v>23</v>
      </c>
      <c r="L260">
        <v>7</v>
      </c>
      <c r="M260" s="2">
        <v>476</v>
      </c>
    </row>
    <row r="261" spans="2:13" ht="12.75">
      <c r="B261" s="306">
        <v>1500</v>
      </c>
      <c r="C261" s="1" t="s">
        <v>150</v>
      </c>
      <c r="D261" s="18" t="s">
        <v>13</v>
      </c>
      <c r="E261" s="1" t="s">
        <v>387</v>
      </c>
      <c r="F261" s="33" t="s">
        <v>145</v>
      </c>
      <c r="G261" s="33" t="s">
        <v>139</v>
      </c>
      <c r="H261" s="8">
        <f t="shared" si="26"/>
        <v>-14000</v>
      </c>
      <c r="I261" s="28">
        <f t="shared" si="25"/>
        <v>3.1512605042016806</v>
      </c>
      <c r="K261" t="s">
        <v>23</v>
      </c>
      <c r="L261">
        <v>7</v>
      </c>
      <c r="M261" s="2">
        <v>476</v>
      </c>
    </row>
    <row r="262" spans="2:13" ht="12.75">
      <c r="B262" s="306">
        <v>4000</v>
      </c>
      <c r="C262" s="1" t="s">
        <v>151</v>
      </c>
      <c r="D262" s="18" t="s">
        <v>13</v>
      </c>
      <c r="E262" s="1" t="s">
        <v>387</v>
      </c>
      <c r="F262" s="33" t="s">
        <v>145</v>
      </c>
      <c r="G262" s="33" t="s">
        <v>141</v>
      </c>
      <c r="H262" s="8">
        <f t="shared" si="26"/>
        <v>-18000</v>
      </c>
      <c r="I262" s="28">
        <f t="shared" si="25"/>
        <v>8.403361344537815</v>
      </c>
      <c r="K262" t="s">
        <v>23</v>
      </c>
      <c r="L262">
        <v>7</v>
      </c>
      <c r="M262" s="2">
        <v>476</v>
      </c>
    </row>
    <row r="263" spans="1:13" s="66" customFormat="1" ht="12.75">
      <c r="A263" s="17"/>
      <c r="B263" s="313">
        <f>SUM(B255:B262)</f>
        <v>18000</v>
      </c>
      <c r="C263" s="17" t="s">
        <v>655</v>
      </c>
      <c r="D263" s="17"/>
      <c r="E263" s="17"/>
      <c r="F263" s="24"/>
      <c r="G263" s="24"/>
      <c r="H263" s="63">
        <v>0</v>
      </c>
      <c r="I263" s="65">
        <f t="shared" si="25"/>
        <v>37.81512605042017</v>
      </c>
      <c r="M263" s="2">
        <v>476</v>
      </c>
    </row>
    <row r="264" spans="2:13" ht="12.75">
      <c r="B264" s="306"/>
      <c r="D264" s="18"/>
      <c r="H264" s="8">
        <f aca="true" t="shared" si="27" ref="H264:H270">H263-B264</f>
        <v>0</v>
      </c>
      <c r="I264" s="28">
        <f t="shared" si="25"/>
        <v>0</v>
      </c>
      <c r="M264" s="2">
        <v>476</v>
      </c>
    </row>
    <row r="265" spans="2:13" ht="12.75">
      <c r="B265" s="306"/>
      <c r="D265" s="18"/>
      <c r="H265" s="8">
        <f t="shared" si="27"/>
        <v>0</v>
      </c>
      <c r="I265" s="28">
        <f t="shared" si="25"/>
        <v>0</v>
      </c>
      <c r="M265" s="2">
        <v>476</v>
      </c>
    </row>
    <row r="266" spans="2:13" ht="12.75">
      <c r="B266" s="306">
        <v>1300</v>
      </c>
      <c r="C266" s="1" t="s">
        <v>37</v>
      </c>
      <c r="D266" s="18" t="s">
        <v>13</v>
      </c>
      <c r="E266" s="1" t="s">
        <v>656</v>
      </c>
      <c r="F266" s="33" t="s">
        <v>145</v>
      </c>
      <c r="G266" s="33" t="s">
        <v>100</v>
      </c>
      <c r="H266" s="8">
        <f t="shared" si="27"/>
        <v>-1300</v>
      </c>
      <c r="I266" s="28">
        <f t="shared" si="25"/>
        <v>2.73109243697479</v>
      </c>
      <c r="K266" t="s">
        <v>23</v>
      </c>
      <c r="L266">
        <v>7</v>
      </c>
      <c r="M266" s="2">
        <v>476</v>
      </c>
    </row>
    <row r="267" spans="2:13" ht="12.75">
      <c r="B267" s="306">
        <v>1300</v>
      </c>
      <c r="C267" s="1" t="s">
        <v>37</v>
      </c>
      <c r="D267" s="18" t="s">
        <v>13</v>
      </c>
      <c r="E267" s="1" t="s">
        <v>656</v>
      </c>
      <c r="F267" s="33" t="s">
        <v>145</v>
      </c>
      <c r="G267" s="33" t="s">
        <v>135</v>
      </c>
      <c r="H267" s="8">
        <f t="shared" si="27"/>
        <v>-2600</v>
      </c>
      <c r="I267" s="28">
        <f t="shared" si="25"/>
        <v>2.73109243697479</v>
      </c>
      <c r="K267" t="s">
        <v>23</v>
      </c>
      <c r="L267">
        <v>7</v>
      </c>
      <c r="M267" s="2">
        <v>476</v>
      </c>
    </row>
    <row r="268" spans="2:13" ht="12.75">
      <c r="B268" s="306">
        <v>1300</v>
      </c>
      <c r="C268" s="1" t="s">
        <v>37</v>
      </c>
      <c r="D268" s="18" t="s">
        <v>13</v>
      </c>
      <c r="E268" s="1" t="s">
        <v>656</v>
      </c>
      <c r="F268" s="33" t="s">
        <v>145</v>
      </c>
      <c r="G268" s="33" t="s">
        <v>137</v>
      </c>
      <c r="H268" s="8">
        <f t="shared" si="27"/>
        <v>-3900</v>
      </c>
      <c r="I268" s="28">
        <f t="shared" si="25"/>
        <v>2.73109243697479</v>
      </c>
      <c r="K268" t="s">
        <v>23</v>
      </c>
      <c r="L268">
        <v>7</v>
      </c>
      <c r="M268" s="2">
        <v>476</v>
      </c>
    </row>
    <row r="269" spans="2:13" ht="12.75">
      <c r="B269" s="306">
        <v>1300</v>
      </c>
      <c r="C269" s="1" t="s">
        <v>37</v>
      </c>
      <c r="D269" s="18" t="s">
        <v>13</v>
      </c>
      <c r="E269" s="1" t="s">
        <v>656</v>
      </c>
      <c r="F269" s="33" t="s">
        <v>145</v>
      </c>
      <c r="G269" s="33" t="s">
        <v>139</v>
      </c>
      <c r="H269" s="8">
        <f t="shared" si="27"/>
        <v>-5200</v>
      </c>
      <c r="I269" s="28">
        <f t="shared" si="25"/>
        <v>2.73109243697479</v>
      </c>
      <c r="K269" t="s">
        <v>23</v>
      </c>
      <c r="L269">
        <v>7</v>
      </c>
      <c r="M269" s="2">
        <v>476</v>
      </c>
    </row>
    <row r="270" spans="2:13" ht="12.75">
      <c r="B270" s="306">
        <v>1300</v>
      </c>
      <c r="C270" s="1" t="s">
        <v>37</v>
      </c>
      <c r="D270" s="18" t="s">
        <v>13</v>
      </c>
      <c r="E270" s="1" t="s">
        <v>656</v>
      </c>
      <c r="F270" s="33" t="s">
        <v>145</v>
      </c>
      <c r="G270" s="33" t="s">
        <v>141</v>
      </c>
      <c r="H270" s="8">
        <f t="shared" si="27"/>
        <v>-6500</v>
      </c>
      <c r="I270" s="28">
        <f t="shared" si="25"/>
        <v>2.73109243697479</v>
      </c>
      <c r="K270" t="s">
        <v>23</v>
      </c>
      <c r="L270">
        <v>7</v>
      </c>
      <c r="M270" s="2">
        <v>476</v>
      </c>
    </row>
    <row r="271" spans="1:13" s="66" customFormat="1" ht="12.75">
      <c r="A271" s="17"/>
      <c r="B271" s="313">
        <f>SUM(B266:B270)</f>
        <v>6500</v>
      </c>
      <c r="C271" s="17"/>
      <c r="D271" s="17"/>
      <c r="E271" s="17" t="s">
        <v>656</v>
      </c>
      <c r="F271" s="24"/>
      <c r="G271" s="24"/>
      <c r="H271" s="63">
        <v>0</v>
      </c>
      <c r="I271" s="65">
        <f t="shared" si="25"/>
        <v>13.655462184873949</v>
      </c>
      <c r="M271" s="2">
        <v>476</v>
      </c>
    </row>
    <row r="272" spans="2:13" ht="12.75">
      <c r="B272" s="306"/>
      <c r="H272" s="8">
        <f aca="true" t="shared" si="28" ref="H272:H277">H271-B272</f>
        <v>0</v>
      </c>
      <c r="I272" s="28">
        <f t="shared" si="25"/>
        <v>0</v>
      </c>
      <c r="M272" s="2">
        <v>476</v>
      </c>
    </row>
    <row r="273" spans="2:13" ht="12.75">
      <c r="B273" s="306"/>
      <c r="H273" s="8">
        <f t="shared" si="28"/>
        <v>0</v>
      </c>
      <c r="I273" s="28">
        <f t="shared" si="25"/>
        <v>0</v>
      </c>
      <c r="M273" s="2">
        <v>476</v>
      </c>
    </row>
    <row r="274" spans="2:13" ht="12.75">
      <c r="B274" s="306">
        <v>5000</v>
      </c>
      <c r="C274" s="1" t="s">
        <v>39</v>
      </c>
      <c r="D274" s="18" t="s">
        <v>13</v>
      </c>
      <c r="E274" s="1" t="s">
        <v>387</v>
      </c>
      <c r="F274" s="33" t="s">
        <v>152</v>
      </c>
      <c r="G274" s="33" t="s">
        <v>135</v>
      </c>
      <c r="H274" s="8">
        <f t="shared" si="28"/>
        <v>-5000</v>
      </c>
      <c r="I274" s="28">
        <f t="shared" si="25"/>
        <v>10.504201680672269</v>
      </c>
      <c r="K274" t="s">
        <v>23</v>
      </c>
      <c r="L274">
        <v>7</v>
      </c>
      <c r="M274" s="2">
        <v>476</v>
      </c>
    </row>
    <row r="275" spans="2:13" ht="12.75">
      <c r="B275" s="306">
        <v>5000</v>
      </c>
      <c r="C275" s="1" t="s">
        <v>39</v>
      </c>
      <c r="D275" s="18" t="s">
        <v>13</v>
      </c>
      <c r="E275" s="1" t="s">
        <v>387</v>
      </c>
      <c r="F275" s="33" t="s">
        <v>152</v>
      </c>
      <c r="G275" s="33" t="s">
        <v>137</v>
      </c>
      <c r="H275" s="8">
        <f t="shared" si="28"/>
        <v>-10000</v>
      </c>
      <c r="I275" s="28">
        <f t="shared" si="25"/>
        <v>10.504201680672269</v>
      </c>
      <c r="K275" t="s">
        <v>23</v>
      </c>
      <c r="L275">
        <v>7</v>
      </c>
      <c r="M275" s="2">
        <v>476</v>
      </c>
    </row>
    <row r="276" spans="2:13" ht="12.75">
      <c r="B276" s="306">
        <v>5000</v>
      </c>
      <c r="C276" s="1" t="s">
        <v>39</v>
      </c>
      <c r="D276" s="18" t="s">
        <v>13</v>
      </c>
      <c r="E276" s="1" t="s">
        <v>387</v>
      </c>
      <c r="F276" s="33" t="s">
        <v>152</v>
      </c>
      <c r="G276" s="33" t="s">
        <v>139</v>
      </c>
      <c r="H276" s="8">
        <f t="shared" si="28"/>
        <v>-15000</v>
      </c>
      <c r="I276" s="28">
        <f t="shared" si="25"/>
        <v>10.504201680672269</v>
      </c>
      <c r="K276" t="s">
        <v>23</v>
      </c>
      <c r="L276">
        <v>7</v>
      </c>
      <c r="M276" s="2">
        <v>476</v>
      </c>
    </row>
    <row r="277" spans="2:13" ht="12.75">
      <c r="B277" s="306">
        <v>5000</v>
      </c>
      <c r="C277" s="1" t="s">
        <v>39</v>
      </c>
      <c r="D277" s="18" t="s">
        <v>13</v>
      </c>
      <c r="E277" s="1" t="s">
        <v>387</v>
      </c>
      <c r="F277" s="33" t="s">
        <v>152</v>
      </c>
      <c r="G277" s="33" t="s">
        <v>141</v>
      </c>
      <c r="H277" s="8">
        <f t="shared" si="28"/>
        <v>-20000</v>
      </c>
      <c r="I277" s="28">
        <f t="shared" si="25"/>
        <v>10.504201680672269</v>
      </c>
      <c r="K277" t="s">
        <v>23</v>
      </c>
      <c r="L277">
        <v>7</v>
      </c>
      <c r="M277" s="2">
        <v>476</v>
      </c>
    </row>
    <row r="278" spans="1:13" s="66" customFormat="1" ht="12.75">
      <c r="A278" s="17"/>
      <c r="B278" s="313">
        <f>SUM(B274:B277)</f>
        <v>20000</v>
      </c>
      <c r="C278" s="17" t="s">
        <v>39</v>
      </c>
      <c r="D278" s="17"/>
      <c r="E278" s="17"/>
      <c r="F278" s="24"/>
      <c r="G278" s="24"/>
      <c r="H278" s="63">
        <v>0</v>
      </c>
      <c r="I278" s="65">
        <f t="shared" si="25"/>
        <v>42.016806722689076</v>
      </c>
      <c r="M278" s="2">
        <v>476</v>
      </c>
    </row>
    <row r="279" spans="2:13" ht="12.75">
      <c r="B279" s="306"/>
      <c r="H279" s="8">
        <f aca="true" t="shared" si="29" ref="H279:H285">H278-B279</f>
        <v>0</v>
      </c>
      <c r="I279" s="28">
        <f t="shared" si="25"/>
        <v>0</v>
      </c>
      <c r="M279" s="2">
        <v>476</v>
      </c>
    </row>
    <row r="280" spans="2:13" ht="12.75">
      <c r="B280" s="306"/>
      <c r="H280" s="8">
        <f t="shared" si="29"/>
        <v>0</v>
      </c>
      <c r="I280" s="28">
        <f t="shared" si="25"/>
        <v>0</v>
      </c>
      <c r="M280" s="2">
        <v>476</v>
      </c>
    </row>
    <row r="281" spans="2:13" ht="12.75">
      <c r="B281" s="306">
        <v>2000</v>
      </c>
      <c r="C281" s="1" t="s">
        <v>41</v>
      </c>
      <c r="D281" s="18" t="s">
        <v>13</v>
      </c>
      <c r="E281" s="1" t="s">
        <v>387</v>
      </c>
      <c r="F281" s="33" t="s">
        <v>145</v>
      </c>
      <c r="G281" s="33" t="s">
        <v>100</v>
      </c>
      <c r="H281" s="8">
        <f t="shared" si="29"/>
        <v>-2000</v>
      </c>
      <c r="I281" s="28">
        <f t="shared" si="25"/>
        <v>4.201680672268908</v>
      </c>
      <c r="K281" t="s">
        <v>23</v>
      </c>
      <c r="L281">
        <v>7</v>
      </c>
      <c r="M281" s="2">
        <v>476</v>
      </c>
    </row>
    <row r="282" spans="2:13" ht="12.75">
      <c r="B282" s="306">
        <v>2000</v>
      </c>
      <c r="C282" s="1" t="s">
        <v>41</v>
      </c>
      <c r="D282" s="18" t="s">
        <v>13</v>
      </c>
      <c r="E282" s="1" t="s">
        <v>387</v>
      </c>
      <c r="F282" s="33" t="s">
        <v>145</v>
      </c>
      <c r="G282" s="33" t="s">
        <v>135</v>
      </c>
      <c r="H282" s="8">
        <f t="shared" si="29"/>
        <v>-4000</v>
      </c>
      <c r="I282" s="28">
        <f t="shared" si="25"/>
        <v>4.201680672268908</v>
      </c>
      <c r="K282" t="s">
        <v>23</v>
      </c>
      <c r="L282">
        <v>7</v>
      </c>
      <c r="M282" s="2">
        <v>476</v>
      </c>
    </row>
    <row r="283" spans="2:13" ht="12.75">
      <c r="B283" s="306">
        <v>2000</v>
      </c>
      <c r="C283" s="1" t="s">
        <v>41</v>
      </c>
      <c r="D283" s="18" t="s">
        <v>13</v>
      </c>
      <c r="E283" s="1" t="s">
        <v>387</v>
      </c>
      <c r="F283" s="33" t="s">
        <v>145</v>
      </c>
      <c r="G283" s="33" t="s">
        <v>137</v>
      </c>
      <c r="H283" s="8">
        <f t="shared" si="29"/>
        <v>-6000</v>
      </c>
      <c r="I283" s="28">
        <f t="shared" si="25"/>
        <v>4.201680672268908</v>
      </c>
      <c r="K283" t="s">
        <v>23</v>
      </c>
      <c r="L283">
        <v>7</v>
      </c>
      <c r="M283" s="2">
        <v>476</v>
      </c>
    </row>
    <row r="284" spans="2:13" ht="12.75">
      <c r="B284" s="306">
        <v>2000</v>
      </c>
      <c r="C284" s="1" t="s">
        <v>41</v>
      </c>
      <c r="D284" s="18" t="s">
        <v>13</v>
      </c>
      <c r="E284" s="1" t="s">
        <v>387</v>
      </c>
      <c r="F284" s="33" t="s">
        <v>145</v>
      </c>
      <c r="G284" s="33" t="s">
        <v>139</v>
      </c>
      <c r="H284" s="8">
        <f t="shared" si="29"/>
        <v>-8000</v>
      </c>
      <c r="I284" s="28">
        <f t="shared" si="25"/>
        <v>4.201680672268908</v>
      </c>
      <c r="K284" t="s">
        <v>23</v>
      </c>
      <c r="L284">
        <v>7</v>
      </c>
      <c r="M284" s="2">
        <v>476</v>
      </c>
    </row>
    <row r="285" spans="2:13" ht="12.75">
      <c r="B285" s="306">
        <v>2000</v>
      </c>
      <c r="C285" s="1" t="s">
        <v>41</v>
      </c>
      <c r="D285" s="18" t="s">
        <v>13</v>
      </c>
      <c r="E285" s="1" t="s">
        <v>387</v>
      </c>
      <c r="F285" s="33" t="s">
        <v>145</v>
      </c>
      <c r="G285" s="33" t="s">
        <v>141</v>
      </c>
      <c r="H285" s="8">
        <f t="shared" si="29"/>
        <v>-10000</v>
      </c>
      <c r="I285" s="28">
        <f t="shared" si="25"/>
        <v>4.201680672268908</v>
      </c>
      <c r="K285" t="s">
        <v>23</v>
      </c>
      <c r="L285">
        <v>7</v>
      </c>
      <c r="M285" s="2">
        <v>476</v>
      </c>
    </row>
    <row r="286" spans="1:13" s="66" customFormat="1" ht="12.75">
      <c r="A286" s="17"/>
      <c r="B286" s="313">
        <f>SUM(B281:B285)</f>
        <v>10000</v>
      </c>
      <c r="C286" s="17" t="s">
        <v>41</v>
      </c>
      <c r="D286" s="17"/>
      <c r="E286" s="17"/>
      <c r="F286" s="24"/>
      <c r="G286" s="24"/>
      <c r="H286" s="63">
        <v>0</v>
      </c>
      <c r="I286" s="65">
        <f t="shared" si="25"/>
        <v>21.008403361344538</v>
      </c>
      <c r="M286" s="2">
        <v>476</v>
      </c>
    </row>
    <row r="287" spans="2:13" ht="12.75">
      <c r="B287" s="306"/>
      <c r="H287" s="8">
        <f>H286-B287</f>
        <v>0</v>
      </c>
      <c r="I287" s="28">
        <f t="shared" si="25"/>
        <v>0</v>
      </c>
      <c r="M287" s="2">
        <v>476</v>
      </c>
    </row>
    <row r="288" spans="2:13" ht="12.75">
      <c r="B288" s="306"/>
      <c r="H288" s="8">
        <f>H287-B288</f>
        <v>0</v>
      </c>
      <c r="I288" s="28">
        <f t="shared" si="25"/>
        <v>0</v>
      </c>
      <c r="M288" s="2">
        <v>476</v>
      </c>
    </row>
    <row r="289" spans="2:13" ht="12.75">
      <c r="B289" s="306">
        <v>1000</v>
      </c>
      <c r="C289" s="1" t="s">
        <v>383</v>
      </c>
      <c r="D289" s="18" t="s">
        <v>13</v>
      </c>
      <c r="E289" s="1" t="s">
        <v>68</v>
      </c>
      <c r="F289" s="33" t="s">
        <v>145</v>
      </c>
      <c r="G289" s="33" t="s">
        <v>135</v>
      </c>
      <c r="H289" s="8">
        <f>H288-B289</f>
        <v>-1000</v>
      </c>
      <c r="I289" s="28">
        <f t="shared" si="25"/>
        <v>2.100840336134454</v>
      </c>
      <c r="K289" t="s">
        <v>23</v>
      </c>
      <c r="L289">
        <v>7</v>
      </c>
      <c r="M289" s="2">
        <v>476</v>
      </c>
    </row>
    <row r="290" spans="2:13" ht="12.75">
      <c r="B290" s="306">
        <v>1000</v>
      </c>
      <c r="C290" s="1" t="s">
        <v>383</v>
      </c>
      <c r="D290" s="18" t="s">
        <v>13</v>
      </c>
      <c r="E290" s="1" t="s">
        <v>68</v>
      </c>
      <c r="F290" s="33" t="s">
        <v>145</v>
      </c>
      <c r="G290" s="33" t="s">
        <v>137</v>
      </c>
      <c r="H290" s="8">
        <f>H289-B290</f>
        <v>-2000</v>
      </c>
      <c r="I290" s="28">
        <f t="shared" si="25"/>
        <v>2.100840336134454</v>
      </c>
      <c r="K290" t="s">
        <v>23</v>
      </c>
      <c r="L290">
        <v>7</v>
      </c>
      <c r="M290" s="2">
        <v>476</v>
      </c>
    </row>
    <row r="291" spans="2:13" ht="12.75">
      <c r="B291" s="306">
        <v>1000</v>
      </c>
      <c r="C291" s="1" t="s">
        <v>383</v>
      </c>
      <c r="D291" s="18" t="s">
        <v>13</v>
      </c>
      <c r="E291" s="1" t="s">
        <v>68</v>
      </c>
      <c r="F291" s="33" t="s">
        <v>145</v>
      </c>
      <c r="G291" s="33" t="s">
        <v>139</v>
      </c>
      <c r="H291" s="8">
        <f>H290-B291</f>
        <v>-3000</v>
      </c>
      <c r="I291" s="28">
        <f t="shared" si="25"/>
        <v>2.100840336134454</v>
      </c>
      <c r="K291" t="s">
        <v>23</v>
      </c>
      <c r="L291">
        <v>7</v>
      </c>
      <c r="M291" s="2">
        <v>476</v>
      </c>
    </row>
    <row r="292" spans="1:13" s="66" customFormat="1" ht="12.75">
      <c r="A292" s="17"/>
      <c r="B292" s="313">
        <f>SUM(B289:B291)</f>
        <v>3000</v>
      </c>
      <c r="C292" s="17"/>
      <c r="D292" s="17"/>
      <c r="E292" s="17" t="s">
        <v>68</v>
      </c>
      <c r="F292" s="24"/>
      <c r="G292" s="24"/>
      <c r="H292" s="63">
        <v>0</v>
      </c>
      <c r="I292" s="65">
        <f t="shared" si="25"/>
        <v>6.302521008403361</v>
      </c>
      <c r="M292" s="2">
        <v>476</v>
      </c>
    </row>
    <row r="293" spans="2:13" ht="12.75">
      <c r="B293" s="306"/>
      <c r="H293" s="8">
        <f>H292-B293</f>
        <v>0</v>
      </c>
      <c r="I293" s="28">
        <f t="shared" si="25"/>
        <v>0</v>
      </c>
      <c r="M293" s="2">
        <v>476</v>
      </c>
    </row>
    <row r="294" spans="2:13" ht="12.75">
      <c r="B294" s="306"/>
      <c r="H294" s="8">
        <f>H293-B294</f>
        <v>0</v>
      </c>
      <c r="I294" s="28">
        <f t="shared" si="25"/>
        <v>0</v>
      </c>
      <c r="M294" s="2">
        <v>476</v>
      </c>
    </row>
    <row r="295" spans="2:13" ht="12.75">
      <c r="B295" s="306"/>
      <c r="H295" s="8">
        <f>H294-B295</f>
        <v>0</v>
      </c>
      <c r="I295" s="28">
        <f t="shared" si="25"/>
        <v>0</v>
      </c>
      <c r="M295" s="2">
        <v>476</v>
      </c>
    </row>
    <row r="296" spans="2:13" ht="12.75">
      <c r="B296" s="306"/>
      <c r="H296" s="8">
        <f>H295-B296</f>
        <v>0</v>
      </c>
      <c r="I296" s="28">
        <f t="shared" si="25"/>
        <v>0</v>
      </c>
      <c r="M296" s="2">
        <v>476</v>
      </c>
    </row>
    <row r="297" spans="1:256" s="62" customFormat="1" ht="12.75">
      <c r="A297" s="57"/>
      <c r="B297" s="389">
        <f>+B303+B312+B319+B325+B332+B338</f>
        <v>50800</v>
      </c>
      <c r="C297" s="57" t="s">
        <v>153</v>
      </c>
      <c r="D297" s="57" t="s">
        <v>154</v>
      </c>
      <c r="E297" s="57" t="s">
        <v>155</v>
      </c>
      <c r="F297" s="59" t="s">
        <v>156</v>
      </c>
      <c r="G297" s="60" t="s">
        <v>381</v>
      </c>
      <c r="H297" s="58"/>
      <c r="I297" s="61">
        <f t="shared" si="25"/>
        <v>106.72268907563026</v>
      </c>
      <c r="M297" s="2">
        <v>476</v>
      </c>
      <c r="IV297" s="57">
        <v>55910.6</v>
      </c>
    </row>
    <row r="298" spans="2:13" ht="12.75">
      <c r="B298" s="306"/>
      <c r="H298" s="8">
        <f>H297-B298</f>
        <v>0</v>
      </c>
      <c r="I298" s="28">
        <f t="shared" si="25"/>
        <v>0</v>
      </c>
      <c r="M298" s="2">
        <v>476</v>
      </c>
    </row>
    <row r="299" spans="2:13" ht="12.75">
      <c r="B299" s="306">
        <v>2500</v>
      </c>
      <c r="C299" s="1" t="s">
        <v>17</v>
      </c>
      <c r="D299" s="1" t="s">
        <v>13</v>
      </c>
      <c r="E299" s="1" t="s">
        <v>71</v>
      </c>
      <c r="F299" s="33" t="s">
        <v>167</v>
      </c>
      <c r="G299" s="33" t="s">
        <v>135</v>
      </c>
      <c r="H299" s="8">
        <f>H298-B299</f>
        <v>-2500</v>
      </c>
      <c r="I299" s="28">
        <v>5</v>
      </c>
      <c r="K299" t="s">
        <v>17</v>
      </c>
      <c r="L299">
        <v>8</v>
      </c>
      <c r="M299" s="2">
        <v>476</v>
      </c>
    </row>
    <row r="300" spans="2:13" ht="12.75">
      <c r="B300" s="306">
        <v>2500</v>
      </c>
      <c r="C300" s="1" t="s">
        <v>17</v>
      </c>
      <c r="D300" s="1" t="s">
        <v>13</v>
      </c>
      <c r="E300" s="1" t="s">
        <v>71</v>
      </c>
      <c r="F300" s="33" t="s">
        <v>168</v>
      </c>
      <c r="G300" s="33" t="s">
        <v>137</v>
      </c>
      <c r="H300" s="8">
        <f>H299-B300</f>
        <v>-5000</v>
      </c>
      <c r="I300" s="28">
        <v>5</v>
      </c>
      <c r="K300" t="s">
        <v>17</v>
      </c>
      <c r="L300">
        <v>8</v>
      </c>
      <c r="M300" s="2">
        <v>476</v>
      </c>
    </row>
    <row r="301" spans="2:13" ht="12.75">
      <c r="B301" s="306">
        <v>2500</v>
      </c>
      <c r="C301" s="1" t="s">
        <v>17</v>
      </c>
      <c r="D301" s="1" t="s">
        <v>13</v>
      </c>
      <c r="E301" s="1" t="s">
        <v>71</v>
      </c>
      <c r="F301" s="33" t="s">
        <v>169</v>
      </c>
      <c r="G301" s="33" t="s">
        <v>139</v>
      </c>
      <c r="H301" s="8">
        <f>H300-B301</f>
        <v>-7500</v>
      </c>
      <c r="I301" s="28">
        <v>5</v>
      </c>
      <c r="K301" t="s">
        <v>17</v>
      </c>
      <c r="L301">
        <v>8</v>
      </c>
      <c r="M301" s="2">
        <v>476</v>
      </c>
    </row>
    <row r="302" spans="2:13" ht="12.75">
      <c r="B302" s="306">
        <v>2500</v>
      </c>
      <c r="C302" s="1" t="s">
        <v>17</v>
      </c>
      <c r="D302" s="1" t="s">
        <v>13</v>
      </c>
      <c r="E302" s="1" t="s">
        <v>71</v>
      </c>
      <c r="F302" s="33" t="s">
        <v>170</v>
      </c>
      <c r="G302" s="33" t="s">
        <v>141</v>
      </c>
      <c r="H302" s="8">
        <f>H301-B302</f>
        <v>-10000</v>
      </c>
      <c r="I302" s="28">
        <v>5</v>
      </c>
      <c r="K302" t="s">
        <v>17</v>
      </c>
      <c r="L302">
        <v>8</v>
      </c>
      <c r="M302" s="2">
        <v>476</v>
      </c>
    </row>
    <row r="303" spans="1:13" s="66" customFormat="1" ht="12.75">
      <c r="A303" s="17"/>
      <c r="B303" s="313">
        <f>SUM(B299:B302)</f>
        <v>10000</v>
      </c>
      <c r="C303" s="17" t="s">
        <v>17</v>
      </c>
      <c r="D303" s="17"/>
      <c r="E303" s="17"/>
      <c r="F303" s="24"/>
      <c r="G303" s="24"/>
      <c r="H303" s="63">
        <v>0</v>
      </c>
      <c r="I303" s="65">
        <f aca="true" t="shared" si="30" ref="I303:I344">+B303/M303</f>
        <v>21.008403361344538</v>
      </c>
      <c r="M303" s="2">
        <v>476</v>
      </c>
    </row>
    <row r="304" spans="2:13" ht="12.75">
      <c r="B304" s="306"/>
      <c r="H304" s="8">
        <f aca="true" t="shared" si="31" ref="H304:H311">H303-B304</f>
        <v>0</v>
      </c>
      <c r="I304" s="28">
        <f t="shared" si="30"/>
        <v>0</v>
      </c>
      <c r="M304" s="2">
        <v>476</v>
      </c>
    </row>
    <row r="305" spans="2:13" ht="12.75">
      <c r="B305" s="306"/>
      <c r="H305" s="8">
        <f t="shared" si="31"/>
        <v>0</v>
      </c>
      <c r="I305" s="28">
        <f t="shared" si="30"/>
        <v>0</v>
      </c>
      <c r="M305" s="2">
        <v>476</v>
      </c>
    </row>
    <row r="306" spans="2:13" ht="12.75">
      <c r="B306" s="306">
        <v>2000</v>
      </c>
      <c r="C306" s="1" t="s">
        <v>157</v>
      </c>
      <c r="D306" s="18" t="s">
        <v>13</v>
      </c>
      <c r="E306" s="1" t="s">
        <v>387</v>
      </c>
      <c r="F306" s="33" t="s">
        <v>158</v>
      </c>
      <c r="G306" s="33" t="s">
        <v>135</v>
      </c>
      <c r="H306" s="8">
        <f t="shared" si="31"/>
        <v>-2000</v>
      </c>
      <c r="I306" s="28">
        <f t="shared" si="30"/>
        <v>4.201680672268908</v>
      </c>
      <c r="K306" t="s">
        <v>71</v>
      </c>
      <c r="L306">
        <v>8</v>
      </c>
      <c r="M306" s="2">
        <v>476</v>
      </c>
    </row>
    <row r="307" spans="2:13" ht="12.75">
      <c r="B307" s="306">
        <v>1500</v>
      </c>
      <c r="C307" s="1" t="s">
        <v>159</v>
      </c>
      <c r="D307" s="18" t="s">
        <v>13</v>
      </c>
      <c r="E307" s="1" t="s">
        <v>387</v>
      </c>
      <c r="F307" s="33" t="s">
        <v>160</v>
      </c>
      <c r="G307" s="33" t="s">
        <v>137</v>
      </c>
      <c r="H307" s="8">
        <f t="shared" si="31"/>
        <v>-3500</v>
      </c>
      <c r="I307" s="28">
        <f t="shared" si="30"/>
        <v>3.1512605042016806</v>
      </c>
      <c r="K307" t="s">
        <v>71</v>
      </c>
      <c r="L307">
        <v>8</v>
      </c>
      <c r="M307" s="2">
        <v>476</v>
      </c>
    </row>
    <row r="308" spans="2:13" ht="12.75">
      <c r="B308" s="306">
        <v>1500</v>
      </c>
      <c r="C308" s="1" t="s">
        <v>161</v>
      </c>
      <c r="D308" s="18" t="s">
        <v>13</v>
      </c>
      <c r="E308" s="1" t="s">
        <v>387</v>
      </c>
      <c r="F308" s="33" t="s">
        <v>160</v>
      </c>
      <c r="G308" s="33" t="s">
        <v>137</v>
      </c>
      <c r="H308" s="8">
        <f t="shared" si="31"/>
        <v>-5000</v>
      </c>
      <c r="I308" s="28">
        <f t="shared" si="30"/>
        <v>3.1512605042016806</v>
      </c>
      <c r="K308" t="s">
        <v>71</v>
      </c>
      <c r="L308">
        <v>8</v>
      </c>
      <c r="M308" s="2">
        <v>476</v>
      </c>
    </row>
    <row r="309" spans="2:13" ht="12.75">
      <c r="B309" s="306">
        <v>1500</v>
      </c>
      <c r="C309" s="1" t="s">
        <v>162</v>
      </c>
      <c r="D309" s="18" t="s">
        <v>13</v>
      </c>
      <c r="E309" s="1" t="s">
        <v>387</v>
      </c>
      <c r="F309" s="33" t="s">
        <v>160</v>
      </c>
      <c r="G309" s="33" t="s">
        <v>139</v>
      </c>
      <c r="H309" s="8">
        <f t="shared" si="31"/>
        <v>-6500</v>
      </c>
      <c r="I309" s="28">
        <f t="shared" si="30"/>
        <v>3.1512605042016806</v>
      </c>
      <c r="K309" t="s">
        <v>71</v>
      </c>
      <c r="L309">
        <v>8</v>
      </c>
      <c r="M309" s="2">
        <v>476</v>
      </c>
    </row>
    <row r="310" spans="2:13" ht="12.75">
      <c r="B310" s="306">
        <v>1500</v>
      </c>
      <c r="C310" s="1" t="s">
        <v>163</v>
      </c>
      <c r="D310" s="18" t="s">
        <v>13</v>
      </c>
      <c r="E310" s="1" t="s">
        <v>387</v>
      </c>
      <c r="F310" s="33" t="s">
        <v>160</v>
      </c>
      <c r="G310" s="33" t="s">
        <v>139</v>
      </c>
      <c r="H310" s="8">
        <f t="shared" si="31"/>
        <v>-8000</v>
      </c>
      <c r="I310" s="28">
        <f t="shared" si="30"/>
        <v>3.1512605042016806</v>
      </c>
      <c r="K310" t="s">
        <v>71</v>
      </c>
      <c r="L310">
        <v>8</v>
      </c>
      <c r="M310" s="2">
        <v>476</v>
      </c>
    </row>
    <row r="311" spans="2:13" ht="12.75">
      <c r="B311" s="306">
        <v>2000</v>
      </c>
      <c r="C311" s="1" t="s">
        <v>164</v>
      </c>
      <c r="D311" s="18" t="s">
        <v>13</v>
      </c>
      <c r="E311" s="1" t="s">
        <v>387</v>
      </c>
      <c r="F311" s="33" t="s">
        <v>165</v>
      </c>
      <c r="G311" s="33" t="s">
        <v>141</v>
      </c>
      <c r="H311" s="8">
        <f t="shared" si="31"/>
        <v>-10000</v>
      </c>
      <c r="I311" s="28">
        <f t="shared" si="30"/>
        <v>4.201680672268908</v>
      </c>
      <c r="K311" t="s">
        <v>71</v>
      </c>
      <c r="L311">
        <v>8</v>
      </c>
      <c r="M311" s="2">
        <v>476</v>
      </c>
    </row>
    <row r="312" spans="1:13" s="66" customFormat="1" ht="12.75">
      <c r="A312" s="17"/>
      <c r="B312" s="313">
        <f>SUM(B306:B311)</f>
        <v>10000</v>
      </c>
      <c r="C312" s="17" t="s">
        <v>655</v>
      </c>
      <c r="D312" s="17"/>
      <c r="E312" s="17"/>
      <c r="F312" s="24"/>
      <c r="G312" s="24"/>
      <c r="H312" s="63">
        <v>0</v>
      </c>
      <c r="I312" s="65">
        <f t="shared" si="30"/>
        <v>21.008403361344538</v>
      </c>
      <c r="M312" s="2">
        <v>476</v>
      </c>
    </row>
    <row r="313" spans="2:13" ht="12.75">
      <c r="B313" s="306"/>
      <c r="D313" s="18"/>
      <c r="H313" s="8">
        <f aca="true" t="shared" si="32" ref="H313:H318">H312-B313</f>
        <v>0</v>
      </c>
      <c r="I313" s="28">
        <f t="shared" si="30"/>
        <v>0</v>
      </c>
      <c r="M313" s="2">
        <v>476</v>
      </c>
    </row>
    <row r="314" spans="2:13" ht="12.75">
      <c r="B314" s="306"/>
      <c r="D314" s="18"/>
      <c r="H314" s="8">
        <f t="shared" si="32"/>
        <v>0</v>
      </c>
      <c r="I314" s="28">
        <f t="shared" si="30"/>
        <v>0</v>
      </c>
      <c r="M314" s="2">
        <v>476</v>
      </c>
    </row>
    <row r="315" spans="2:13" ht="12.75">
      <c r="B315" s="306">
        <v>1200</v>
      </c>
      <c r="C315" s="40" t="s">
        <v>37</v>
      </c>
      <c r="D315" s="18" t="s">
        <v>13</v>
      </c>
      <c r="E315" s="1" t="s">
        <v>656</v>
      </c>
      <c r="F315" s="33" t="s">
        <v>160</v>
      </c>
      <c r="G315" s="33" t="s">
        <v>135</v>
      </c>
      <c r="H315" s="8">
        <f t="shared" si="32"/>
        <v>-1200</v>
      </c>
      <c r="I315" s="28">
        <f t="shared" si="30"/>
        <v>2.5210084033613445</v>
      </c>
      <c r="K315" t="s">
        <v>71</v>
      </c>
      <c r="L315">
        <v>8</v>
      </c>
      <c r="M315" s="2">
        <v>476</v>
      </c>
    </row>
    <row r="316" spans="1:13" s="72" customFormat="1" ht="12.75">
      <c r="A316" s="73"/>
      <c r="B316" s="306">
        <v>1200</v>
      </c>
      <c r="C316" s="40" t="s">
        <v>37</v>
      </c>
      <c r="D316" s="18" t="s">
        <v>13</v>
      </c>
      <c r="E316" s="1" t="s">
        <v>656</v>
      </c>
      <c r="F316" s="33" t="s">
        <v>160</v>
      </c>
      <c r="G316" s="33" t="s">
        <v>137</v>
      </c>
      <c r="H316" s="8">
        <f t="shared" si="32"/>
        <v>-2400</v>
      </c>
      <c r="I316" s="28">
        <f t="shared" si="30"/>
        <v>2.5210084033613445</v>
      </c>
      <c r="K316" t="s">
        <v>71</v>
      </c>
      <c r="L316">
        <v>8</v>
      </c>
      <c r="M316" s="2">
        <v>476</v>
      </c>
    </row>
    <row r="317" spans="2:13" ht="12.75">
      <c r="B317" s="306">
        <v>1200</v>
      </c>
      <c r="C317" s="40" t="s">
        <v>37</v>
      </c>
      <c r="D317" s="18" t="s">
        <v>13</v>
      </c>
      <c r="E317" s="1" t="s">
        <v>656</v>
      </c>
      <c r="F317" s="33" t="s">
        <v>160</v>
      </c>
      <c r="G317" s="33" t="s">
        <v>139</v>
      </c>
      <c r="H317" s="8">
        <f t="shared" si="32"/>
        <v>-3600</v>
      </c>
      <c r="I317" s="28">
        <f t="shared" si="30"/>
        <v>2.5210084033613445</v>
      </c>
      <c r="K317" t="s">
        <v>71</v>
      </c>
      <c r="L317">
        <v>8</v>
      </c>
      <c r="M317" s="2">
        <v>476</v>
      </c>
    </row>
    <row r="318" spans="2:13" ht="12.75">
      <c r="B318" s="306">
        <v>1200</v>
      </c>
      <c r="C318" s="40" t="s">
        <v>37</v>
      </c>
      <c r="D318" s="18" t="s">
        <v>13</v>
      </c>
      <c r="E318" s="1" t="s">
        <v>656</v>
      </c>
      <c r="F318" s="33" t="s">
        <v>160</v>
      </c>
      <c r="G318" s="33" t="s">
        <v>141</v>
      </c>
      <c r="H318" s="8">
        <f t="shared" si="32"/>
        <v>-4800</v>
      </c>
      <c r="I318" s="28">
        <f t="shared" si="30"/>
        <v>2.5210084033613445</v>
      </c>
      <c r="K318" t="s">
        <v>71</v>
      </c>
      <c r="L318">
        <v>8</v>
      </c>
      <c r="M318" s="2">
        <v>476</v>
      </c>
    </row>
    <row r="319" spans="1:13" s="66" customFormat="1" ht="12.75">
      <c r="A319" s="17"/>
      <c r="B319" s="313">
        <f>SUM(B315:B318)</f>
        <v>4800</v>
      </c>
      <c r="C319" s="17"/>
      <c r="D319" s="17"/>
      <c r="E319" s="17" t="s">
        <v>656</v>
      </c>
      <c r="F319" s="24"/>
      <c r="G319" s="24"/>
      <c r="H319" s="63">
        <v>0</v>
      </c>
      <c r="I319" s="65">
        <f t="shared" si="30"/>
        <v>10.084033613445378</v>
      </c>
      <c r="M319" s="2">
        <v>476</v>
      </c>
    </row>
    <row r="320" spans="2:13" ht="12.75">
      <c r="B320" s="306"/>
      <c r="D320" s="18"/>
      <c r="H320" s="8">
        <f>H319-B320</f>
        <v>0</v>
      </c>
      <c r="I320" s="28">
        <f t="shared" si="30"/>
        <v>0</v>
      </c>
      <c r="M320" s="2">
        <v>476</v>
      </c>
    </row>
    <row r="321" spans="2:13" ht="12.75">
      <c r="B321" s="306"/>
      <c r="D321" s="18"/>
      <c r="H321" s="8">
        <f>H320-B321</f>
        <v>0</v>
      </c>
      <c r="I321" s="28">
        <f t="shared" si="30"/>
        <v>0</v>
      </c>
      <c r="M321" s="2">
        <v>476</v>
      </c>
    </row>
    <row r="322" spans="2:13" ht="12.75">
      <c r="B322" s="306">
        <v>5000</v>
      </c>
      <c r="C322" s="1" t="s">
        <v>39</v>
      </c>
      <c r="D322" s="18" t="s">
        <v>13</v>
      </c>
      <c r="E322" s="1" t="s">
        <v>387</v>
      </c>
      <c r="F322" s="33" t="s">
        <v>166</v>
      </c>
      <c r="G322" s="33" t="s">
        <v>137</v>
      </c>
      <c r="H322" s="8">
        <f>H321-B322</f>
        <v>-5000</v>
      </c>
      <c r="I322" s="28">
        <f t="shared" si="30"/>
        <v>10.504201680672269</v>
      </c>
      <c r="K322" t="s">
        <v>71</v>
      </c>
      <c r="L322">
        <v>8</v>
      </c>
      <c r="M322" s="2">
        <v>476</v>
      </c>
    </row>
    <row r="323" spans="2:13" ht="12.75">
      <c r="B323" s="306">
        <v>5000</v>
      </c>
      <c r="C323" s="1" t="s">
        <v>39</v>
      </c>
      <c r="D323" s="18" t="s">
        <v>13</v>
      </c>
      <c r="E323" s="1" t="s">
        <v>387</v>
      </c>
      <c r="F323" s="33" t="s">
        <v>166</v>
      </c>
      <c r="G323" s="33" t="s">
        <v>139</v>
      </c>
      <c r="H323" s="8">
        <f>H322-B323</f>
        <v>-10000</v>
      </c>
      <c r="I323" s="28">
        <f t="shared" si="30"/>
        <v>10.504201680672269</v>
      </c>
      <c r="K323" t="s">
        <v>71</v>
      </c>
      <c r="L323">
        <v>8</v>
      </c>
      <c r="M323" s="2">
        <v>476</v>
      </c>
    </row>
    <row r="324" spans="2:13" ht="12.75">
      <c r="B324" s="306">
        <v>5000</v>
      </c>
      <c r="C324" s="1" t="s">
        <v>39</v>
      </c>
      <c r="D324" s="18" t="s">
        <v>13</v>
      </c>
      <c r="E324" s="1" t="s">
        <v>387</v>
      </c>
      <c r="F324" s="33" t="s">
        <v>166</v>
      </c>
      <c r="G324" s="33" t="s">
        <v>141</v>
      </c>
      <c r="H324" s="8">
        <f>H323-B324</f>
        <v>-15000</v>
      </c>
      <c r="I324" s="28">
        <f t="shared" si="30"/>
        <v>10.504201680672269</v>
      </c>
      <c r="K324" t="s">
        <v>71</v>
      </c>
      <c r="L324">
        <v>8</v>
      </c>
      <c r="M324" s="2">
        <v>476</v>
      </c>
    </row>
    <row r="325" spans="1:13" s="66" customFormat="1" ht="12.75">
      <c r="A325" s="17"/>
      <c r="B325" s="313">
        <f>SUM(B322:B324)</f>
        <v>15000</v>
      </c>
      <c r="C325" s="17" t="s">
        <v>39</v>
      </c>
      <c r="D325" s="17"/>
      <c r="E325" s="17"/>
      <c r="F325" s="24"/>
      <c r="G325" s="24"/>
      <c r="H325" s="63">
        <v>0</v>
      </c>
      <c r="I325" s="65">
        <f t="shared" si="30"/>
        <v>31.51260504201681</v>
      </c>
      <c r="M325" s="2">
        <v>476</v>
      </c>
    </row>
    <row r="326" spans="2:13" ht="12.75">
      <c r="B326" s="306"/>
      <c r="D326" s="18"/>
      <c r="H326" s="8">
        <f aca="true" t="shared" si="33" ref="H326:H331">H325-B326</f>
        <v>0</v>
      </c>
      <c r="I326" s="28">
        <f t="shared" si="30"/>
        <v>0</v>
      </c>
      <c r="M326" s="2">
        <v>476</v>
      </c>
    </row>
    <row r="327" spans="2:13" ht="12.75">
      <c r="B327" s="306"/>
      <c r="D327" s="18"/>
      <c r="H327" s="8">
        <f t="shared" si="33"/>
        <v>0</v>
      </c>
      <c r="I327" s="28">
        <f t="shared" si="30"/>
        <v>0</v>
      </c>
      <c r="M327" s="2">
        <v>476</v>
      </c>
    </row>
    <row r="328" spans="2:13" ht="12.75">
      <c r="B328" s="306">
        <v>2000</v>
      </c>
      <c r="C328" s="1" t="s">
        <v>41</v>
      </c>
      <c r="D328" s="18" t="s">
        <v>13</v>
      </c>
      <c r="E328" s="1" t="s">
        <v>387</v>
      </c>
      <c r="F328" s="33" t="s">
        <v>160</v>
      </c>
      <c r="G328" s="33" t="s">
        <v>135</v>
      </c>
      <c r="H328" s="8">
        <f t="shared" si="33"/>
        <v>-2000</v>
      </c>
      <c r="I328" s="28">
        <f t="shared" si="30"/>
        <v>4.201680672268908</v>
      </c>
      <c r="K328" t="s">
        <v>71</v>
      </c>
      <c r="L328">
        <v>8</v>
      </c>
      <c r="M328" s="2">
        <v>476</v>
      </c>
    </row>
    <row r="329" spans="2:13" ht="12.75">
      <c r="B329" s="306">
        <v>2000</v>
      </c>
      <c r="C329" s="1" t="s">
        <v>41</v>
      </c>
      <c r="D329" s="18" t="s">
        <v>13</v>
      </c>
      <c r="E329" s="1" t="s">
        <v>387</v>
      </c>
      <c r="F329" s="33" t="s">
        <v>160</v>
      </c>
      <c r="G329" s="33" t="s">
        <v>137</v>
      </c>
      <c r="H329" s="8">
        <f t="shared" si="33"/>
        <v>-4000</v>
      </c>
      <c r="I329" s="28">
        <f t="shared" si="30"/>
        <v>4.201680672268908</v>
      </c>
      <c r="K329" t="s">
        <v>71</v>
      </c>
      <c r="L329">
        <v>8</v>
      </c>
      <c r="M329" s="2">
        <v>476</v>
      </c>
    </row>
    <row r="330" spans="2:13" ht="12.75">
      <c r="B330" s="306">
        <v>2000</v>
      </c>
      <c r="C330" s="1" t="s">
        <v>41</v>
      </c>
      <c r="D330" s="18" t="s">
        <v>13</v>
      </c>
      <c r="E330" s="1" t="s">
        <v>387</v>
      </c>
      <c r="F330" s="33" t="s">
        <v>160</v>
      </c>
      <c r="G330" s="33" t="s">
        <v>139</v>
      </c>
      <c r="H330" s="8">
        <f t="shared" si="33"/>
        <v>-6000</v>
      </c>
      <c r="I330" s="28">
        <f t="shared" si="30"/>
        <v>4.201680672268908</v>
      </c>
      <c r="K330" t="s">
        <v>71</v>
      </c>
      <c r="L330">
        <v>8</v>
      </c>
      <c r="M330" s="2">
        <v>476</v>
      </c>
    </row>
    <row r="331" spans="2:13" ht="12.75">
      <c r="B331" s="306">
        <v>2000</v>
      </c>
      <c r="C331" s="1" t="s">
        <v>41</v>
      </c>
      <c r="D331" s="18" t="s">
        <v>13</v>
      </c>
      <c r="E331" s="1" t="s">
        <v>387</v>
      </c>
      <c r="F331" s="33" t="s">
        <v>160</v>
      </c>
      <c r="G331" s="33" t="s">
        <v>141</v>
      </c>
      <c r="H331" s="8">
        <f t="shared" si="33"/>
        <v>-8000</v>
      </c>
      <c r="I331" s="28">
        <f t="shared" si="30"/>
        <v>4.201680672268908</v>
      </c>
      <c r="K331" t="s">
        <v>71</v>
      </c>
      <c r="L331">
        <v>8</v>
      </c>
      <c r="M331" s="2">
        <v>476</v>
      </c>
    </row>
    <row r="332" spans="1:13" s="66" customFormat="1" ht="12.75">
      <c r="A332" s="17"/>
      <c r="B332" s="313">
        <f>SUM(B328:B331)</f>
        <v>8000</v>
      </c>
      <c r="C332" s="17" t="s">
        <v>41</v>
      </c>
      <c r="D332" s="17"/>
      <c r="E332" s="17"/>
      <c r="F332" s="24"/>
      <c r="G332" s="24"/>
      <c r="H332" s="63">
        <v>0</v>
      </c>
      <c r="I332" s="65">
        <f t="shared" si="30"/>
        <v>16.80672268907563</v>
      </c>
      <c r="M332" s="2">
        <v>476</v>
      </c>
    </row>
    <row r="333" spans="2:13" ht="12.75">
      <c r="B333" s="306"/>
      <c r="H333" s="8">
        <f>H332-B333</f>
        <v>0</v>
      </c>
      <c r="I333" s="28">
        <f t="shared" si="30"/>
        <v>0</v>
      </c>
      <c r="M333" s="2">
        <v>476</v>
      </c>
    </row>
    <row r="334" spans="2:13" ht="12.75">
      <c r="B334" s="306"/>
      <c r="H334" s="8">
        <f>H333-B334</f>
        <v>0</v>
      </c>
      <c r="I334" s="28">
        <f t="shared" si="30"/>
        <v>0</v>
      </c>
      <c r="M334" s="2">
        <v>476</v>
      </c>
    </row>
    <row r="335" spans="2:13" ht="12.75">
      <c r="B335" s="306">
        <v>800</v>
      </c>
      <c r="C335" s="1" t="s">
        <v>383</v>
      </c>
      <c r="D335" s="18" t="s">
        <v>13</v>
      </c>
      <c r="E335" s="1" t="s">
        <v>68</v>
      </c>
      <c r="F335" s="33" t="s">
        <v>160</v>
      </c>
      <c r="G335" s="33" t="s">
        <v>137</v>
      </c>
      <c r="H335" s="8">
        <f>H334-B335</f>
        <v>-800</v>
      </c>
      <c r="I335" s="28">
        <f t="shared" si="30"/>
        <v>1.680672268907563</v>
      </c>
      <c r="K335" t="s">
        <v>71</v>
      </c>
      <c r="L335">
        <v>8</v>
      </c>
      <c r="M335" s="2">
        <v>476</v>
      </c>
    </row>
    <row r="336" spans="2:13" ht="12.75">
      <c r="B336" s="306">
        <v>1100</v>
      </c>
      <c r="C336" s="1" t="s">
        <v>383</v>
      </c>
      <c r="D336" s="18" t="s">
        <v>13</v>
      </c>
      <c r="E336" s="1" t="s">
        <v>68</v>
      </c>
      <c r="F336" s="33" t="s">
        <v>160</v>
      </c>
      <c r="G336" s="33" t="s">
        <v>139</v>
      </c>
      <c r="H336" s="8">
        <f>H335-B336</f>
        <v>-1900</v>
      </c>
      <c r="I336" s="28">
        <f t="shared" si="30"/>
        <v>2.310924369747899</v>
      </c>
      <c r="K336" t="s">
        <v>71</v>
      </c>
      <c r="L336">
        <v>8</v>
      </c>
      <c r="M336" s="2">
        <v>476</v>
      </c>
    </row>
    <row r="337" spans="2:13" ht="12.75">
      <c r="B337" s="306">
        <v>1100</v>
      </c>
      <c r="C337" s="1" t="s">
        <v>383</v>
      </c>
      <c r="D337" s="18" t="s">
        <v>13</v>
      </c>
      <c r="E337" s="1" t="s">
        <v>68</v>
      </c>
      <c r="F337" s="33" t="s">
        <v>160</v>
      </c>
      <c r="G337" s="33" t="s">
        <v>141</v>
      </c>
      <c r="H337" s="8">
        <f>H336-B337</f>
        <v>-3000</v>
      </c>
      <c r="I337" s="28">
        <f t="shared" si="30"/>
        <v>2.310924369747899</v>
      </c>
      <c r="K337" t="s">
        <v>71</v>
      </c>
      <c r="L337">
        <v>8</v>
      </c>
      <c r="M337" s="2">
        <v>476</v>
      </c>
    </row>
    <row r="338" spans="1:13" s="66" customFormat="1" ht="12.75">
      <c r="A338" s="17"/>
      <c r="B338" s="313">
        <f>SUM(B335:B337)</f>
        <v>3000</v>
      </c>
      <c r="C338" s="17"/>
      <c r="D338" s="17"/>
      <c r="E338" s="17" t="s">
        <v>68</v>
      </c>
      <c r="F338" s="24"/>
      <c r="G338" s="24"/>
      <c r="H338" s="63">
        <v>0</v>
      </c>
      <c r="I338" s="65">
        <f t="shared" si="30"/>
        <v>6.302521008403361</v>
      </c>
      <c r="M338" s="2">
        <v>476</v>
      </c>
    </row>
    <row r="339" spans="2:13" ht="12.75">
      <c r="B339" s="306"/>
      <c r="H339" s="8">
        <f>H338-B339</f>
        <v>0</v>
      </c>
      <c r="I339" s="28">
        <f t="shared" si="30"/>
        <v>0</v>
      </c>
      <c r="M339" s="2">
        <v>476</v>
      </c>
    </row>
    <row r="340" spans="2:13" ht="12.75">
      <c r="B340" s="306"/>
      <c r="H340" s="8">
        <f>H339-B340</f>
        <v>0</v>
      </c>
      <c r="I340" s="28">
        <f t="shared" si="30"/>
        <v>0</v>
      </c>
      <c r="M340" s="2">
        <v>476</v>
      </c>
    </row>
    <row r="341" spans="2:13" ht="12.75">
      <c r="B341" s="306"/>
      <c r="H341" s="8">
        <f>H340-B341</f>
        <v>0</v>
      </c>
      <c r="I341" s="28">
        <f t="shared" si="30"/>
        <v>0</v>
      </c>
      <c r="M341" s="2">
        <v>476</v>
      </c>
    </row>
    <row r="342" spans="2:13" ht="12.75">
      <c r="B342" s="306"/>
      <c r="H342" s="8">
        <f>H341-B342</f>
        <v>0</v>
      </c>
      <c r="I342" s="28">
        <f t="shared" si="30"/>
        <v>0</v>
      </c>
      <c r="M342" s="2">
        <v>476</v>
      </c>
    </row>
    <row r="343" spans="1:256" s="62" customFormat="1" ht="12.75">
      <c r="A343" s="57"/>
      <c r="B343" s="389">
        <f>+B350+B357+B364+B370+B377+B382</f>
        <v>46400</v>
      </c>
      <c r="C343" s="57" t="s">
        <v>171</v>
      </c>
      <c r="D343" s="57" t="s">
        <v>154</v>
      </c>
      <c r="E343" s="57" t="s">
        <v>43</v>
      </c>
      <c r="F343" s="57" t="s">
        <v>172</v>
      </c>
      <c r="G343" s="60" t="s">
        <v>384</v>
      </c>
      <c r="H343" s="58"/>
      <c r="I343" s="61">
        <f t="shared" si="30"/>
        <v>97.47899159663865</v>
      </c>
      <c r="M343" s="2">
        <v>476</v>
      </c>
      <c r="IV343" s="57">
        <v>55910.6</v>
      </c>
    </row>
    <row r="344" spans="2:13" ht="12.75">
      <c r="B344" s="306"/>
      <c r="H344" s="8">
        <f aca="true" t="shared" si="34" ref="H344:H349">H343-B344</f>
        <v>0</v>
      </c>
      <c r="I344" s="28">
        <f t="shared" si="30"/>
        <v>0</v>
      </c>
      <c r="M344" s="2">
        <v>476</v>
      </c>
    </row>
    <row r="345" spans="2:13" ht="12.75">
      <c r="B345" s="306">
        <v>2500</v>
      </c>
      <c r="C345" s="1" t="s">
        <v>17</v>
      </c>
      <c r="D345" s="1" t="s">
        <v>13</v>
      </c>
      <c r="E345" s="1" t="s">
        <v>89</v>
      </c>
      <c r="F345" s="33" t="s">
        <v>173</v>
      </c>
      <c r="G345" s="33" t="s">
        <v>135</v>
      </c>
      <c r="H345" s="8">
        <f t="shared" si="34"/>
        <v>-2500</v>
      </c>
      <c r="I345" s="28">
        <v>5</v>
      </c>
      <c r="K345" t="s">
        <v>17</v>
      </c>
      <c r="L345">
        <v>9</v>
      </c>
      <c r="M345" s="2">
        <v>476</v>
      </c>
    </row>
    <row r="346" spans="2:13" ht="12.75">
      <c r="B346" s="306">
        <v>2000</v>
      </c>
      <c r="C346" s="1" t="s">
        <v>17</v>
      </c>
      <c r="D346" s="1" t="s">
        <v>13</v>
      </c>
      <c r="E346" s="1" t="s">
        <v>18</v>
      </c>
      <c r="F346" s="33" t="s">
        <v>174</v>
      </c>
      <c r="G346" s="33" t="s">
        <v>135</v>
      </c>
      <c r="H346" s="8">
        <f t="shared" si="34"/>
        <v>-4500</v>
      </c>
      <c r="I346" s="28">
        <v>4</v>
      </c>
      <c r="K346" t="s">
        <v>17</v>
      </c>
      <c r="L346">
        <v>9</v>
      </c>
      <c r="M346" s="2">
        <v>476</v>
      </c>
    </row>
    <row r="347" spans="2:13" ht="12.75">
      <c r="B347" s="306">
        <v>2500</v>
      </c>
      <c r="C347" s="1" t="s">
        <v>17</v>
      </c>
      <c r="D347" s="1" t="s">
        <v>13</v>
      </c>
      <c r="E347" s="1" t="s">
        <v>89</v>
      </c>
      <c r="F347" s="33" t="s">
        <v>175</v>
      </c>
      <c r="G347" s="33" t="s">
        <v>137</v>
      </c>
      <c r="H347" s="8">
        <f t="shared" si="34"/>
        <v>-7000</v>
      </c>
      <c r="I347" s="28">
        <v>5</v>
      </c>
      <c r="K347" t="s">
        <v>17</v>
      </c>
      <c r="L347">
        <v>9</v>
      </c>
      <c r="M347" s="2">
        <v>476</v>
      </c>
    </row>
    <row r="348" spans="2:13" ht="12.75">
      <c r="B348" s="306">
        <v>2500</v>
      </c>
      <c r="C348" s="1" t="s">
        <v>17</v>
      </c>
      <c r="D348" s="1" t="s">
        <v>13</v>
      </c>
      <c r="E348" s="1" t="s">
        <v>89</v>
      </c>
      <c r="F348" s="33" t="s">
        <v>176</v>
      </c>
      <c r="G348" s="33" t="s">
        <v>139</v>
      </c>
      <c r="H348" s="8">
        <f t="shared" si="34"/>
        <v>-9500</v>
      </c>
      <c r="I348" s="28">
        <v>5</v>
      </c>
      <c r="K348" t="s">
        <v>17</v>
      </c>
      <c r="L348">
        <v>9</v>
      </c>
      <c r="M348" s="2">
        <v>476</v>
      </c>
    </row>
    <row r="349" spans="2:13" ht="12.75">
      <c r="B349" s="306">
        <v>2500</v>
      </c>
      <c r="C349" s="1" t="s">
        <v>17</v>
      </c>
      <c r="D349" s="1" t="s">
        <v>13</v>
      </c>
      <c r="E349" s="1" t="s">
        <v>89</v>
      </c>
      <c r="F349" s="33" t="s">
        <v>177</v>
      </c>
      <c r="G349" s="33" t="s">
        <v>141</v>
      </c>
      <c r="H349" s="8">
        <f t="shared" si="34"/>
        <v>-12000</v>
      </c>
      <c r="I349" s="28">
        <v>5</v>
      </c>
      <c r="K349" t="s">
        <v>17</v>
      </c>
      <c r="L349">
        <v>9</v>
      </c>
      <c r="M349" s="2">
        <v>476</v>
      </c>
    </row>
    <row r="350" spans="1:13" s="66" customFormat="1" ht="12.75">
      <c r="A350" s="17"/>
      <c r="B350" s="313">
        <f>SUM(B345:B349)</f>
        <v>12000</v>
      </c>
      <c r="C350" s="17" t="s">
        <v>17</v>
      </c>
      <c r="D350" s="17"/>
      <c r="E350" s="17"/>
      <c r="F350" s="24"/>
      <c r="G350" s="24"/>
      <c r="H350" s="63">
        <v>0</v>
      </c>
      <c r="I350" s="65">
        <f aca="true" t="shared" si="35" ref="I350:I388">+B350/M350</f>
        <v>25.210084033613445</v>
      </c>
      <c r="M350" s="2">
        <v>476</v>
      </c>
    </row>
    <row r="351" spans="2:13" ht="12.75">
      <c r="B351" s="306"/>
      <c r="H351" s="8">
        <f aca="true" t="shared" si="36" ref="H351:H356">H350-B351</f>
        <v>0</v>
      </c>
      <c r="I351" s="28">
        <f t="shared" si="35"/>
        <v>0</v>
      </c>
      <c r="M351" s="2">
        <v>476</v>
      </c>
    </row>
    <row r="352" spans="2:13" ht="12.75">
      <c r="B352" s="306"/>
      <c r="H352" s="8">
        <f t="shared" si="36"/>
        <v>0</v>
      </c>
      <c r="I352" s="28">
        <f t="shared" si="35"/>
        <v>0</v>
      </c>
      <c r="M352" s="2">
        <v>476</v>
      </c>
    </row>
    <row r="353" spans="1:14" ht="12.75">
      <c r="A353"/>
      <c r="B353" s="198">
        <v>5000</v>
      </c>
      <c r="C353" s="40" t="s">
        <v>179</v>
      </c>
      <c r="D353" s="18" t="s">
        <v>13</v>
      </c>
      <c r="E353" s="40" t="s">
        <v>388</v>
      </c>
      <c r="F353" s="70" t="s">
        <v>180</v>
      </c>
      <c r="G353" s="38" t="s">
        <v>137</v>
      </c>
      <c r="H353" s="8">
        <f t="shared" si="36"/>
        <v>-5000</v>
      </c>
      <c r="I353" s="28">
        <f t="shared" si="35"/>
        <v>10.504201680672269</v>
      </c>
      <c r="K353" t="s">
        <v>89</v>
      </c>
      <c r="L353">
        <v>9</v>
      </c>
      <c r="M353" s="2">
        <v>476</v>
      </c>
      <c r="N353" s="43"/>
    </row>
    <row r="354" spans="1:14" ht="12.75">
      <c r="A354"/>
      <c r="B354" s="198">
        <v>5000</v>
      </c>
      <c r="C354" s="40" t="s">
        <v>181</v>
      </c>
      <c r="D354" s="18" t="s">
        <v>13</v>
      </c>
      <c r="E354" s="40" t="s">
        <v>388</v>
      </c>
      <c r="F354" s="70" t="s">
        <v>180</v>
      </c>
      <c r="G354" s="38" t="s">
        <v>137</v>
      </c>
      <c r="H354" s="8">
        <f t="shared" si="36"/>
        <v>-10000</v>
      </c>
      <c r="I354" s="28">
        <f t="shared" si="35"/>
        <v>10.504201680672269</v>
      </c>
      <c r="K354" t="s">
        <v>89</v>
      </c>
      <c r="L354">
        <v>9</v>
      </c>
      <c r="M354" s="2">
        <v>476</v>
      </c>
      <c r="N354" s="43"/>
    </row>
    <row r="355" spans="1:14" ht="12.75">
      <c r="A355"/>
      <c r="B355" s="198">
        <v>1500</v>
      </c>
      <c r="C355" s="40" t="s">
        <v>182</v>
      </c>
      <c r="D355" s="18" t="s">
        <v>13</v>
      </c>
      <c r="E355" s="40" t="s">
        <v>388</v>
      </c>
      <c r="F355" s="70" t="s">
        <v>180</v>
      </c>
      <c r="G355" s="38" t="s">
        <v>139</v>
      </c>
      <c r="H355" s="8">
        <f t="shared" si="36"/>
        <v>-11500</v>
      </c>
      <c r="I355" s="28">
        <f t="shared" si="35"/>
        <v>3.1512605042016806</v>
      </c>
      <c r="K355" t="s">
        <v>89</v>
      </c>
      <c r="L355">
        <v>9</v>
      </c>
      <c r="M355" s="2">
        <v>476</v>
      </c>
      <c r="N355" s="43"/>
    </row>
    <row r="356" spans="1:14" ht="12.75">
      <c r="A356"/>
      <c r="B356" s="198">
        <v>1500</v>
      </c>
      <c r="C356" s="40" t="s">
        <v>183</v>
      </c>
      <c r="D356" s="18" t="s">
        <v>13</v>
      </c>
      <c r="E356" s="40" t="s">
        <v>388</v>
      </c>
      <c r="F356" s="70" t="s">
        <v>180</v>
      </c>
      <c r="G356" s="38" t="s">
        <v>139</v>
      </c>
      <c r="H356" s="8">
        <f t="shared" si="36"/>
        <v>-13000</v>
      </c>
      <c r="I356" s="28">
        <f t="shared" si="35"/>
        <v>3.1512605042016806</v>
      </c>
      <c r="K356" t="s">
        <v>89</v>
      </c>
      <c r="L356">
        <v>9</v>
      </c>
      <c r="M356" s="2">
        <v>476</v>
      </c>
      <c r="N356" s="43"/>
    </row>
    <row r="357" spans="1:13" s="66" customFormat="1" ht="12.75">
      <c r="A357" s="17"/>
      <c r="B357" s="313">
        <f>SUM(B353:B356)</f>
        <v>13000</v>
      </c>
      <c r="C357" s="64" t="s">
        <v>655</v>
      </c>
      <c r="D357" s="17"/>
      <c r="E357" s="17"/>
      <c r="F357" s="24"/>
      <c r="G357" s="24"/>
      <c r="H357" s="63">
        <v>0</v>
      </c>
      <c r="I357" s="65">
        <f t="shared" si="35"/>
        <v>27.310924369747898</v>
      </c>
      <c r="M357" s="2">
        <v>476</v>
      </c>
    </row>
    <row r="358" spans="1:256" ht="12.75">
      <c r="A358" s="18"/>
      <c r="B358" s="198"/>
      <c r="C358" s="40"/>
      <c r="D358" s="18"/>
      <c r="E358" s="18"/>
      <c r="F358" s="37"/>
      <c r="G358" s="37"/>
      <c r="H358" s="8">
        <f aca="true" t="shared" si="37" ref="H358:H363">H357-B358</f>
        <v>0</v>
      </c>
      <c r="I358" s="28">
        <f t="shared" si="35"/>
        <v>0</v>
      </c>
      <c r="J358" s="21"/>
      <c r="K358" s="21"/>
      <c r="L358" s="21"/>
      <c r="M358" s="2">
        <v>476</v>
      </c>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c r="FP358" s="21"/>
      <c r="FQ358" s="21"/>
      <c r="FR358" s="21"/>
      <c r="FS358" s="21"/>
      <c r="FT358" s="21"/>
      <c r="FU358" s="21"/>
      <c r="FV358" s="21"/>
      <c r="FW358" s="21"/>
      <c r="FX358" s="21"/>
      <c r="FY358" s="21"/>
      <c r="FZ358" s="21"/>
      <c r="GA358" s="21"/>
      <c r="GB358" s="21"/>
      <c r="GC358" s="21"/>
      <c r="GD358" s="21"/>
      <c r="GE358" s="21"/>
      <c r="GF358" s="21"/>
      <c r="GG358" s="21"/>
      <c r="GH358" s="21"/>
      <c r="GI358" s="21"/>
      <c r="GJ358" s="21"/>
      <c r="GK358" s="21"/>
      <c r="GL358" s="21"/>
      <c r="GM358" s="21"/>
      <c r="GN358" s="21"/>
      <c r="GO358" s="21"/>
      <c r="GP358" s="21"/>
      <c r="GQ358" s="21"/>
      <c r="GR358" s="21"/>
      <c r="GS358" s="21"/>
      <c r="GT358" s="21"/>
      <c r="GU358" s="21"/>
      <c r="GV358" s="21"/>
      <c r="GW358" s="21"/>
      <c r="GX358" s="21"/>
      <c r="GY358" s="21"/>
      <c r="GZ358" s="21"/>
      <c r="HA358" s="21"/>
      <c r="HB358" s="21"/>
      <c r="HC358" s="21"/>
      <c r="HD358" s="21"/>
      <c r="HE358" s="21"/>
      <c r="HF358" s="21"/>
      <c r="HG358" s="21"/>
      <c r="HH358" s="21"/>
      <c r="HI358" s="21"/>
      <c r="HJ358" s="21"/>
      <c r="HK358" s="21"/>
      <c r="HL358" s="21"/>
      <c r="HM358" s="21"/>
      <c r="HN358" s="21"/>
      <c r="HO358" s="21"/>
      <c r="HP358" s="21"/>
      <c r="HQ358" s="21"/>
      <c r="HR358" s="21"/>
      <c r="HS358" s="21"/>
      <c r="HT358" s="21"/>
      <c r="HU358" s="21"/>
      <c r="HV358" s="21"/>
      <c r="HW358" s="21"/>
      <c r="HX358" s="21"/>
      <c r="HY358" s="21"/>
      <c r="HZ358" s="21"/>
      <c r="IA358" s="21"/>
      <c r="IB358" s="21"/>
      <c r="IC358" s="21"/>
      <c r="ID358" s="21"/>
      <c r="IE358" s="21"/>
      <c r="IF358" s="21"/>
      <c r="IG358" s="21"/>
      <c r="IH358" s="21"/>
      <c r="II358" s="21"/>
      <c r="IJ358" s="21"/>
      <c r="IK358" s="21"/>
      <c r="IL358" s="21"/>
      <c r="IM358" s="21"/>
      <c r="IN358" s="21"/>
      <c r="IO358" s="21"/>
      <c r="IP358" s="21"/>
      <c r="IQ358" s="21"/>
      <c r="IR358" s="21"/>
      <c r="IS358" s="21"/>
      <c r="IT358" s="21"/>
      <c r="IU358" s="21"/>
      <c r="IV358" s="21"/>
    </row>
    <row r="359" spans="1:256" ht="12.75">
      <c r="A359" s="18"/>
      <c r="B359" s="198"/>
      <c r="C359" s="40"/>
      <c r="D359" s="18"/>
      <c r="E359" s="18"/>
      <c r="F359" s="37"/>
      <c r="G359" s="37"/>
      <c r="H359" s="8">
        <f t="shared" si="37"/>
        <v>0</v>
      </c>
      <c r="I359" s="28">
        <f t="shared" si="35"/>
        <v>0</v>
      </c>
      <c r="J359" s="21"/>
      <c r="K359" s="21"/>
      <c r="L359" s="21"/>
      <c r="M359" s="2">
        <v>476</v>
      </c>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c r="FP359" s="21"/>
      <c r="FQ359" s="21"/>
      <c r="FR359" s="21"/>
      <c r="FS359" s="21"/>
      <c r="FT359" s="21"/>
      <c r="FU359" s="21"/>
      <c r="FV359" s="21"/>
      <c r="FW359" s="21"/>
      <c r="FX359" s="21"/>
      <c r="FY359" s="21"/>
      <c r="FZ359" s="21"/>
      <c r="GA359" s="21"/>
      <c r="GB359" s="21"/>
      <c r="GC359" s="21"/>
      <c r="GD359" s="21"/>
      <c r="GE359" s="21"/>
      <c r="GF359" s="21"/>
      <c r="GG359" s="21"/>
      <c r="GH359" s="21"/>
      <c r="GI359" s="21"/>
      <c r="GJ359" s="21"/>
      <c r="GK359" s="21"/>
      <c r="GL359" s="21"/>
      <c r="GM359" s="21"/>
      <c r="GN359" s="21"/>
      <c r="GO359" s="21"/>
      <c r="GP359" s="21"/>
      <c r="GQ359" s="21"/>
      <c r="GR359" s="21"/>
      <c r="GS359" s="21"/>
      <c r="GT359" s="21"/>
      <c r="GU359" s="21"/>
      <c r="GV359" s="21"/>
      <c r="GW359" s="21"/>
      <c r="GX359" s="21"/>
      <c r="GY359" s="21"/>
      <c r="GZ359" s="21"/>
      <c r="HA359" s="21"/>
      <c r="HB359" s="21"/>
      <c r="HC359" s="21"/>
      <c r="HD359" s="21"/>
      <c r="HE359" s="21"/>
      <c r="HF359" s="21"/>
      <c r="HG359" s="21"/>
      <c r="HH359" s="21"/>
      <c r="HI359" s="21"/>
      <c r="HJ359" s="21"/>
      <c r="HK359" s="21"/>
      <c r="HL359" s="21"/>
      <c r="HM359" s="21"/>
      <c r="HN359" s="21"/>
      <c r="HO359" s="21"/>
      <c r="HP359" s="21"/>
      <c r="HQ359" s="21"/>
      <c r="HR359" s="21"/>
      <c r="HS359" s="21"/>
      <c r="HT359" s="21"/>
      <c r="HU359" s="21"/>
      <c r="HV359" s="21"/>
      <c r="HW359" s="21"/>
      <c r="HX359" s="21"/>
      <c r="HY359" s="21"/>
      <c r="HZ359" s="21"/>
      <c r="IA359" s="21"/>
      <c r="IB359" s="21"/>
      <c r="IC359" s="21"/>
      <c r="ID359" s="21"/>
      <c r="IE359" s="21"/>
      <c r="IF359" s="21"/>
      <c r="IG359" s="21"/>
      <c r="IH359" s="21"/>
      <c r="II359" s="21"/>
      <c r="IJ359" s="21"/>
      <c r="IK359" s="21"/>
      <c r="IL359" s="21"/>
      <c r="IM359" s="21"/>
      <c r="IN359" s="21"/>
      <c r="IO359" s="21"/>
      <c r="IP359" s="21"/>
      <c r="IQ359" s="21"/>
      <c r="IR359" s="21"/>
      <c r="IS359" s="21"/>
      <c r="IT359" s="21"/>
      <c r="IU359" s="21"/>
      <c r="IV359" s="21"/>
    </row>
    <row r="360" spans="1:13" ht="12.75">
      <c r="A360"/>
      <c r="B360" s="306">
        <v>1400</v>
      </c>
      <c r="C360" s="1" t="s">
        <v>37</v>
      </c>
      <c r="D360" s="1" t="s">
        <v>13</v>
      </c>
      <c r="E360" s="1" t="s">
        <v>656</v>
      </c>
      <c r="F360" s="33" t="s">
        <v>180</v>
      </c>
      <c r="G360" s="70" t="s">
        <v>135</v>
      </c>
      <c r="H360" s="8">
        <f t="shared" si="37"/>
        <v>-1400</v>
      </c>
      <c r="I360" s="28">
        <f t="shared" si="35"/>
        <v>2.9411764705882355</v>
      </c>
      <c r="K360" t="s">
        <v>89</v>
      </c>
      <c r="L360">
        <v>9</v>
      </c>
      <c r="M360" s="2">
        <v>476</v>
      </c>
    </row>
    <row r="361" spans="1:13" ht="12.75">
      <c r="A361"/>
      <c r="B361" s="306">
        <v>1000</v>
      </c>
      <c r="C361" s="1" t="s">
        <v>37</v>
      </c>
      <c r="D361" s="1" t="s">
        <v>13</v>
      </c>
      <c r="E361" s="1" t="s">
        <v>656</v>
      </c>
      <c r="F361" s="33" t="s">
        <v>180</v>
      </c>
      <c r="G361" s="70" t="s">
        <v>137</v>
      </c>
      <c r="H361" s="8">
        <f t="shared" si="37"/>
        <v>-2400</v>
      </c>
      <c r="I361" s="28">
        <f t="shared" si="35"/>
        <v>2.100840336134454</v>
      </c>
      <c r="K361" t="s">
        <v>89</v>
      </c>
      <c r="L361">
        <v>9</v>
      </c>
      <c r="M361" s="2">
        <v>476</v>
      </c>
    </row>
    <row r="362" spans="1:13" ht="12.75">
      <c r="A362"/>
      <c r="B362" s="306">
        <v>1000</v>
      </c>
      <c r="C362" s="1" t="s">
        <v>37</v>
      </c>
      <c r="D362" s="1" t="s">
        <v>13</v>
      </c>
      <c r="E362" s="1" t="s">
        <v>656</v>
      </c>
      <c r="F362" s="33" t="s">
        <v>180</v>
      </c>
      <c r="G362" s="70" t="s">
        <v>139</v>
      </c>
      <c r="H362" s="8">
        <f t="shared" si="37"/>
        <v>-3400</v>
      </c>
      <c r="I362" s="28">
        <f t="shared" si="35"/>
        <v>2.100840336134454</v>
      </c>
      <c r="K362" t="s">
        <v>89</v>
      </c>
      <c r="L362">
        <v>9</v>
      </c>
      <c r="M362" s="2">
        <v>476</v>
      </c>
    </row>
    <row r="363" spans="1:13" ht="12.75">
      <c r="A363"/>
      <c r="B363" s="306">
        <v>1000</v>
      </c>
      <c r="C363" s="1" t="s">
        <v>37</v>
      </c>
      <c r="D363" s="1" t="s">
        <v>13</v>
      </c>
      <c r="E363" s="1" t="s">
        <v>656</v>
      </c>
      <c r="F363" s="33" t="s">
        <v>180</v>
      </c>
      <c r="G363" s="70" t="s">
        <v>141</v>
      </c>
      <c r="H363" s="8">
        <f t="shared" si="37"/>
        <v>-4400</v>
      </c>
      <c r="I363" s="28">
        <f t="shared" si="35"/>
        <v>2.100840336134454</v>
      </c>
      <c r="K363" t="s">
        <v>89</v>
      </c>
      <c r="L363">
        <v>9</v>
      </c>
      <c r="M363" s="2">
        <v>476</v>
      </c>
    </row>
    <row r="364" spans="1:13" s="66" customFormat="1" ht="12.75">
      <c r="A364" s="17"/>
      <c r="B364" s="313">
        <f>SUM(B360:B363)</f>
        <v>4400</v>
      </c>
      <c r="C364" s="64"/>
      <c r="D364" s="17"/>
      <c r="E364" s="17" t="s">
        <v>656</v>
      </c>
      <c r="F364" s="24"/>
      <c r="G364" s="24"/>
      <c r="H364" s="63">
        <v>0</v>
      </c>
      <c r="I364" s="65">
        <f t="shared" si="35"/>
        <v>9.243697478991596</v>
      </c>
      <c r="M364" s="2">
        <v>476</v>
      </c>
    </row>
    <row r="365" spans="1:13" ht="12.75">
      <c r="A365"/>
      <c r="B365" s="205"/>
      <c r="C365" s="40"/>
      <c r="D365" s="18"/>
      <c r="E365"/>
      <c r="F365"/>
      <c r="G365"/>
      <c r="H365" s="8">
        <f>H364-B365</f>
        <v>0</v>
      </c>
      <c r="I365" s="28">
        <f t="shared" si="35"/>
        <v>0</v>
      </c>
      <c r="M365" s="2">
        <v>476</v>
      </c>
    </row>
    <row r="366" spans="1:13" ht="12.75">
      <c r="A366"/>
      <c r="B366" s="205"/>
      <c r="C366"/>
      <c r="D366" s="18"/>
      <c r="E366"/>
      <c r="F366"/>
      <c r="G366"/>
      <c r="H366" s="8">
        <f>H365-B366</f>
        <v>0</v>
      </c>
      <c r="I366" s="28">
        <f t="shared" si="35"/>
        <v>0</v>
      </c>
      <c r="M366" s="2">
        <v>476</v>
      </c>
    </row>
    <row r="367" spans="1:13" ht="12.75">
      <c r="A367"/>
      <c r="B367" s="306">
        <v>2000</v>
      </c>
      <c r="C367" s="1" t="s">
        <v>39</v>
      </c>
      <c r="D367" s="18" t="s">
        <v>13</v>
      </c>
      <c r="E367" s="1" t="s">
        <v>389</v>
      </c>
      <c r="F367" s="33" t="s">
        <v>180</v>
      </c>
      <c r="G367" s="70" t="s">
        <v>137</v>
      </c>
      <c r="H367" s="8">
        <f>H366-B367</f>
        <v>-2000</v>
      </c>
      <c r="I367" s="28">
        <f t="shared" si="35"/>
        <v>4.201680672268908</v>
      </c>
      <c r="K367" t="s">
        <v>89</v>
      </c>
      <c r="L367">
        <v>9</v>
      </c>
      <c r="M367" s="2">
        <v>476</v>
      </c>
    </row>
    <row r="368" spans="1:13" ht="12.75">
      <c r="A368"/>
      <c r="B368" s="306">
        <v>2000</v>
      </c>
      <c r="C368" s="1" t="s">
        <v>39</v>
      </c>
      <c r="D368" s="18" t="s">
        <v>13</v>
      </c>
      <c r="E368" s="1" t="s">
        <v>389</v>
      </c>
      <c r="F368" s="33" t="s">
        <v>180</v>
      </c>
      <c r="G368" s="70" t="s">
        <v>139</v>
      </c>
      <c r="H368" s="8">
        <f>H367-B368</f>
        <v>-4000</v>
      </c>
      <c r="I368" s="28">
        <f t="shared" si="35"/>
        <v>4.201680672268908</v>
      </c>
      <c r="K368" t="s">
        <v>89</v>
      </c>
      <c r="L368">
        <v>9</v>
      </c>
      <c r="M368" s="2">
        <v>476</v>
      </c>
    </row>
    <row r="369" spans="1:13" ht="12.75">
      <c r="A369"/>
      <c r="B369" s="306">
        <v>2000</v>
      </c>
      <c r="C369" s="1" t="s">
        <v>39</v>
      </c>
      <c r="D369" s="18" t="s">
        <v>13</v>
      </c>
      <c r="E369" s="1" t="s">
        <v>389</v>
      </c>
      <c r="F369" s="33" t="s">
        <v>180</v>
      </c>
      <c r="G369" s="70" t="s">
        <v>141</v>
      </c>
      <c r="H369" s="8">
        <f>H368-B369</f>
        <v>-6000</v>
      </c>
      <c r="I369" s="28">
        <f t="shared" si="35"/>
        <v>4.201680672268908</v>
      </c>
      <c r="K369" t="s">
        <v>89</v>
      </c>
      <c r="L369">
        <v>9</v>
      </c>
      <c r="M369" s="2">
        <v>476</v>
      </c>
    </row>
    <row r="370" spans="1:13" s="66" customFormat="1" ht="12.75">
      <c r="A370" s="17"/>
      <c r="B370" s="313">
        <f>SUM(B367:B369)</f>
        <v>6000</v>
      </c>
      <c r="C370" s="17" t="s">
        <v>39</v>
      </c>
      <c r="D370" s="17"/>
      <c r="E370" s="17"/>
      <c r="F370" s="24"/>
      <c r="G370" s="24"/>
      <c r="H370" s="63">
        <v>0</v>
      </c>
      <c r="I370" s="65">
        <f t="shared" si="35"/>
        <v>12.605042016806722</v>
      </c>
      <c r="M370" s="2">
        <v>476</v>
      </c>
    </row>
    <row r="371" spans="1:13" ht="12.75">
      <c r="A371"/>
      <c r="B371" s="306"/>
      <c r="C371"/>
      <c r="D371" s="18"/>
      <c r="E371"/>
      <c r="F371"/>
      <c r="G371"/>
      <c r="H371" s="8">
        <f aca="true" t="shared" si="38" ref="H371:H376">H370-B371</f>
        <v>0</v>
      </c>
      <c r="I371" s="28">
        <f t="shared" si="35"/>
        <v>0</v>
      </c>
      <c r="M371" s="2">
        <v>476</v>
      </c>
    </row>
    <row r="372" spans="1:13" ht="12.75">
      <c r="A372"/>
      <c r="B372" s="205"/>
      <c r="C372"/>
      <c r="D372" s="18"/>
      <c r="E372"/>
      <c r="F372"/>
      <c r="G372"/>
      <c r="H372" s="8">
        <f t="shared" si="38"/>
        <v>0</v>
      </c>
      <c r="I372" s="28">
        <f t="shared" si="35"/>
        <v>0</v>
      </c>
      <c r="M372" s="2">
        <v>476</v>
      </c>
    </row>
    <row r="373" spans="1:13" ht="12.75">
      <c r="A373" s="18"/>
      <c r="B373" s="198">
        <v>2000</v>
      </c>
      <c r="C373" s="18" t="s">
        <v>41</v>
      </c>
      <c r="D373" s="18" t="s">
        <v>13</v>
      </c>
      <c r="E373" s="18" t="s">
        <v>387</v>
      </c>
      <c r="F373" s="70" t="s">
        <v>180</v>
      </c>
      <c r="G373" s="38" t="s">
        <v>135</v>
      </c>
      <c r="H373" s="8">
        <f t="shared" si="38"/>
        <v>-2000</v>
      </c>
      <c r="I373" s="28">
        <f t="shared" si="35"/>
        <v>4.201680672268908</v>
      </c>
      <c r="J373" s="21"/>
      <c r="K373" s="21" t="s">
        <v>89</v>
      </c>
      <c r="L373" s="21">
        <v>9</v>
      </c>
      <c r="M373" s="2">
        <v>476</v>
      </c>
    </row>
    <row r="374" spans="1:13" ht="12.75">
      <c r="A374" s="18"/>
      <c r="B374" s="198">
        <v>2000</v>
      </c>
      <c r="C374" s="18" t="s">
        <v>41</v>
      </c>
      <c r="D374" s="18" t="s">
        <v>13</v>
      </c>
      <c r="E374" s="18" t="s">
        <v>387</v>
      </c>
      <c r="F374" s="70" t="s">
        <v>180</v>
      </c>
      <c r="G374" s="38" t="s">
        <v>137</v>
      </c>
      <c r="H374" s="8">
        <f t="shared" si="38"/>
        <v>-4000</v>
      </c>
      <c r="I374" s="28">
        <f t="shared" si="35"/>
        <v>4.201680672268908</v>
      </c>
      <c r="J374" s="21"/>
      <c r="K374" s="21" t="s">
        <v>89</v>
      </c>
      <c r="L374" s="21">
        <v>9</v>
      </c>
      <c r="M374" s="2">
        <v>476</v>
      </c>
    </row>
    <row r="375" spans="1:256" ht="12.75">
      <c r="A375" s="18"/>
      <c r="B375" s="198">
        <v>2000</v>
      </c>
      <c r="C375" s="18" t="s">
        <v>41</v>
      </c>
      <c r="D375" s="18" t="s">
        <v>13</v>
      </c>
      <c r="E375" s="18" t="s">
        <v>387</v>
      </c>
      <c r="F375" s="70" t="s">
        <v>180</v>
      </c>
      <c r="G375" s="38" t="s">
        <v>139</v>
      </c>
      <c r="H375" s="8">
        <f t="shared" si="38"/>
        <v>-6000</v>
      </c>
      <c r="I375" s="28">
        <f t="shared" si="35"/>
        <v>4.201680672268908</v>
      </c>
      <c r="J375" s="21"/>
      <c r="K375" s="21" t="s">
        <v>89</v>
      </c>
      <c r="L375" s="21">
        <v>9</v>
      </c>
      <c r="M375" s="2">
        <v>476</v>
      </c>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c r="FP375" s="21"/>
      <c r="FQ375" s="21"/>
      <c r="FR375" s="21"/>
      <c r="FS375" s="21"/>
      <c r="FT375" s="21"/>
      <c r="FU375" s="21"/>
      <c r="FV375" s="21"/>
      <c r="FW375" s="21"/>
      <c r="FX375" s="21"/>
      <c r="FY375" s="21"/>
      <c r="FZ375" s="21"/>
      <c r="GA375" s="21"/>
      <c r="GB375" s="21"/>
      <c r="GC375" s="21"/>
      <c r="GD375" s="21"/>
      <c r="GE375" s="21"/>
      <c r="GF375" s="21"/>
      <c r="GG375" s="21"/>
      <c r="GH375" s="21"/>
      <c r="GI375" s="21"/>
      <c r="GJ375" s="21"/>
      <c r="GK375" s="21"/>
      <c r="GL375" s="21"/>
      <c r="GM375" s="21"/>
      <c r="GN375" s="21"/>
      <c r="GO375" s="21"/>
      <c r="GP375" s="21"/>
      <c r="GQ375" s="21"/>
      <c r="GR375" s="21"/>
      <c r="GS375" s="21"/>
      <c r="GT375" s="21"/>
      <c r="GU375" s="21"/>
      <c r="GV375" s="21"/>
      <c r="GW375" s="21"/>
      <c r="GX375" s="21"/>
      <c r="GY375" s="21"/>
      <c r="GZ375" s="21"/>
      <c r="HA375" s="21"/>
      <c r="HB375" s="21"/>
      <c r="HC375" s="21"/>
      <c r="HD375" s="21"/>
      <c r="HE375" s="21"/>
      <c r="HF375" s="21"/>
      <c r="HG375" s="21"/>
      <c r="HH375" s="21"/>
      <c r="HI375" s="21"/>
      <c r="HJ375" s="21"/>
      <c r="HK375" s="21"/>
      <c r="HL375" s="21"/>
      <c r="HM375" s="21"/>
      <c r="HN375" s="21"/>
      <c r="HO375" s="21"/>
      <c r="HP375" s="21"/>
      <c r="HQ375" s="21"/>
      <c r="HR375" s="21"/>
      <c r="HS375" s="21"/>
      <c r="HT375" s="21"/>
      <c r="HU375" s="21"/>
      <c r="HV375" s="21"/>
      <c r="HW375" s="21"/>
      <c r="HX375" s="21"/>
      <c r="HY375" s="21"/>
      <c r="HZ375" s="21"/>
      <c r="IA375" s="21"/>
      <c r="IB375" s="21"/>
      <c r="IC375" s="21"/>
      <c r="ID375" s="21"/>
      <c r="IE375" s="21"/>
      <c r="IF375" s="21"/>
      <c r="IG375" s="21"/>
      <c r="IH375" s="21"/>
      <c r="II375" s="21"/>
      <c r="IJ375" s="21"/>
      <c r="IK375" s="21"/>
      <c r="IL375" s="21"/>
      <c r="IM375" s="21"/>
      <c r="IN375" s="21"/>
      <c r="IO375" s="21"/>
      <c r="IP375" s="21"/>
      <c r="IQ375" s="21"/>
      <c r="IR375" s="21"/>
      <c r="IS375" s="21"/>
      <c r="IT375" s="21"/>
      <c r="IU375" s="21"/>
      <c r="IV375" s="21"/>
    </row>
    <row r="376" spans="1:256" ht="12.75">
      <c r="A376" s="18"/>
      <c r="B376" s="198">
        <v>2000</v>
      </c>
      <c r="C376" s="18" t="s">
        <v>41</v>
      </c>
      <c r="D376" s="18" t="s">
        <v>13</v>
      </c>
      <c r="E376" s="18" t="s">
        <v>387</v>
      </c>
      <c r="F376" s="70" t="s">
        <v>180</v>
      </c>
      <c r="G376" s="38" t="s">
        <v>141</v>
      </c>
      <c r="H376" s="8">
        <f t="shared" si="38"/>
        <v>-8000</v>
      </c>
      <c r="I376" s="28">
        <f t="shared" si="35"/>
        <v>4.201680672268908</v>
      </c>
      <c r="J376" s="21"/>
      <c r="K376" s="21" t="s">
        <v>89</v>
      </c>
      <c r="L376" s="21">
        <v>9</v>
      </c>
      <c r="M376" s="2">
        <v>476</v>
      </c>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c r="FP376" s="21"/>
      <c r="FQ376" s="21"/>
      <c r="FR376" s="21"/>
      <c r="FS376" s="21"/>
      <c r="FT376" s="21"/>
      <c r="FU376" s="21"/>
      <c r="FV376" s="21"/>
      <c r="FW376" s="21"/>
      <c r="FX376" s="21"/>
      <c r="FY376" s="21"/>
      <c r="FZ376" s="21"/>
      <c r="GA376" s="21"/>
      <c r="GB376" s="21"/>
      <c r="GC376" s="21"/>
      <c r="GD376" s="21"/>
      <c r="GE376" s="21"/>
      <c r="GF376" s="21"/>
      <c r="GG376" s="21"/>
      <c r="GH376" s="21"/>
      <c r="GI376" s="21"/>
      <c r="GJ376" s="21"/>
      <c r="GK376" s="21"/>
      <c r="GL376" s="21"/>
      <c r="GM376" s="21"/>
      <c r="GN376" s="21"/>
      <c r="GO376" s="21"/>
      <c r="GP376" s="21"/>
      <c r="GQ376" s="21"/>
      <c r="GR376" s="21"/>
      <c r="GS376" s="21"/>
      <c r="GT376" s="21"/>
      <c r="GU376" s="21"/>
      <c r="GV376" s="21"/>
      <c r="GW376" s="21"/>
      <c r="GX376" s="21"/>
      <c r="GY376" s="21"/>
      <c r="GZ376" s="21"/>
      <c r="HA376" s="21"/>
      <c r="HB376" s="21"/>
      <c r="HC376" s="21"/>
      <c r="HD376" s="21"/>
      <c r="HE376" s="21"/>
      <c r="HF376" s="21"/>
      <c r="HG376" s="21"/>
      <c r="HH376" s="21"/>
      <c r="HI376" s="21"/>
      <c r="HJ376" s="21"/>
      <c r="HK376" s="21"/>
      <c r="HL376" s="21"/>
      <c r="HM376" s="21"/>
      <c r="HN376" s="21"/>
      <c r="HO376" s="21"/>
      <c r="HP376" s="21"/>
      <c r="HQ376" s="21"/>
      <c r="HR376" s="21"/>
      <c r="HS376" s="21"/>
      <c r="HT376" s="21"/>
      <c r="HU376" s="21"/>
      <c r="HV376" s="21"/>
      <c r="HW376" s="21"/>
      <c r="HX376" s="21"/>
      <c r="HY376" s="21"/>
      <c r="HZ376" s="21"/>
      <c r="IA376" s="21"/>
      <c r="IB376" s="21"/>
      <c r="IC376" s="21"/>
      <c r="ID376" s="21"/>
      <c r="IE376" s="21"/>
      <c r="IF376" s="21"/>
      <c r="IG376" s="21"/>
      <c r="IH376" s="21"/>
      <c r="II376" s="21"/>
      <c r="IJ376" s="21"/>
      <c r="IK376" s="21"/>
      <c r="IL376" s="21"/>
      <c r="IM376" s="21"/>
      <c r="IN376" s="21"/>
      <c r="IO376" s="21"/>
      <c r="IP376" s="21"/>
      <c r="IQ376" s="21"/>
      <c r="IR376" s="21"/>
      <c r="IS376" s="21"/>
      <c r="IT376" s="21"/>
      <c r="IU376" s="21"/>
      <c r="IV376" s="21"/>
    </row>
    <row r="377" spans="1:256" s="66" customFormat="1" ht="12.75">
      <c r="A377" s="17"/>
      <c r="B377" s="313">
        <f>SUM(B373:B376)</f>
        <v>8000</v>
      </c>
      <c r="C377" s="64" t="s">
        <v>41</v>
      </c>
      <c r="D377" s="17"/>
      <c r="E377" s="17"/>
      <c r="F377" s="24"/>
      <c r="G377" s="24"/>
      <c r="H377" s="63">
        <v>0</v>
      </c>
      <c r="I377" s="65">
        <f t="shared" si="35"/>
        <v>16.80672268907563</v>
      </c>
      <c r="M377" s="2">
        <v>476</v>
      </c>
      <c r="IV377" s="66">
        <v>500</v>
      </c>
    </row>
    <row r="378" spans="1:13" ht="12.75">
      <c r="A378"/>
      <c r="B378" s="205"/>
      <c r="C378"/>
      <c r="D378" s="18"/>
      <c r="E378"/>
      <c r="F378"/>
      <c r="G378"/>
      <c r="H378" s="8">
        <f>H377-B378</f>
        <v>0</v>
      </c>
      <c r="I378" s="28">
        <f t="shared" si="35"/>
        <v>0</v>
      </c>
      <c r="M378" s="2">
        <v>476</v>
      </c>
    </row>
    <row r="379" spans="1:13" ht="12.75">
      <c r="A379"/>
      <c r="B379" s="205"/>
      <c r="C379"/>
      <c r="D379" s="18"/>
      <c r="E379"/>
      <c r="F379"/>
      <c r="G379"/>
      <c r="H379" s="8">
        <f>H378-B379</f>
        <v>0</v>
      </c>
      <c r="I379" s="28">
        <f t="shared" si="35"/>
        <v>0</v>
      </c>
      <c r="M379" s="2">
        <v>476</v>
      </c>
    </row>
    <row r="380" spans="1:256" ht="12.75">
      <c r="A380"/>
      <c r="B380" s="306">
        <v>1500</v>
      </c>
      <c r="C380" s="1" t="s">
        <v>383</v>
      </c>
      <c r="D380" s="18" t="s">
        <v>13</v>
      </c>
      <c r="E380" s="1" t="s">
        <v>68</v>
      </c>
      <c r="F380" s="70" t="s">
        <v>180</v>
      </c>
      <c r="G380" s="70" t="s">
        <v>137</v>
      </c>
      <c r="H380" s="8">
        <f>H379-B380</f>
        <v>-1500</v>
      </c>
      <c r="I380" s="28">
        <f t="shared" si="35"/>
        <v>3.1512605042016806</v>
      </c>
      <c r="K380" t="s">
        <v>89</v>
      </c>
      <c r="L380">
        <v>9</v>
      </c>
      <c r="M380" s="2">
        <v>476</v>
      </c>
      <c r="IV380" s="1">
        <v>503</v>
      </c>
    </row>
    <row r="381" spans="1:256" ht="12.75">
      <c r="A381"/>
      <c r="B381" s="306">
        <v>1500</v>
      </c>
      <c r="C381" s="1" t="s">
        <v>383</v>
      </c>
      <c r="D381" s="18" t="s">
        <v>13</v>
      </c>
      <c r="E381" s="1" t="s">
        <v>68</v>
      </c>
      <c r="F381" s="70" t="s">
        <v>180</v>
      </c>
      <c r="G381" s="70" t="s">
        <v>139</v>
      </c>
      <c r="H381" s="8">
        <f>H380-B381</f>
        <v>-3000</v>
      </c>
      <c r="I381" s="28">
        <f t="shared" si="35"/>
        <v>3.1512605042016806</v>
      </c>
      <c r="K381" t="s">
        <v>89</v>
      </c>
      <c r="L381">
        <v>9</v>
      </c>
      <c r="M381" s="2">
        <v>476</v>
      </c>
      <c r="IV381" s="1"/>
    </row>
    <row r="382" spans="1:256" s="66" customFormat="1" ht="12.75">
      <c r="A382" s="17"/>
      <c r="B382" s="313">
        <f>SUM(B380:B381)</f>
        <v>3000</v>
      </c>
      <c r="C382" s="17"/>
      <c r="D382" s="17"/>
      <c r="E382" s="64" t="s">
        <v>68</v>
      </c>
      <c r="F382" s="24"/>
      <c r="G382" s="17"/>
      <c r="H382" s="63">
        <v>0</v>
      </c>
      <c r="I382" s="65">
        <f t="shared" si="35"/>
        <v>6.302521008403361</v>
      </c>
      <c r="M382" s="2">
        <v>476</v>
      </c>
      <c r="IV382" s="17">
        <v>3506</v>
      </c>
    </row>
    <row r="383" spans="2:13" ht="12.75">
      <c r="B383" s="306"/>
      <c r="H383" s="8">
        <f>H382-B383</f>
        <v>0</v>
      </c>
      <c r="I383" s="28">
        <f t="shared" si="35"/>
        <v>0</v>
      </c>
      <c r="M383" s="2">
        <v>476</v>
      </c>
    </row>
    <row r="384" spans="2:13" ht="12.75">
      <c r="B384" s="306"/>
      <c r="H384" s="8">
        <f>H383-B384</f>
        <v>0</v>
      </c>
      <c r="I384" s="28">
        <f t="shared" si="35"/>
        <v>0</v>
      </c>
      <c r="M384" s="2">
        <v>476</v>
      </c>
    </row>
    <row r="385" spans="2:13" ht="12.75">
      <c r="B385" s="306"/>
      <c r="H385" s="8">
        <f>H384-B385</f>
        <v>0</v>
      </c>
      <c r="I385" s="28">
        <f t="shared" si="35"/>
        <v>0</v>
      </c>
      <c r="M385" s="2">
        <v>476</v>
      </c>
    </row>
    <row r="386" spans="2:13" ht="12.75">
      <c r="B386" s="306"/>
      <c r="H386" s="8">
        <f>H385-B386</f>
        <v>0</v>
      </c>
      <c r="I386" s="28">
        <f t="shared" si="35"/>
        <v>0</v>
      </c>
      <c r="M386" s="2">
        <v>476</v>
      </c>
    </row>
    <row r="387" spans="1:256" s="62" customFormat="1" ht="12.75">
      <c r="A387" s="57"/>
      <c r="B387" s="389">
        <f>+B394+B404+B412+B419+B427+B433</f>
        <v>69200</v>
      </c>
      <c r="C387" s="57" t="s">
        <v>184</v>
      </c>
      <c r="D387" s="57" t="s">
        <v>130</v>
      </c>
      <c r="E387" s="57" t="s">
        <v>43</v>
      </c>
      <c r="F387" s="59" t="s">
        <v>185</v>
      </c>
      <c r="G387" s="60" t="s">
        <v>381</v>
      </c>
      <c r="H387" s="58"/>
      <c r="I387" s="61">
        <f t="shared" si="35"/>
        <v>145.3781512605042</v>
      </c>
      <c r="M387" s="2">
        <v>476</v>
      </c>
      <c r="IV387" s="57">
        <v>55910.6</v>
      </c>
    </row>
    <row r="388" spans="2:13" ht="12.75">
      <c r="B388" s="306"/>
      <c r="H388" s="8">
        <f aca="true" t="shared" si="39" ref="H388:H393">H387-B388</f>
        <v>0</v>
      </c>
      <c r="I388" s="28">
        <f t="shared" si="35"/>
        <v>0</v>
      </c>
      <c r="M388" s="2">
        <v>476</v>
      </c>
    </row>
    <row r="389" spans="2:13" ht="12.75">
      <c r="B389" s="306">
        <v>2000</v>
      </c>
      <c r="C389" s="1" t="s">
        <v>17</v>
      </c>
      <c r="D389" s="1" t="s">
        <v>13</v>
      </c>
      <c r="E389" s="1" t="s">
        <v>108</v>
      </c>
      <c r="F389" s="33" t="s">
        <v>186</v>
      </c>
      <c r="G389" s="33" t="s">
        <v>100</v>
      </c>
      <c r="H389" s="8">
        <f t="shared" si="39"/>
        <v>-2000</v>
      </c>
      <c r="I389" s="28">
        <v>4</v>
      </c>
      <c r="K389" t="s">
        <v>17</v>
      </c>
      <c r="L389">
        <v>10</v>
      </c>
      <c r="M389" s="2">
        <v>476</v>
      </c>
    </row>
    <row r="390" spans="2:13" ht="12.75">
      <c r="B390" s="306">
        <v>2000</v>
      </c>
      <c r="C390" s="1" t="s">
        <v>17</v>
      </c>
      <c r="D390" s="1" t="s">
        <v>13</v>
      </c>
      <c r="E390" s="1" t="s">
        <v>108</v>
      </c>
      <c r="F390" s="33" t="s">
        <v>187</v>
      </c>
      <c r="G390" s="33" t="s">
        <v>135</v>
      </c>
      <c r="H390" s="8">
        <f t="shared" si="39"/>
        <v>-4000</v>
      </c>
      <c r="I390" s="28">
        <v>4</v>
      </c>
      <c r="K390" t="s">
        <v>17</v>
      </c>
      <c r="L390">
        <v>10</v>
      </c>
      <c r="M390" s="2">
        <v>476</v>
      </c>
    </row>
    <row r="391" spans="2:13" ht="12.75">
      <c r="B391" s="306">
        <v>4000</v>
      </c>
      <c r="C391" s="1" t="s">
        <v>17</v>
      </c>
      <c r="D391" s="1" t="s">
        <v>13</v>
      </c>
      <c r="E391" s="1" t="s">
        <v>108</v>
      </c>
      <c r="F391" s="33" t="s">
        <v>188</v>
      </c>
      <c r="G391" s="33" t="s">
        <v>137</v>
      </c>
      <c r="H391" s="8">
        <f t="shared" si="39"/>
        <v>-8000</v>
      </c>
      <c r="I391" s="28">
        <v>8</v>
      </c>
      <c r="K391" t="s">
        <v>17</v>
      </c>
      <c r="L391">
        <v>10</v>
      </c>
      <c r="M391" s="2">
        <v>476</v>
      </c>
    </row>
    <row r="392" spans="2:13" ht="12.75">
      <c r="B392" s="306">
        <v>3000</v>
      </c>
      <c r="C392" s="1" t="s">
        <v>17</v>
      </c>
      <c r="D392" s="1" t="s">
        <v>13</v>
      </c>
      <c r="E392" s="1" t="s">
        <v>108</v>
      </c>
      <c r="F392" s="33" t="s">
        <v>189</v>
      </c>
      <c r="G392" s="33" t="s">
        <v>139</v>
      </c>
      <c r="H392" s="8">
        <f t="shared" si="39"/>
        <v>-11000</v>
      </c>
      <c r="I392" s="28">
        <v>6</v>
      </c>
      <c r="K392" t="s">
        <v>17</v>
      </c>
      <c r="L392">
        <v>10</v>
      </c>
      <c r="M392" s="2">
        <v>476</v>
      </c>
    </row>
    <row r="393" spans="2:13" ht="12.75">
      <c r="B393" s="306">
        <v>2000</v>
      </c>
      <c r="C393" s="1" t="s">
        <v>17</v>
      </c>
      <c r="D393" s="1" t="s">
        <v>13</v>
      </c>
      <c r="E393" s="1" t="s">
        <v>108</v>
      </c>
      <c r="F393" s="33" t="s">
        <v>190</v>
      </c>
      <c r="G393" s="33" t="s">
        <v>141</v>
      </c>
      <c r="H393" s="8">
        <f t="shared" si="39"/>
        <v>-13000</v>
      </c>
      <c r="I393" s="28">
        <v>4</v>
      </c>
      <c r="K393" t="s">
        <v>17</v>
      </c>
      <c r="L393">
        <v>10</v>
      </c>
      <c r="M393" s="2">
        <v>476</v>
      </c>
    </row>
    <row r="394" spans="1:13" s="66" customFormat="1" ht="12.75">
      <c r="A394" s="17"/>
      <c r="B394" s="313">
        <f>SUM(B389:B393)</f>
        <v>13000</v>
      </c>
      <c r="C394" s="17" t="s">
        <v>17</v>
      </c>
      <c r="D394" s="17"/>
      <c r="E394" s="17"/>
      <c r="F394" s="24"/>
      <c r="G394" s="24"/>
      <c r="H394" s="63">
        <v>0</v>
      </c>
      <c r="I394" s="65">
        <f aca="true" t="shared" si="40" ref="I394:I425">+B394/M394</f>
        <v>27.310924369747898</v>
      </c>
      <c r="M394" s="2">
        <v>476</v>
      </c>
    </row>
    <row r="395" spans="2:13" ht="12.75">
      <c r="B395" s="306"/>
      <c r="H395" s="8">
        <f aca="true" t="shared" si="41" ref="H395:H403">H394-B395</f>
        <v>0</v>
      </c>
      <c r="I395" s="28">
        <f t="shared" si="40"/>
        <v>0</v>
      </c>
      <c r="M395" s="2">
        <v>476</v>
      </c>
    </row>
    <row r="396" spans="2:13" ht="12.75">
      <c r="B396" s="306"/>
      <c r="H396" s="8">
        <f t="shared" si="41"/>
        <v>0</v>
      </c>
      <c r="I396" s="28">
        <f t="shared" si="40"/>
        <v>0</v>
      </c>
      <c r="M396" s="2">
        <v>476</v>
      </c>
    </row>
    <row r="397" spans="2:13" ht="12.75">
      <c r="B397" s="306">
        <v>1100</v>
      </c>
      <c r="C397" s="1" t="s">
        <v>191</v>
      </c>
      <c r="D397" s="18" t="s">
        <v>13</v>
      </c>
      <c r="E397" s="1" t="s">
        <v>387</v>
      </c>
      <c r="F397" s="33" t="s">
        <v>192</v>
      </c>
      <c r="G397" s="33" t="s">
        <v>100</v>
      </c>
      <c r="H397" s="8">
        <f t="shared" si="41"/>
        <v>-1100</v>
      </c>
      <c r="I397" s="28">
        <f t="shared" si="40"/>
        <v>2.310924369747899</v>
      </c>
      <c r="K397" t="s">
        <v>108</v>
      </c>
      <c r="L397">
        <v>10</v>
      </c>
      <c r="M397" s="2">
        <v>476</v>
      </c>
    </row>
    <row r="398" spans="2:13" ht="12.75">
      <c r="B398" s="306">
        <v>2500</v>
      </c>
      <c r="C398" s="1" t="s">
        <v>194</v>
      </c>
      <c r="D398" s="18" t="s">
        <v>13</v>
      </c>
      <c r="E398" s="1" t="s">
        <v>387</v>
      </c>
      <c r="F398" s="67" t="s">
        <v>192</v>
      </c>
      <c r="G398" s="33" t="s">
        <v>100</v>
      </c>
      <c r="H398" s="8">
        <f t="shared" si="41"/>
        <v>-3600</v>
      </c>
      <c r="I398" s="28">
        <f t="shared" si="40"/>
        <v>5.2521008403361344</v>
      </c>
      <c r="K398" t="s">
        <v>108</v>
      </c>
      <c r="L398">
        <v>10</v>
      </c>
      <c r="M398" s="2">
        <v>476</v>
      </c>
    </row>
    <row r="399" spans="2:13" ht="12.75">
      <c r="B399" s="306">
        <v>3000</v>
      </c>
      <c r="C399" s="1" t="s">
        <v>195</v>
      </c>
      <c r="D399" s="18" t="s">
        <v>13</v>
      </c>
      <c r="E399" s="1" t="s">
        <v>387</v>
      </c>
      <c r="F399" s="33" t="s">
        <v>192</v>
      </c>
      <c r="G399" s="33" t="s">
        <v>135</v>
      </c>
      <c r="H399" s="8">
        <f t="shared" si="41"/>
        <v>-6600</v>
      </c>
      <c r="I399" s="28">
        <f t="shared" si="40"/>
        <v>6.302521008403361</v>
      </c>
      <c r="K399" t="s">
        <v>108</v>
      </c>
      <c r="L399">
        <v>10</v>
      </c>
      <c r="M399" s="2">
        <v>476</v>
      </c>
    </row>
    <row r="400" spans="2:13" ht="12.75">
      <c r="B400" s="306">
        <v>3000</v>
      </c>
      <c r="C400" s="1" t="s">
        <v>196</v>
      </c>
      <c r="D400" s="18" t="s">
        <v>13</v>
      </c>
      <c r="E400" s="1" t="s">
        <v>387</v>
      </c>
      <c r="F400" s="33" t="s">
        <v>197</v>
      </c>
      <c r="G400" s="33" t="s">
        <v>139</v>
      </c>
      <c r="H400" s="8">
        <f t="shared" si="41"/>
        <v>-9600</v>
      </c>
      <c r="I400" s="28">
        <f t="shared" si="40"/>
        <v>6.302521008403361</v>
      </c>
      <c r="K400" t="s">
        <v>108</v>
      </c>
      <c r="L400">
        <v>10</v>
      </c>
      <c r="M400" s="2">
        <v>476</v>
      </c>
    </row>
    <row r="401" spans="2:13" ht="12.75">
      <c r="B401" s="306">
        <v>2500</v>
      </c>
      <c r="C401" s="1" t="s">
        <v>198</v>
      </c>
      <c r="D401" s="18" t="s">
        <v>13</v>
      </c>
      <c r="E401" s="1" t="s">
        <v>387</v>
      </c>
      <c r="F401" s="33" t="s">
        <v>192</v>
      </c>
      <c r="G401" s="33" t="s">
        <v>141</v>
      </c>
      <c r="H401" s="8">
        <f t="shared" si="41"/>
        <v>-12100</v>
      </c>
      <c r="I401" s="28">
        <f t="shared" si="40"/>
        <v>5.2521008403361344</v>
      </c>
      <c r="K401" t="s">
        <v>108</v>
      </c>
      <c r="L401">
        <v>10</v>
      </c>
      <c r="M401" s="2">
        <v>476</v>
      </c>
    </row>
    <row r="402" spans="2:13" ht="12.75">
      <c r="B402" s="306">
        <v>3500</v>
      </c>
      <c r="C402" s="1" t="s">
        <v>199</v>
      </c>
      <c r="D402" s="18" t="s">
        <v>13</v>
      </c>
      <c r="E402" s="1" t="s">
        <v>387</v>
      </c>
      <c r="F402" s="67" t="s">
        <v>192</v>
      </c>
      <c r="G402" s="33" t="s">
        <v>141</v>
      </c>
      <c r="H402" s="8">
        <f t="shared" si="41"/>
        <v>-15600</v>
      </c>
      <c r="I402" s="28">
        <f t="shared" si="40"/>
        <v>7.352941176470588</v>
      </c>
      <c r="K402" t="s">
        <v>108</v>
      </c>
      <c r="L402">
        <v>10</v>
      </c>
      <c r="M402" s="2">
        <v>476</v>
      </c>
    </row>
    <row r="403" spans="2:13" ht="12.75">
      <c r="B403" s="306">
        <v>1100</v>
      </c>
      <c r="C403" s="1" t="s">
        <v>200</v>
      </c>
      <c r="D403" s="18" t="s">
        <v>13</v>
      </c>
      <c r="E403" s="1" t="s">
        <v>387</v>
      </c>
      <c r="F403" s="33" t="s">
        <v>192</v>
      </c>
      <c r="G403" s="33" t="s">
        <v>141</v>
      </c>
      <c r="H403" s="8">
        <f t="shared" si="41"/>
        <v>-16700</v>
      </c>
      <c r="I403" s="28">
        <f t="shared" si="40"/>
        <v>2.310924369747899</v>
      </c>
      <c r="K403" t="s">
        <v>108</v>
      </c>
      <c r="L403">
        <v>10</v>
      </c>
      <c r="M403" s="2">
        <v>476</v>
      </c>
    </row>
    <row r="404" spans="1:13" s="66" customFormat="1" ht="12.75">
      <c r="A404" s="17"/>
      <c r="B404" s="313">
        <f>SUM(B397:B403)</f>
        <v>16700</v>
      </c>
      <c r="C404" s="17" t="s">
        <v>655</v>
      </c>
      <c r="D404" s="17"/>
      <c r="E404" s="17"/>
      <c r="F404" s="24"/>
      <c r="G404" s="24"/>
      <c r="H404" s="63">
        <v>0</v>
      </c>
      <c r="I404" s="65">
        <f t="shared" si="40"/>
        <v>35.08403361344538</v>
      </c>
      <c r="M404" s="2">
        <v>476</v>
      </c>
    </row>
    <row r="405" spans="2:13" ht="12.75">
      <c r="B405" s="306"/>
      <c r="D405" s="18"/>
      <c r="H405" s="8">
        <f aca="true" t="shared" si="42" ref="H405:H411">H404-B405</f>
        <v>0</v>
      </c>
      <c r="I405" s="28">
        <f t="shared" si="40"/>
        <v>0</v>
      </c>
      <c r="M405" s="2">
        <v>476</v>
      </c>
    </row>
    <row r="406" spans="2:13" ht="12.75">
      <c r="B406" s="306"/>
      <c r="D406" s="18"/>
      <c r="H406" s="8">
        <f t="shared" si="42"/>
        <v>0</v>
      </c>
      <c r="I406" s="28">
        <f t="shared" si="40"/>
        <v>0</v>
      </c>
      <c r="M406" s="2">
        <v>476</v>
      </c>
    </row>
    <row r="407" spans="1:13" s="72" customFormat="1" ht="12.75">
      <c r="A407" s="73"/>
      <c r="B407" s="198">
        <v>1300</v>
      </c>
      <c r="C407" s="1" t="s">
        <v>37</v>
      </c>
      <c r="D407" s="18" t="s">
        <v>13</v>
      </c>
      <c r="E407" s="1" t="s">
        <v>656</v>
      </c>
      <c r="F407" s="33" t="s">
        <v>192</v>
      </c>
      <c r="G407" s="74" t="s">
        <v>100</v>
      </c>
      <c r="H407" s="8">
        <f t="shared" si="42"/>
        <v>-1300</v>
      </c>
      <c r="I407" s="28">
        <f t="shared" si="40"/>
        <v>2.73109243697479</v>
      </c>
      <c r="K407" t="s">
        <v>108</v>
      </c>
      <c r="L407" s="75">
        <v>10</v>
      </c>
      <c r="M407" s="2">
        <v>476</v>
      </c>
    </row>
    <row r="408" spans="2:13" ht="12.75">
      <c r="B408" s="198">
        <v>1300</v>
      </c>
      <c r="C408" s="1" t="s">
        <v>37</v>
      </c>
      <c r="D408" s="18" t="s">
        <v>13</v>
      </c>
      <c r="E408" s="1" t="s">
        <v>656</v>
      </c>
      <c r="F408" s="33" t="s">
        <v>192</v>
      </c>
      <c r="G408" s="33" t="s">
        <v>135</v>
      </c>
      <c r="H408" s="8">
        <f t="shared" si="42"/>
        <v>-2600</v>
      </c>
      <c r="I408" s="28">
        <f t="shared" si="40"/>
        <v>2.73109243697479</v>
      </c>
      <c r="J408" t="s">
        <v>178</v>
      </c>
      <c r="K408" t="s">
        <v>108</v>
      </c>
      <c r="L408" s="75">
        <v>10</v>
      </c>
      <c r="M408" s="2">
        <v>476</v>
      </c>
    </row>
    <row r="409" spans="2:13" ht="12.75">
      <c r="B409" s="198">
        <v>1300</v>
      </c>
      <c r="C409" s="1" t="s">
        <v>37</v>
      </c>
      <c r="D409" s="18" t="s">
        <v>13</v>
      </c>
      <c r="E409" s="1" t="s">
        <v>656</v>
      </c>
      <c r="F409" s="33" t="s">
        <v>192</v>
      </c>
      <c r="G409" s="33" t="s">
        <v>137</v>
      </c>
      <c r="H409" s="8">
        <f t="shared" si="42"/>
        <v>-3900</v>
      </c>
      <c r="I409" s="28">
        <f t="shared" si="40"/>
        <v>2.73109243697479</v>
      </c>
      <c r="K409" t="s">
        <v>108</v>
      </c>
      <c r="L409" s="75">
        <v>10</v>
      </c>
      <c r="M409" s="2">
        <v>476</v>
      </c>
    </row>
    <row r="410" spans="2:13" ht="12.75">
      <c r="B410" s="198">
        <v>1300</v>
      </c>
      <c r="C410" s="1" t="s">
        <v>37</v>
      </c>
      <c r="D410" s="18" t="s">
        <v>13</v>
      </c>
      <c r="E410" s="1" t="s">
        <v>656</v>
      </c>
      <c r="F410" s="33" t="s">
        <v>192</v>
      </c>
      <c r="G410" s="33" t="s">
        <v>139</v>
      </c>
      <c r="H410" s="8">
        <f t="shared" si="42"/>
        <v>-5200</v>
      </c>
      <c r="I410" s="28">
        <f t="shared" si="40"/>
        <v>2.73109243697479</v>
      </c>
      <c r="K410" t="s">
        <v>108</v>
      </c>
      <c r="L410" s="75">
        <v>10</v>
      </c>
      <c r="M410" s="2">
        <v>476</v>
      </c>
    </row>
    <row r="411" spans="2:13" ht="12.75">
      <c r="B411" s="198">
        <v>1300</v>
      </c>
      <c r="C411" s="1" t="s">
        <v>37</v>
      </c>
      <c r="D411" s="18" t="s">
        <v>13</v>
      </c>
      <c r="E411" s="1" t="s">
        <v>656</v>
      </c>
      <c r="F411" s="33" t="s">
        <v>192</v>
      </c>
      <c r="G411" s="33" t="s">
        <v>141</v>
      </c>
      <c r="H411" s="8">
        <f t="shared" si="42"/>
        <v>-6500</v>
      </c>
      <c r="I411" s="28">
        <f t="shared" si="40"/>
        <v>2.73109243697479</v>
      </c>
      <c r="K411" t="s">
        <v>108</v>
      </c>
      <c r="L411" s="75">
        <v>10</v>
      </c>
      <c r="M411" s="2">
        <v>476</v>
      </c>
    </row>
    <row r="412" spans="1:13" s="66" customFormat="1" ht="12.75">
      <c r="A412" s="17"/>
      <c r="B412" s="313">
        <f>SUM(B407:B411)</f>
        <v>6500</v>
      </c>
      <c r="C412" s="17"/>
      <c r="D412" s="17"/>
      <c r="E412" s="17" t="s">
        <v>657</v>
      </c>
      <c r="F412" s="24"/>
      <c r="G412" s="24"/>
      <c r="H412" s="63">
        <v>0</v>
      </c>
      <c r="I412" s="65">
        <f t="shared" si="40"/>
        <v>13.655462184873949</v>
      </c>
      <c r="M412" s="2">
        <v>476</v>
      </c>
    </row>
    <row r="413" spans="2:13" ht="12.75">
      <c r="B413" s="306"/>
      <c r="D413" s="18"/>
      <c r="H413" s="8">
        <f aca="true" t="shared" si="43" ref="H413:H418">H412-B413</f>
        <v>0</v>
      </c>
      <c r="I413" s="28">
        <f t="shared" si="40"/>
        <v>0</v>
      </c>
      <c r="M413" s="2">
        <v>476</v>
      </c>
    </row>
    <row r="414" spans="2:13" ht="12.75">
      <c r="B414" s="306"/>
      <c r="D414" s="18"/>
      <c r="H414" s="8">
        <f t="shared" si="43"/>
        <v>0</v>
      </c>
      <c r="I414" s="28">
        <f t="shared" si="40"/>
        <v>0</v>
      </c>
      <c r="M414" s="2">
        <v>476</v>
      </c>
    </row>
    <row r="415" spans="2:13" ht="12.75">
      <c r="B415" s="306">
        <v>5000</v>
      </c>
      <c r="C415" s="1" t="s">
        <v>39</v>
      </c>
      <c r="D415" s="18" t="s">
        <v>13</v>
      </c>
      <c r="E415" s="1" t="s">
        <v>387</v>
      </c>
      <c r="F415" s="33" t="s">
        <v>201</v>
      </c>
      <c r="G415" s="33" t="s">
        <v>100</v>
      </c>
      <c r="H415" s="8">
        <f t="shared" si="43"/>
        <v>-5000</v>
      </c>
      <c r="I415" s="28">
        <f t="shared" si="40"/>
        <v>10.504201680672269</v>
      </c>
      <c r="K415" t="s">
        <v>108</v>
      </c>
      <c r="L415">
        <v>10</v>
      </c>
      <c r="M415" s="2">
        <v>476</v>
      </c>
    </row>
    <row r="416" spans="2:13" ht="12.75">
      <c r="B416" s="306">
        <v>5000</v>
      </c>
      <c r="C416" s="1" t="s">
        <v>39</v>
      </c>
      <c r="D416" s="18" t="s">
        <v>13</v>
      </c>
      <c r="E416" s="1" t="s">
        <v>387</v>
      </c>
      <c r="F416" s="33" t="s">
        <v>202</v>
      </c>
      <c r="G416" s="33" t="s">
        <v>137</v>
      </c>
      <c r="H416" s="8">
        <f t="shared" si="43"/>
        <v>-10000</v>
      </c>
      <c r="I416" s="28">
        <f t="shared" si="40"/>
        <v>10.504201680672269</v>
      </c>
      <c r="K416" t="s">
        <v>108</v>
      </c>
      <c r="L416">
        <v>10</v>
      </c>
      <c r="M416" s="2">
        <v>476</v>
      </c>
    </row>
    <row r="417" spans="2:13" ht="12.75">
      <c r="B417" s="306">
        <v>5000</v>
      </c>
      <c r="C417" s="1" t="s">
        <v>39</v>
      </c>
      <c r="D417" s="18" t="s">
        <v>13</v>
      </c>
      <c r="E417" s="1" t="s">
        <v>387</v>
      </c>
      <c r="F417" s="33" t="s">
        <v>202</v>
      </c>
      <c r="G417" s="33" t="s">
        <v>139</v>
      </c>
      <c r="H417" s="8">
        <f t="shared" si="43"/>
        <v>-15000</v>
      </c>
      <c r="I417" s="28">
        <f t="shared" si="40"/>
        <v>10.504201680672269</v>
      </c>
      <c r="K417" t="s">
        <v>108</v>
      </c>
      <c r="L417">
        <v>10</v>
      </c>
      <c r="M417" s="2">
        <v>476</v>
      </c>
    </row>
    <row r="418" spans="2:13" ht="12.75">
      <c r="B418" s="306">
        <v>5000</v>
      </c>
      <c r="C418" s="1" t="s">
        <v>39</v>
      </c>
      <c r="D418" s="18" t="s">
        <v>13</v>
      </c>
      <c r="E418" s="1" t="s">
        <v>387</v>
      </c>
      <c r="F418" s="33" t="s">
        <v>203</v>
      </c>
      <c r="G418" s="33" t="s">
        <v>141</v>
      </c>
      <c r="H418" s="8">
        <f t="shared" si="43"/>
        <v>-20000</v>
      </c>
      <c r="I418" s="28">
        <f t="shared" si="40"/>
        <v>10.504201680672269</v>
      </c>
      <c r="K418" t="s">
        <v>108</v>
      </c>
      <c r="L418">
        <v>10</v>
      </c>
      <c r="M418" s="2">
        <v>476</v>
      </c>
    </row>
    <row r="419" spans="1:13" s="66" customFormat="1" ht="12.75">
      <c r="A419" s="17"/>
      <c r="B419" s="313">
        <f>SUM(B415:B418)</f>
        <v>20000</v>
      </c>
      <c r="C419" s="17" t="s">
        <v>39</v>
      </c>
      <c r="D419" s="17"/>
      <c r="E419" s="17"/>
      <c r="F419" s="24"/>
      <c r="G419" s="24"/>
      <c r="H419" s="63">
        <v>0</v>
      </c>
      <c r="I419" s="65">
        <f t="shared" si="40"/>
        <v>42.016806722689076</v>
      </c>
      <c r="M419" s="2">
        <v>476</v>
      </c>
    </row>
    <row r="420" spans="2:13" ht="12.75">
      <c r="B420" s="306"/>
      <c r="H420" s="8">
        <f aca="true" t="shared" si="44" ref="H420:H426">H419-B420</f>
        <v>0</v>
      </c>
      <c r="I420" s="28">
        <f t="shared" si="40"/>
        <v>0</v>
      </c>
      <c r="M420" s="2">
        <v>476</v>
      </c>
    </row>
    <row r="421" spans="2:13" ht="12.75">
      <c r="B421" s="306"/>
      <c r="H421" s="8">
        <f t="shared" si="44"/>
        <v>0</v>
      </c>
      <c r="I421" s="28">
        <f t="shared" si="40"/>
        <v>0</v>
      </c>
      <c r="M421" s="2">
        <v>476</v>
      </c>
    </row>
    <row r="422" spans="2:13" ht="12.75">
      <c r="B422" s="306">
        <v>2000</v>
      </c>
      <c r="C422" s="1" t="s">
        <v>41</v>
      </c>
      <c r="D422" s="18" t="s">
        <v>13</v>
      </c>
      <c r="E422" s="1" t="s">
        <v>387</v>
      </c>
      <c r="F422" s="33" t="s">
        <v>192</v>
      </c>
      <c r="G422" s="33" t="s">
        <v>100</v>
      </c>
      <c r="H422" s="8">
        <f t="shared" si="44"/>
        <v>-2000</v>
      </c>
      <c r="I422" s="28">
        <f t="shared" si="40"/>
        <v>4.201680672268908</v>
      </c>
      <c r="K422" t="s">
        <v>108</v>
      </c>
      <c r="L422">
        <v>10</v>
      </c>
      <c r="M422" s="2">
        <v>476</v>
      </c>
    </row>
    <row r="423" spans="2:13" ht="12.75">
      <c r="B423" s="306">
        <v>2000</v>
      </c>
      <c r="C423" s="1" t="s">
        <v>41</v>
      </c>
      <c r="D423" s="18" t="s">
        <v>13</v>
      </c>
      <c r="E423" s="1" t="s">
        <v>387</v>
      </c>
      <c r="F423" s="33" t="s">
        <v>192</v>
      </c>
      <c r="G423" s="33" t="s">
        <v>135</v>
      </c>
      <c r="H423" s="8">
        <f t="shared" si="44"/>
        <v>-4000</v>
      </c>
      <c r="I423" s="28">
        <f t="shared" si="40"/>
        <v>4.201680672268908</v>
      </c>
      <c r="K423" t="s">
        <v>108</v>
      </c>
      <c r="L423">
        <v>10</v>
      </c>
      <c r="M423" s="2">
        <v>476</v>
      </c>
    </row>
    <row r="424" spans="2:13" ht="12.75">
      <c r="B424" s="306">
        <v>2000</v>
      </c>
      <c r="C424" s="1" t="s">
        <v>41</v>
      </c>
      <c r="D424" s="18" t="s">
        <v>13</v>
      </c>
      <c r="E424" s="1" t="s">
        <v>387</v>
      </c>
      <c r="F424" s="33" t="s">
        <v>192</v>
      </c>
      <c r="G424" s="33" t="s">
        <v>137</v>
      </c>
      <c r="H424" s="8">
        <f t="shared" si="44"/>
        <v>-6000</v>
      </c>
      <c r="I424" s="28">
        <f t="shared" si="40"/>
        <v>4.201680672268908</v>
      </c>
      <c r="K424" t="s">
        <v>108</v>
      </c>
      <c r="L424">
        <v>10</v>
      </c>
      <c r="M424" s="2">
        <v>476</v>
      </c>
    </row>
    <row r="425" spans="2:13" ht="12.75">
      <c r="B425" s="306">
        <v>2000</v>
      </c>
      <c r="C425" s="1" t="s">
        <v>41</v>
      </c>
      <c r="D425" s="18" t="s">
        <v>13</v>
      </c>
      <c r="E425" s="1" t="s">
        <v>387</v>
      </c>
      <c r="F425" s="33" t="s">
        <v>192</v>
      </c>
      <c r="G425" s="33" t="s">
        <v>139</v>
      </c>
      <c r="H425" s="8">
        <f t="shared" si="44"/>
        <v>-8000</v>
      </c>
      <c r="I425" s="28">
        <f t="shared" si="40"/>
        <v>4.201680672268908</v>
      </c>
      <c r="K425" t="s">
        <v>108</v>
      </c>
      <c r="L425">
        <v>10</v>
      </c>
      <c r="M425" s="2">
        <v>476</v>
      </c>
    </row>
    <row r="426" spans="2:13" ht="12.75">
      <c r="B426" s="306">
        <v>2000</v>
      </c>
      <c r="C426" s="1" t="s">
        <v>41</v>
      </c>
      <c r="D426" s="18" t="s">
        <v>13</v>
      </c>
      <c r="E426" s="1" t="s">
        <v>387</v>
      </c>
      <c r="F426" s="33" t="s">
        <v>192</v>
      </c>
      <c r="G426" s="33" t="s">
        <v>141</v>
      </c>
      <c r="H426" s="8">
        <f t="shared" si="44"/>
        <v>-10000</v>
      </c>
      <c r="I426" s="28">
        <f aca="true" t="shared" si="45" ref="I426:I455">+B426/M426</f>
        <v>4.201680672268908</v>
      </c>
      <c r="K426" t="s">
        <v>108</v>
      </c>
      <c r="L426">
        <v>10</v>
      </c>
      <c r="M426" s="2">
        <v>476</v>
      </c>
    </row>
    <row r="427" spans="1:13" s="66" customFormat="1" ht="12.75">
      <c r="A427" s="17"/>
      <c r="B427" s="313">
        <f>SUM(B422:B426)</f>
        <v>10000</v>
      </c>
      <c r="C427" s="17" t="s">
        <v>41</v>
      </c>
      <c r="D427" s="17"/>
      <c r="E427" s="17"/>
      <c r="F427" s="24"/>
      <c r="G427" s="24"/>
      <c r="H427" s="63">
        <v>0</v>
      </c>
      <c r="I427" s="65">
        <f t="shared" si="45"/>
        <v>21.008403361344538</v>
      </c>
      <c r="M427" s="2">
        <v>476</v>
      </c>
    </row>
    <row r="428" spans="2:13" ht="12.75">
      <c r="B428" s="306"/>
      <c r="H428" s="8">
        <f>H427-B428</f>
        <v>0</v>
      </c>
      <c r="I428" s="28">
        <f t="shared" si="45"/>
        <v>0</v>
      </c>
      <c r="M428" s="2">
        <v>476</v>
      </c>
    </row>
    <row r="429" spans="2:13" ht="12.75">
      <c r="B429" s="306"/>
      <c r="H429" s="8">
        <f>H428-B429</f>
        <v>0</v>
      </c>
      <c r="I429" s="28">
        <f t="shared" si="45"/>
        <v>0</v>
      </c>
      <c r="M429" s="2">
        <v>476</v>
      </c>
    </row>
    <row r="430" spans="2:13" ht="12.75">
      <c r="B430" s="390">
        <v>1000</v>
      </c>
      <c r="C430" s="1" t="s">
        <v>383</v>
      </c>
      <c r="D430" s="18" t="s">
        <v>13</v>
      </c>
      <c r="E430" s="1" t="s">
        <v>68</v>
      </c>
      <c r="F430" s="33" t="s">
        <v>192</v>
      </c>
      <c r="G430" s="33" t="s">
        <v>135</v>
      </c>
      <c r="H430" s="8">
        <f>H429-B430</f>
        <v>-1000</v>
      </c>
      <c r="I430" s="28">
        <f t="shared" si="45"/>
        <v>2.100840336134454</v>
      </c>
      <c r="K430" t="s">
        <v>108</v>
      </c>
      <c r="L430">
        <v>10</v>
      </c>
      <c r="M430" s="2">
        <v>476</v>
      </c>
    </row>
    <row r="431" spans="2:13" ht="12.75">
      <c r="B431" s="390">
        <v>1000</v>
      </c>
      <c r="C431" s="1" t="s">
        <v>383</v>
      </c>
      <c r="D431" s="18" t="s">
        <v>13</v>
      </c>
      <c r="E431" s="1" t="s">
        <v>68</v>
      </c>
      <c r="F431" s="33" t="s">
        <v>192</v>
      </c>
      <c r="G431" s="33" t="s">
        <v>137</v>
      </c>
      <c r="H431" s="8">
        <f>H430-B431</f>
        <v>-2000</v>
      </c>
      <c r="I431" s="28">
        <f t="shared" si="45"/>
        <v>2.100840336134454</v>
      </c>
      <c r="K431" t="s">
        <v>108</v>
      </c>
      <c r="L431">
        <v>10</v>
      </c>
      <c r="M431" s="2">
        <v>476</v>
      </c>
    </row>
    <row r="432" spans="2:13" ht="12.75">
      <c r="B432" s="390">
        <v>1000</v>
      </c>
      <c r="C432" s="1" t="s">
        <v>383</v>
      </c>
      <c r="D432" s="18" t="s">
        <v>13</v>
      </c>
      <c r="E432" s="1" t="s">
        <v>68</v>
      </c>
      <c r="F432" s="33" t="s">
        <v>192</v>
      </c>
      <c r="G432" s="33" t="s">
        <v>139</v>
      </c>
      <c r="H432" s="8">
        <f>H431-B432</f>
        <v>-3000</v>
      </c>
      <c r="I432" s="28">
        <f t="shared" si="45"/>
        <v>2.100840336134454</v>
      </c>
      <c r="K432" t="s">
        <v>108</v>
      </c>
      <c r="L432">
        <v>10</v>
      </c>
      <c r="M432" s="2">
        <v>476</v>
      </c>
    </row>
    <row r="433" spans="1:13" s="66" customFormat="1" ht="12.75">
      <c r="A433" s="17"/>
      <c r="B433" s="313">
        <f>SUM(B430:B432)</f>
        <v>3000</v>
      </c>
      <c r="C433" s="17"/>
      <c r="D433" s="17"/>
      <c r="E433" s="17" t="s">
        <v>68</v>
      </c>
      <c r="F433" s="24"/>
      <c r="G433" s="24"/>
      <c r="H433" s="63">
        <v>0</v>
      </c>
      <c r="I433" s="65">
        <f t="shared" si="45"/>
        <v>6.302521008403361</v>
      </c>
      <c r="M433" s="2">
        <v>476</v>
      </c>
    </row>
    <row r="434" spans="2:13" ht="12.75">
      <c r="B434" s="306"/>
      <c r="H434" s="8">
        <f>H433-B434</f>
        <v>0</v>
      </c>
      <c r="I434" s="28">
        <f t="shared" si="45"/>
        <v>0</v>
      </c>
      <c r="M434" s="2">
        <v>476</v>
      </c>
    </row>
    <row r="435" spans="2:13" ht="12.75">
      <c r="B435" s="306"/>
      <c r="H435" s="8">
        <f>H434-B435</f>
        <v>0</v>
      </c>
      <c r="I435" s="28">
        <f t="shared" si="45"/>
        <v>0</v>
      </c>
      <c r="M435" s="2">
        <v>476</v>
      </c>
    </row>
    <row r="436" spans="2:13" ht="12.75">
      <c r="B436" s="306"/>
      <c r="H436" s="8">
        <f>H435-B436</f>
        <v>0</v>
      </c>
      <c r="I436" s="28">
        <f t="shared" si="45"/>
        <v>0</v>
      </c>
      <c r="M436" s="2">
        <v>476</v>
      </c>
    </row>
    <row r="437" spans="2:13" ht="12.75">
      <c r="B437" s="306"/>
      <c r="H437" s="8">
        <f>H436-B437</f>
        <v>0</v>
      </c>
      <c r="I437" s="28">
        <f t="shared" si="45"/>
        <v>0</v>
      </c>
      <c r="M437" s="2">
        <v>476</v>
      </c>
    </row>
    <row r="438" spans="1:256" s="62" customFormat="1" ht="12.75">
      <c r="A438" s="57"/>
      <c r="B438" s="389">
        <f>+B441+B445+B449</f>
        <v>12500</v>
      </c>
      <c r="C438" s="57" t="s">
        <v>204</v>
      </c>
      <c r="D438" s="57" t="s">
        <v>205</v>
      </c>
      <c r="E438" s="57" t="s">
        <v>206</v>
      </c>
      <c r="F438" s="59" t="s">
        <v>207</v>
      </c>
      <c r="G438" s="60" t="s">
        <v>393</v>
      </c>
      <c r="H438" s="58"/>
      <c r="I438" s="61">
        <f t="shared" si="45"/>
        <v>26.26050420168067</v>
      </c>
      <c r="M438" s="2">
        <v>476</v>
      </c>
      <c r="IV438" s="57">
        <v>55910.6</v>
      </c>
    </row>
    <row r="439" spans="2:13" ht="12.75">
      <c r="B439" s="306"/>
      <c r="H439" s="8">
        <f>H438-B439</f>
        <v>0</v>
      </c>
      <c r="I439" s="28">
        <f t="shared" si="45"/>
        <v>0</v>
      </c>
      <c r="M439" s="2">
        <v>476</v>
      </c>
    </row>
    <row r="440" spans="2:13" ht="12.75">
      <c r="B440" s="306">
        <v>2500</v>
      </c>
      <c r="C440" s="1" t="s">
        <v>17</v>
      </c>
      <c r="D440" s="1" t="s">
        <v>13</v>
      </c>
      <c r="E440" s="1" t="s">
        <v>89</v>
      </c>
      <c r="F440" s="33" t="s">
        <v>208</v>
      </c>
      <c r="G440" s="33" t="s">
        <v>209</v>
      </c>
      <c r="H440" s="8">
        <f>H439-B440</f>
        <v>-2500</v>
      </c>
      <c r="I440" s="28">
        <f t="shared" si="45"/>
        <v>5.2521008403361344</v>
      </c>
      <c r="K440" t="s">
        <v>17</v>
      </c>
      <c r="L440">
        <v>11</v>
      </c>
      <c r="M440" s="2">
        <v>476</v>
      </c>
    </row>
    <row r="441" spans="1:13" s="66" customFormat="1" ht="12.75">
      <c r="A441" s="17"/>
      <c r="B441" s="313">
        <f>SUM(B440)</f>
        <v>2500</v>
      </c>
      <c r="C441" s="17" t="s">
        <v>17</v>
      </c>
      <c r="D441" s="17"/>
      <c r="E441" s="17"/>
      <c r="F441" s="24"/>
      <c r="G441" s="24"/>
      <c r="H441" s="63">
        <v>0</v>
      </c>
      <c r="I441" s="65">
        <f t="shared" si="45"/>
        <v>5.2521008403361344</v>
      </c>
      <c r="M441" s="2">
        <v>476</v>
      </c>
    </row>
    <row r="442" spans="2:13" ht="12.75">
      <c r="B442" s="306"/>
      <c r="H442" s="8">
        <f>H441-B442</f>
        <v>0</v>
      </c>
      <c r="I442" s="28">
        <f t="shared" si="45"/>
        <v>0</v>
      </c>
      <c r="M442" s="2">
        <v>476</v>
      </c>
    </row>
    <row r="443" spans="2:13" ht="12.75">
      <c r="B443" s="306"/>
      <c r="H443" s="8">
        <f>H442-B443</f>
        <v>0</v>
      </c>
      <c r="I443" s="28">
        <f t="shared" si="45"/>
        <v>0</v>
      </c>
      <c r="M443" s="2">
        <v>476</v>
      </c>
    </row>
    <row r="444" spans="2:13" ht="12.75">
      <c r="B444" s="306">
        <v>5000</v>
      </c>
      <c r="C444" s="1" t="s">
        <v>37</v>
      </c>
      <c r="D444" s="1" t="s">
        <v>13</v>
      </c>
      <c r="E444" s="1" t="s">
        <v>656</v>
      </c>
      <c r="F444" s="33" t="s">
        <v>210</v>
      </c>
      <c r="G444" s="33" t="s">
        <v>209</v>
      </c>
      <c r="H444" s="8">
        <f>H443-B444</f>
        <v>-5000</v>
      </c>
      <c r="I444" s="28">
        <f t="shared" si="45"/>
        <v>10.504201680672269</v>
      </c>
      <c r="K444" t="s">
        <v>89</v>
      </c>
      <c r="L444">
        <v>11</v>
      </c>
      <c r="M444" s="2">
        <v>476</v>
      </c>
    </row>
    <row r="445" spans="1:13" s="66" customFormat="1" ht="12.75">
      <c r="A445" s="17"/>
      <c r="B445" s="313">
        <f>SUM(B444:B444)</f>
        <v>5000</v>
      </c>
      <c r="C445" s="17"/>
      <c r="D445" s="17"/>
      <c r="E445" s="17" t="s">
        <v>656</v>
      </c>
      <c r="F445" s="24"/>
      <c r="G445" s="24"/>
      <c r="H445" s="63">
        <v>0</v>
      </c>
      <c r="I445" s="65">
        <f t="shared" si="45"/>
        <v>10.504201680672269</v>
      </c>
      <c r="M445" s="2">
        <v>476</v>
      </c>
    </row>
    <row r="446" spans="2:13" ht="12.75">
      <c r="B446" s="306"/>
      <c r="H446" s="8">
        <f>H445-B446</f>
        <v>0</v>
      </c>
      <c r="I446" s="28">
        <f t="shared" si="45"/>
        <v>0</v>
      </c>
      <c r="M446" s="2">
        <v>476</v>
      </c>
    </row>
    <row r="447" spans="2:13" ht="12.75">
      <c r="B447" s="306"/>
      <c r="H447" s="8">
        <f>H446-B447</f>
        <v>0</v>
      </c>
      <c r="I447" s="28">
        <f t="shared" si="45"/>
        <v>0</v>
      </c>
      <c r="M447" s="2">
        <v>476</v>
      </c>
    </row>
    <row r="448" spans="1:13" ht="12.75">
      <c r="A448"/>
      <c r="B448" s="306">
        <v>5000</v>
      </c>
      <c r="C448" s="1" t="s">
        <v>383</v>
      </c>
      <c r="D448" s="1" t="s">
        <v>13</v>
      </c>
      <c r="E448" s="1" t="s">
        <v>68</v>
      </c>
      <c r="F448" s="33" t="s">
        <v>210</v>
      </c>
      <c r="G448" s="70" t="s">
        <v>209</v>
      </c>
      <c r="H448" s="8">
        <f>H447-B448</f>
        <v>-5000</v>
      </c>
      <c r="I448" s="28">
        <f t="shared" si="45"/>
        <v>10.504201680672269</v>
      </c>
      <c r="K448" t="s">
        <v>89</v>
      </c>
      <c r="L448">
        <v>11</v>
      </c>
      <c r="M448" s="2">
        <v>476</v>
      </c>
    </row>
    <row r="449" spans="1:13" s="66" customFormat="1" ht="12.75">
      <c r="A449" s="17"/>
      <c r="B449" s="313">
        <f>SUM(B448)</f>
        <v>5000</v>
      </c>
      <c r="C449" s="17"/>
      <c r="D449" s="17"/>
      <c r="E449" s="17" t="s">
        <v>68</v>
      </c>
      <c r="F449" s="24"/>
      <c r="G449" s="24"/>
      <c r="H449" s="63">
        <v>0</v>
      </c>
      <c r="I449" s="65">
        <f t="shared" si="45"/>
        <v>10.504201680672269</v>
      </c>
      <c r="M449" s="2">
        <v>476</v>
      </c>
    </row>
    <row r="450" spans="2:13" ht="12.75">
      <c r="B450" s="306"/>
      <c r="H450" s="8">
        <f>H449-B450</f>
        <v>0</v>
      </c>
      <c r="I450" s="28">
        <f t="shared" si="45"/>
        <v>0</v>
      </c>
      <c r="M450" s="2">
        <v>476</v>
      </c>
    </row>
    <row r="451" spans="2:13" ht="12.75">
      <c r="B451" s="306"/>
      <c r="H451" s="8">
        <f>H450-B451</f>
        <v>0</v>
      </c>
      <c r="I451" s="28">
        <f t="shared" si="45"/>
        <v>0</v>
      </c>
      <c r="M451" s="2">
        <v>476</v>
      </c>
    </row>
    <row r="452" spans="2:13" ht="12.75">
      <c r="B452" s="306"/>
      <c r="H452" s="8">
        <f>H451-B452</f>
        <v>0</v>
      </c>
      <c r="I452" s="28">
        <f t="shared" si="45"/>
        <v>0</v>
      </c>
      <c r="M452" s="2">
        <v>476</v>
      </c>
    </row>
    <row r="453" spans="2:13" ht="12.75">
      <c r="B453" s="306"/>
      <c r="H453" s="8">
        <f>H452-B453</f>
        <v>0</v>
      </c>
      <c r="I453" s="28">
        <f t="shared" si="45"/>
        <v>0</v>
      </c>
      <c r="M453" s="2">
        <v>476</v>
      </c>
    </row>
    <row r="454" spans="1:256" s="62" customFormat="1" ht="12.75">
      <c r="A454" s="57"/>
      <c r="B454" s="389">
        <f>+B460+B467+B474+B481+B487</f>
        <v>33800</v>
      </c>
      <c r="C454" s="57" t="s">
        <v>211</v>
      </c>
      <c r="D454" s="57" t="s">
        <v>355</v>
      </c>
      <c r="E454" s="57" t="s">
        <v>106</v>
      </c>
      <c r="F454" s="59" t="s">
        <v>394</v>
      </c>
      <c r="G454" s="60" t="s">
        <v>381</v>
      </c>
      <c r="H454" s="58"/>
      <c r="I454" s="61">
        <f t="shared" si="45"/>
        <v>71.00840336134453</v>
      </c>
      <c r="M454" s="2">
        <v>476</v>
      </c>
      <c r="IV454" s="57">
        <v>55910.6</v>
      </c>
    </row>
    <row r="455" spans="2:13" ht="12.75">
      <c r="B455" s="306"/>
      <c r="H455" s="8">
        <f>H454-B455</f>
        <v>0</v>
      </c>
      <c r="I455" s="28">
        <f t="shared" si="45"/>
        <v>0</v>
      </c>
      <c r="M455" s="2">
        <v>476</v>
      </c>
    </row>
    <row r="456" spans="2:13" ht="12.75">
      <c r="B456" s="306">
        <v>2500</v>
      </c>
      <c r="C456" s="1" t="s">
        <v>17</v>
      </c>
      <c r="D456" s="1" t="s">
        <v>13</v>
      </c>
      <c r="E456" s="1" t="s">
        <v>23</v>
      </c>
      <c r="F456" s="33" t="s">
        <v>212</v>
      </c>
      <c r="G456" s="33" t="s">
        <v>209</v>
      </c>
      <c r="H456" s="8">
        <f>H455-B456</f>
        <v>-2500</v>
      </c>
      <c r="I456" s="28">
        <v>5</v>
      </c>
      <c r="K456" t="s">
        <v>17</v>
      </c>
      <c r="L456">
        <v>12</v>
      </c>
      <c r="M456" s="2">
        <v>476</v>
      </c>
    </row>
    <row r="457" spans="2:13" ht="12.75">
      <c r="B457" s="306">
        <v>2500</v>
      </c>
      <c r="C457" s="1" t="s">
        <v>17</v>
      </c>
      <c r="D457" s="1" t="s">
        <v>13</v>
      </c>
      <c r="E457" s="1" t="s">
        <v>23</v>
      </c>
      <c r="F457" s="33" t="s">
        <v>213</v>
      </c>
      <c r="G457" s="33" t="s">
        <v>214</v>
      </c>
      <c r="H457" s="8">
        <f>H456-B457</f>
        <v>-5000</v>
      </c>
      <c r="I457" s="28">
        <v>5</v>
      </c>
      <c r="K457" t="s">
        <v>17</v>
      </c>
      <c r="L457">
        <v>12</v>
      </c>
      <c r="M457" s="2">
        <v>476</v>
      </c>
    </row>
    <row r="458" spans="2:13" ht="12.75">
      <c r="B458" s="306">
        <v>2500</v>
      </c>
      <c r="C458" s="1" t="s">
        <v>17</v>
      </c>
      <c r="D458" s="1" t="s">
        <v>13</v>
      </c>
      <c r="E458" s="1" t="s">
        <v>23</v>
      </c>
      <c r="F458" s="33" t="s">
        <v>215</v>
      </c>
      <c r="G458" s="33" t="s">
        <v>216</v>
      </c>
      <c r="H458" s="8">
        <f>H457-B458</f>
        <v>-7500</v>
      </c>
      <c r="I458" s="28">
        <v>5</v>
      </c>
      <c r="K458" t="s">
        <v>17</v>
      </c>
      <c r="L458">
        <v>12</v>
      </c>
      <c r="M458" s="2">
        <v>476</v>
      </c>
    </row>
    <row r="459" spans="2:13" ht="12.75">
      <c r="B459" s="306">
        <v>2500</v>
      </c>
      <c r="C459" s="1" t="s">
        <v>17</v>
      </c>
      <c r="D459" s="1" t="s">
        <v>13</v>
      </c>
      <c r="E459" s="1" t="s">
        <v>23</v>
      </c>
      <c r="F459" s="33" t="s">
        <v>217</v>
      </c>
      <c r="G459" s="33" t="s">
        <v>218</v>
      </c>
      <c r="H459" s="8">
        <f>H458-B459</f>
        <v>-10000</v>
      </c>
      <c r="I459" s="28">
        <v>5</v>
      </c>
      <c r="K459" t="s">
        <v>17</v>
      </c>
      <c r="L459">
        <v>12</v>
      </c>
      <c r="M459" s="2">
        <v>476</v>
      </c>
    </row>
    <row r="460" spans="1:13" s="66" customFormat="1" ht="12.75">
      <c r="A460" s="17"/>
      <c r="B460" s="313">
        <f>SUM(B456:B459)</f>
        <v>10000</v>
      </c>
      <c r="C460" s="17" t="s">
        <v>17</v>
      </c>
      <c r="D460" s="17"/>
      <c r="E460" s="17"/>
      <c r="F460" s="24"/>
      <c r="G460" s="24"/>
      <c r="H460" s="63">
        <v>0</v>
      </c>
      <c r="I460" s="65">
        <f aca="true" t="shared" si="46" ref="I460:I493">+B460/M460</f>
        <v>21.008403361344538</v>
      </c>
      <c r="M460" s="2">
        <v>476</v>
      </c>
    </row>
    <row r="461" spans="2:13" ht="12.75">
      <c r="B461" s="306"/>
      <c r="H461" s="8">
        <f aca="true" t="shared" si="47" ref="H461:H466">H460-B461</f>
        <v>0</v>
      </c>
      <c r="I461" s="28">
        <f t="shared" si="46"/>
        <v>0</v>
      </c>
      <c r="M461" s="2">
        <v>476</v>
      </c>
    </row>
    <row r="462" spans="2:13" ht="12.75">
      <c r="B462" s="306"/>
      <c r="H462" s="8">
        <f t="shared" si="47"/>
        <v>0</v>
      </c>
      <c r="I462" s="28">
        <f t="shared" si="46"/>
        <v>0</v>
      </c>
      <c r="M462" s="2">
        <v>476</v>
      </c>
    </row>
    <row r="463" spans="2:13" ht="12.75">
      <c r="B463" s="390">
        <v>2500</v>
      </c>
      <c r="C463" s="1" t="s">
        <v>219</v>
      </c>
      <c r="D463" s="18" t="s">
        <v>13</v>
      </c>
      <c r="E463" s="1" t="s">
        <v>387</v>
      </c>
      <c r="F463" s="33" t="s">
        <v>220</v>
      </c>
      <c r="G463" s="33" t="s">
        <v>214</v>
      </c>
      <c r="H463" s="8">
        <f t="shared" si="47"/>
        <v>-2500</v>
      </c>
      <c r="I463" s="28">
        <f t="shared" si="46"/>
        <v>5.2521008403361344</v>
      </c>
      <c r="K463" t="s">
        <v>23</v>
      </c>
      <c r="L463">
        <v>12</v>
      </c>
      <c r="M463" s="2">
        <v>476</v>
      </c>
    </row>
    <row r="464" spans="2:13" ht="12.75">
      <c r="B464" s="306">
        <v>1500</v>
      </c>
      <c r="C464" s="1" t="s">
        <v>221</v>
      </c>
      <c r="D464" s="18" t="s">
        <v>13</v>
      </c>
      <c r="E464" s="1" t="s">
        <v>387</v>
      </c>
      <c r="F464" s="33" t="s">
        <v>220</v>
      </c>
      <c r="G464" s="33" t="s">
        <v>216</v>
      </c>
      <c r="H464" s="8">
        <f t="shared" si="47"/>
        <v>-4000</v>
      </c>
      <c r="I464" s="28">
        <f t="shared" si="46"/>
        <v>3.1512605042016806</v>
      </c>
      <c r="K464" t="s">
        <v>23</v>
      </c>
      <c r="L464">
        <v>12</v>
      </c>
      <c r="M464" s="2">
        <v>476</v>
      </c>
    </row>
    <row r="465" spans="2:13" ht="12.75">
      <c r="B465" s="306">
        <v>1500</v>
      </c>
      <c r="C465" s="1" t="s">
        <v>222</v>
      </c>
      <c r="D465" s="18" t="s">
        <v>13</v>
      </c>
      <c r="E465" s="1" t="s">
        <v>387</v>
      </c>
      <c r="F465" s="33" t="s">
        <v>220</v>
      </c>
      <c r="G465" s="33" t="s">
        <v>216</v>
      </c>
      <c r="H465" s="8">
        <f t="shared" si="47"/>
        <v>-5500</v>
      </c>
      <c r="I465" s="28">
        <f t="shared" si="46"/>
        <v>3.1512605042016806</v>
      </c>
      <c r="K465" t="s">
        <v>23</v>
      </c>
      <c r="L465">
        <v>12</v>
      </c>
      <c r="M465" s="2">
        <v>476</v>
      </c>
    </row>
    <row r="466" spans="2:13" ht="12.75">
      <c r="B466" s="306">
        <v>2500</v>
      </c>
      <c r="C466" s="1" t="s">
        <v>223</v>
      </c>
      <c r="D466" s="18" t="s">
        <v>13</v>
      </c>
      <c r="E466" s="1" t="s">
        <v>387</v>
      </c>
      <c r="F466" s="33" t="s">
        <v>220</v>
      </c>
      <c r="G466" s="33" t="s">
        <v>224</v>
      </c>
      <c r="H466" s="8">
        <f t="shared" si="47"/>
        <v>-8000</v>
      </c>
      <c r="I466" s="28">
        <f t="shared" si="46"/>
        <v>5.2521008403361344</v>
      </c>
      <c r="K466" t="s">
        <v>23</v>
      </c>
      <c r="L466">
        <v>12</v>
      </c>
      <c r="M466" s="2">
        <v>476</v>
      </c>
    </row>
    <row r="467" spans="1:13" s="66" customFormat="1" ht="12.75">
      <c r="A467" s="17"/>
      <c r="B467" s="313">
        <f>SUM(B463:B466)</f>
        <v>8000</v>
      </c>
      <c r="C467" s="17" t="s">
        <v>655</v>
      </c>
      <c r="D467" s="17"/>
      <c r="E467" s="17"/>
      <c r="F467" s="24"/>
      <c r="G467" s="24"/>
      <c r="H467" s="63">
        <v>0</v>
      </c>
      <c r="I467" s="65">
        <f t="shared" si="46"/>
        <v>16.80672268907563</v>
      </c>
      <c r="M467" s="2">
        <v>476</v>
      </c>
    </row>
    <row r="468" spans="2:13" ht="12.75">
      <c r="B468" s="306"/>
      <c r="H468" s="8">
        <f aca="true" t="shared" si="48" ref="H468:H473">H467-B468</f>
        <v>0</v>
      </c>
      <c r="I468" s="28">
        <f t="shared" si="46"/>
        <v>0</v>
      </c>
      <c r="M468" s="2">
        <v>476</v>
      </c>
    </row>
    <row r="469" spans="2:13" ht="12.75">
      <c r="B469" s="306"/>
      <c r="H469" s="8">
        <f t="shared" si="48"/>
        <v>0</v>
      </c>
      <c r="I469" s="28">
        <f t="shared" si="46"/>
        <v>0</v>
      </c>
      <c r="M469" s="2">
        <v>476</v>
      </c>
    </row>
    <row r="470" spans="2:13" ht="12.75">
      <c r="B470" s="306">
        <v>1200</v>
      </c>
      <c r="C470" s="1" t="s">
        <v>37</v>
      </c>
      <c r="D470" s="18" t="s">
        <v>13</v>
      </c>
      <c r="E470" s="1" t="s">
        <v>656</v>
      </c>
      <c r="F470" s="33" t="s">
        <v>220</v>
      </c>
      <c r="G470" s="33" t="s">
        <v>214</v>
      </c>
      <c r="H470" s="8">
        <f t="shared" si="48"/>
        <v>-1200</v>
      </c>
      <c r="I470" s="28">
        <f t="shared" si="46"/>
        <v>2.5210084033613445</v>
      </c>
      <c r="K470" t="s">
        <v>23</v>
      </c>
      <c r="L470">
        <v>12</v>
      </c>
      <c r="M470" s="2">
        <v>476</v>
      </c>
    </row>
    <row r="471" spans="2:13" ht="12.75">
      <c r="B471" s="306">
        <v>1200</v>
      </c>
      <c r="C471" s="1" t="s">
        <v>37</v>
      </c>
      <c r="D471" s="18" t="s">
        <v>13</v>
      </c>
      <c r="E471" s="1" t="s">
        <v>656</v>
      </c>
      <c r="F471" s="33" t="s">
        <v>220</v>
      </c>
      <c r="G471" s="33" t="s">
        <v>216</v>
      </c>
      <c r="H471" s="8">
        <f t="shared" si="48"/>
        <v>-2400</v>
      </c>
      <c r="I471" s="28">
        <f t="shared" si="46"/>
        <v>2.5210084033613445</v>
      </c>
      <c r="K471" t="s">
        <v>23</v>
      </c>
      <c r="L471">
        <v>12</v>
      </c>
      <c r="M471" s="2">
        <v>476</v>
      </c>
    </row>
    <row r="472" spans="2:13" ht="12.75">
      <c r="B472" s="306">
        <v>1200</v>
      </c>
      <c r="C472" s="1" t="s">
        <v>37</v>
      </c>
      <c r="D472" s="18" t="s">
        <v>13</v>
      </c>
      <c r="E472" s="1" t="s">
        <v>656</v>
      </c>
      <c r="F472" s="33" t="s">
        <v>220</v>
      </c>
      <c r="G472" s="33" t="s">
        <v>218</v>
      </c>
      <c r="H472" s="8">
        <f t="shared" si="48"/>
        <v>-3600</v>
      </c>
      <c r="I472" s="28">
        <f t="shared" si="46"/>
        <v>2.5210084033613445</v>
      </c>
      <c r="K472" t="s">
        <v>23</v>
      </c>
      <c r="L472">
        <v>12</v>
      </c>
      <c r="M472" s="2">
        <v>476</v>
      </c>
    </row>
    <row r="473" spans="2:13" ht="12.75">
      <c r="B473" s="306">
        <v>1200</v>
      </c>
      <c r="C473" s="1" t="s">
        <v>37</v>
      </c>
      <c r="D473" s="18" t="s">
        <v>13</v>
      </c>
      <c r="E473" s="1" t="s">
        <v>656</v>
      </c>
      <c r="F473" s="33" t="s">
        <v>220</v>
      </c>
      <c r="G473" s="33" t="s">
        <v>224</v>
      </c>
      <c r="H473" s="8">
        <f t="shared" si="48"/>
        <v>-4800</v>
      </c>
      <c r="I473" s="28">
        <f t="shared" si="46"/>
        <v>2.5210084033613445</v>
      </c>
      <c r="K473" t="s">
        <v>23</v>
      </c>
      <c r="L473">
        <v>12</v>
      </c>
      <c r="M473" s="2">
        <v>476</v>
      </c>
    </row>
    <row r="474" spans="1:13" s="66" customFormat="1" ht="12.75">
      <c r="A474" s="17"/>
      <c r="B474" s="313">
        <f>SUM(B470:B473)</f>
        <v>4800</v>
      </c>
      <c r="C474" s="17"/>
      <c r="D474" s="17"/>
      <c r="E474" s="17" t="s">
        <v>656</v>
      </c>
      <c r="F474" s="24"/>
      <c r="G474" s="24"/>
      <c r="H474" s="63">
        <v>0</v>
      </c>
      <c r="I474" s="65">
        <f t="shared" si="46"/>
        <v>10.084033613445378</v>
      </c>
      <c r="M474" s="2">
        <v>476</v>
      </c>
    </row>
    <row r="475" spans="2:13" ht="12.75">
      <c r="B475" s="306"/>
      <c r="H475" s="8">
        <f aca="true" t="shared" si="49" ref="H475:H480">H474-B475</f>
        <v>0</v>
      </c>
      <c r="I475" s="28">
        <f t="shared" si="46"/>
        <v>0</v>
      </c>
      <c r="M475" s="2">
        <v>476</v>
      </c>
    </row>
    <row r="476" spans="2:13" ht="12.75">
      <c r="B476" s="306"/>
      <c r="H476" s="8">
        <f t="shared" si="49"/>
        <v>0</v>
      </c>
      <c r="I476" s="28">
        <f t="shared" si="46"/>
        <v>0</v>
      </c>
      <c r="M476" s="2">
        <v>476</v>
      </c>
    </row>
    <row r="477" spans="2:13" ht="12.75">
      <c r="B477" s="306">
        <v>2000</v>
      </c>
      <c r="C477" s="1" t="s">
        <v>41</v>
      </c>
      <c r="D477" s="18" t="s">
        <v>13</v>
      </c>
      <c r="E477" s="1" t="s">
        <v>387</v>
      </c>
      <c r="F477" s="33" t="s">
        <v>220</v>
      </c>
      <c r="G477" s="33" t="s">
        <v>214</v>
      </c>
      <c r="H477" s="8">
        <f t="shared" si="49"/>
        <v>-2000</v>
      </c>
      <c r="I477" s="28">
        <f t="shared" si="46"/>
        <v>4.201680672268908</v>
      </c>
      <c r="K477" t="s">
        <v>23</v>
      </c>
      <c r="L477">
        <v>12</v>
      </c>
      <c r="M477" s="2">
        <v>476</v>
      </c>
    </row>
    <row r="478" spans="2:13" ht="12.75">
      <c r="B478" s="306">
        <v>2000</v>
      </c>
      <c r="C478" s="1" t="s">
        <v>41</v>
      </c>
      <c r="D478" s="18" t="s">
        <v>13</v>
      </c>
      <c r="E478" s="1" t="s">
        <v>387</v>
      </c>
      <c r="F478" s="33" t="s">
        <v>220</v>
      </c>
      <c r="G478" s="33" t="s">
        <v>216</v>
      </c>
      <c r="H478" s="8">
        <f t="shared" si="49"/>
        <v>-4000</v>
      </c>
      <c r="I478" s="28">
        <f t="shared" si="46"/>
        <v>4.201680672268908</v>
      </c>
      <c r="K478" t="s">
        <v>23</v>
      </c>
      <c r="L478">
        <v>12</v>
      </c>
      <c r="M478" s="2">
        <v>476</v>
      </c>
    </row>
    <row r="479" spans="2:13" ht="12.75">
      <c r="B479" s="306">
        <v>2000</v>
      </c>
      <c r="C479" s="1" t="s">
        <v>41</v>
      </c>
      <c r="D479" s="18" t="s">
        <v>13</v>
      </c>
      <c r="E479" s="1" t="s">
        <v>387</v>
      </c>
      <c r="F479" s="33" t="s">
        <v>220</v>
      </c>
      <c r="G479" s="33" t="s">
        <v>218</v>
      </c>
      <c r="H479" s="8">
        <f t="shared" si="49"/>
        <v>-6000</v>
      </c>
      <c r="I479" s="28">
        <f t="shared" si="46"/>
        <v>4.201680672268908</v>
      </c>
      <c r="K479" t="s">
        <v>23</v>
      </c>
      <c r="L479">
        <v>12</v>
      </c>
      <c r="M479" s="2">
        <v>476</v>
      </c>
    </row>
    <row r="480" spans="2:13" ht="12.75">
      <c r="B480" s="306">
        <v>2000</v>
      </c>
      <c r="C480" s="1" t="s">
        <v>41</v>
      </c>
      <c r="D480" s="18" t="s">
        <v>13</v>
      </c>
      <c r="E480" s="1" t="s">
        <v>387</v>
      </c>
      <c r="F480" s="33" t="s">
        <v>220</v>
      </c>
      <c r="G480" s="33" t="s">
        <v>224</v>
      </c>
      <c r="H480" s="8">
        <f t="shared" si="49"/>
        <v>-8000</v>
      </c>
      <c r="I480" s="28">
        <f t="shared" si="46"/>
        <v>4.201680672268908</v>
      </c>
      <c r="K480" t="s">
        <v>23</v>
      </c>
      <c r="L480">
        <v>12</v>
      </c>
      <c r="M480" s="2">
        <v>476</v>
      </c>
    </row>
    <row r="481" spans="1:13" s="66" customFormat="1" ht="12.75">
      <c r="A481" s="17"/>
      <c r="B481" s="313">
        <f>SUM(B477:B480)</f>
        <v>8000</v>
      </c>
      <c r="C481" s="17" t="s">
        <v>41</v>
      </c>
      <c r="D481" s="17"/>
      <c r="E481" s="17"/>
      <c r="F481" s="24"/>
      <c r="G481" s="24"/>
      <c r="H481" s="63">
        <v>0</v>
      </c>
      <c r="I481" s="65">
        <f t="shared" si="46"/>
        <v>16.80672268907563</v>
      </c>
      <c r="M481" s="2">
        <v>476</v>
      </c>
    </row>
    <row r="482" spans="2:13" ht="12.75">
      <c r="B482" s="306"/>
      <c r="H482" s="8">
        <f>H481-B482</f>
        <v>0</v>
      </c>
      <c r="I482" s="28">
        <f t="shared" si="46"/>
        <v>0</v>
      </c>
      <c r="M482" s="2">
        <v>476</v>
      </c>
    </row>
    <row r="483" spans="2:13" ht="12.75">
      <c r="B483" s="306"/>
      <c r="H483" s="8">
        <f>H482-B483</f>
        <v>0</v>
      </c>
      <c r="I483" s="28">
        <f t="shared" si="46"/>
        <v>0</v>
      </c>
      <c r="M483" s="2">
        <v>476</v>
      </c>
    </row>
    <row r="484" spans="2:13" ht="12.75">
      <c r="B484" s="390">
        <v>1000</v>
      </c>
      <c r="C484" s="1" t="s">
        <v>383</v>
      </c>
      <c r="D484" s="18" t="s">
        <v>13</v>
      </c>
      <c r="E484" s="1" t="s">
        <v>68</v>
      </c>
      <c r="F484" s="33" t="s">
        <v>220</v>
      </c>
      <c r="G484" s="33" t="s">
        <v>216</v>
      </c>
      <c r="H484" s="8">
        <f>H483-B484</f>
        <v>-1000</v>
      </c>
      <c r="I484" s="28">
        <f t="shared" si="46"/>
        <v>2.100840336134454</v>
      </c>
      <c r="K484" t="s">
        <v>23</v>
      </c>
      <c r="L484">
        <v>12</v>
      </c>
      <c r="M484" s="2">
        <v>476</v>
      </c>
    </row>
    <row r="485" spans="2:13" ht="12.75">
      <c r="B485" s="390">
        <v>1000</v>
      </c>
      <c r="C485" s="1" t="s">
        <v>383</v>
      </c>
      <c r="D485" s="18" t="s">
        <v>13</v>
      </c>
      <c r="E485" s="1" t="s">
        <v>68</v>
      </c>
      <c r="F485" s="33" t="s">
        <v>220</v>
      </c>
      <c r="G485" s="33" t="s">
        <v>218</v>
      </c>
      <c r="H485" s="8">
        <f>H484-B485</f>
        <v>-2000</v>
      </c>
      <c r="I485" s="28">
        <f t="shared" si="46"/>
        <v>2.100840336134454</v>
      </c>
      <c r="K485" t="s">
        <v>23</v>
      </c>
      <c r="L485">
        <v>12</v>
      </c>
      <c r="M485" s="2">
        <v>476</v>
      </c>
    </row>
    <row r="486" spans="2:13" ht="12.75">
      <c r="B486" s="390">
        <v>1000</v>
      </c>
      <c r="C486" s="1" t="s">
        <v>383</v>
      </c>
      <c r="D486" s="18" t="s">
        <v>13</v>
      </c>
      <c r="E486" s="1" t="s">
        <v>68</v>
      </c>
      <c r="F486" s="33" t="s">
        <v>220</v>
      </c>
      <c r="G486" s="33" t="s">
        <v>224</v>
      </c>
      <c r="H486" s="8">
        <f>H485-B486</f>
        <v>-3000</v>
      </c>
      <c r="I486" s="28">
        <f t="shared" si="46"/>
        <v>2.100840336134454</v>
      </c>
      <c r="K486" t="s">
        <v>23</v>
      </c>
      <c r="L486">
        <v>12</v>
      </c>
      <c r="M486" s="2">
        <v>476</v>
      </c>
    </row>
    <row r="487" spans="1:13" s="66" customFormat="1" ht="12.75">
      <c r="A487" s="17"/>
      <c r="B487" s="313">
        <f>SUM(B484:B486)</f>
        <v>3000</v>
      </c>
      <c r="C487" s="17"/>
      <c r="D487" s="17"/>
      <c r="E487" s="17" t="s">
        <v>68</v>
      </c>
      <c r="F487" s="24"/>
      <c r="G487" s="24"/>
      <c r="H487" s="63">
        <v>0</v>
      </c>
      <c r="I487" s="65">
        <f t="shared" si="46"/>
        <v>6.302521008403361</v>
      </c>
      <c r="M487" s="2">
        <v>476</v>
      </c>
    </row>
    <row r="488" spans="2:13" ht="12.75">
      <c r="B488" s="306"/>
      <c r="H488" s="8">
        <f>H487-B488</f>
        <v>0</v>
      </c>
      <c r="I488" s="28">
        <f t="shared" si="46"/>
        <v>0</v>
      </c>
      <c r="M488" s="2">
        <v>476</v>
      </c>
    </row>
    <row r="489" spans="2:13" ht="12.75">
      <c r="B489" s="306"/>
      <c r="H489" s="8">
        <f>H488-B489</f>
        <v>0</v>
      </c>
      <c r="I489" s="28">
        <f t="shared" si="46"/>
        <v>0</v>
      </c>
      <c r="M489" s="2">
        <v>476</v>
      </c>
    </row>
    <row r="490" spans="2:13" ht="12.75">
      <c r="B490" s="306"/>
      <c r="H490" s="8">
        <f>H489-B490</f>
        <v>0</v>
      </c>
      <c r="I490" s="28">
        <f t="shared" si="46"/>
        <v>0</v>
      </c>
      <c r="M490" s="2">
        <v>476</v>
      </c>
    </row>
    <row r="491" spans="2:13" ht="12.75">
      <c r="B491" s="306"/>
      <c r="H491" s="8">
        <f>H490-B491</f>
        <v>0</v>
      </c>
      <c r="I491" s="28">
        <f t="shared" si="46"/>
        <v>0</v>
      </c>
      <c r="M491" s="2">
        <v>476</v>
      </c>
    </row>
    <row r="492" spans="1:256" s="62" customFormat="1" ht="12.75">
      <c r="A492" s="57"/>
      <c r="B492" s="389">
        <f>+B501+B512+B521+B529+B538+B543</f>
        <v>71800</v>
      </c>
      <c r="C492" s="57" t="s">
        <v>225</v>
      </c>
      <c r="D492" s="57" t="s">
        <v>356</v>
      </c>
      <c r="E492" s="57" t="s">
        <v>226</v>
      </c>
      <c r="F492" s="59" t="s">
        <v>227</v>
      </c>
      <c r="G492" s="60" t="s">
        <v>381</v>
      </c>
      <c r="H492" s="58"/>
      <c r="I492" s="61">
        <f t="shared" si="46"/>
        <v>150.8403361344538</v>
      </c>
      <c r="M492" s="2">
        <v>476</v>
      </c>
      <c r="IV492" s="57">
        <v>55910.6</v>
      </c>
    </row>
    <row r="493" spans="2:13" ht="12.75">
      <c r="B493" s="306"/>
      <c r="H493" s="8">
        <f aca="true" t="shared" si="50" ref="H493:H500">H492-B493</f>
        <v>0</v>
      </c>
      <c r="I493" s="28">
        <f t="shared" si="46"/>
        <v>0</v>
      </c>
      <c r="M493" s="2">
        <v>476</v>
      </c>
    </row>
    <row r="494" spans="2:13" ht="12.75">
      <c r="B494" s="306">
        <v>2000</v>
      </c>
      <c r="C494" s="1" t="s">
        <v>17</v>
      </c>
      <c r="D494" s="1" t="s">
        <v>13</v>
      </c>
      <c r="E494" s="1" t="s">
        <v>108</v>
      </c>
      <c r="F494" s="33" t="s">
        <v>228</v>
      </c>
      <c r="G494" s="33" t="s">
        <v>209</v>
      </c>
      <c r="H494" s="8">
        <f t="shared" si="50"/>
        <v>-2000</v>
      </c>
      <c r="I494" s="28">
        <v>4</v>
      </c>
      <c r="K494" t="s">
        <v>17</v>
      </c>
      <c r="L494">
        <v>13</v>
      </c>
      <c r="M494" s="2">
        <v>476</v>
      </c>
    </row>
    <row r="495" spans="2:13" ht="12.75">
      <c r="B495" s="306">
        <v>2000</v>
      </c>
      <c r="C495" s="1" t="s">
        <v>17</v>
      </c>
      <c r="D495" s="1" t="s">
        <v>13</v>
      </c>
      <c r="E495" s="1" t="s">
        <v>108</v>
      </c>
      <c r="F495" s="33" t="s">
        <v>229</v>
      </c>
      <c r="G495" s="33" t="s">
        <v>214</v>
      </c>
      <c r="H495" s="8">
        <f t="shared" si="50"/>
        <v>-4000</v>
      </c>
      <c r="I495" s="28">
        <v>4</v>
      </c>
      <c r="K495" t="s">
        <v>17</v>
      </c>
      <c r="L495">
        <v>13</v>
      </c>
      <c r="M495" s="2">
        <v>476</v>
      </c>
    </row>
    <row r="496" spans="2:13" ht="12.75">
      <c r="B496" s="306">
        <v>2000</v>
      </c>
      <c r="C496" s="1" t="s">
        <v>17</v>
      </c>
      <c r="D496" s="1" t="s">
        <v>13</v>
      </c>
      <c r="E496" s="1" t="s">
        <v>108</v>
      </c>
      <c r="F496" s="33" t="s">
        <v>230</v>
      </c>
      <c r="G496" s="33" t="s">
        <v>216</v>
      </c>
      <c r="H496" s="8">
        <f t="shared" si="50"/>
        <v>-6000</v>
      </c>
      <c r="I496" s="28">
        <v>4</v>
      </c>
      <c r="K496" t="s">
        <v>17</v>
      </c>
      <c r="L496">
        <v>13</v>
      </c>
      <c r="M496" s="2">
        <v>476</v>
      </c>
    </row>
    <row r="497" spans="2:13" ht="12.75">
      <c r="B497" s="306">
        <v>2000</v>
      </c>
      <c r="C497" s="1" t="s">
        <v>17</v>
      </c>
      <c r="D497" s="1" t="s">
        <v>13</v>
      </c>
      <c r="E497" s="1" t="s">
        <v>108</v>
      </c>
      <c r="F497" s="33" t="s">
        <v>231</v>
      </c>
      <c r="G497" s="33" t="s">
        <v>218</v>
      </c>
      <c r="H497" s="8">
        <f t="shared" si="50"/>
        <v>-8000</v>
      </c>
      <c r="I497" s="28">
        <v>4</v>
      </c>
      <c r="K497" t="s">
        <v>17</v>
      </c>
      <c r="L497">
        <v>13</v>
      </c>
      <c r="M497" s="2">
        <v>476</v>
      </c>
    </row>
    <row r="498" spans="2:13" ht="12.75">
      <c r="B498" s="306">
        <v>2000</v>
      </c>
      <c r="C498" s="1" t="s">
        <v>17</v>
      </c>
      <c r="D498" s="1" t="s">
        <v>13</v>
      </c>
      <c r="E498" s="1" t="s">
        <v>108</v>
      </c>
      <c r="F498" s="33" t="s">
        <v>232</v>
      </c>
      <c r="G498" s="33" t="s">
        <v>233</v>
      </c>
      <c r="H498" s="8">
        <f t="shared" si="50"/>
        <v>-10000</v>
      </c>
      <c r="I498" s="28">
        <v>4</v>
      </c>
      <c r="K498" t="s">
        <v>17</v>
      </c>
      <c r="L498">
        <v>13</v>
      </c>
      <c r="M498" s="2">
        <v>476</v>
      </c>
    </row>
    <row r="499" spans="2:13" ht="12.75">
      <c r="B499" s="306">
        <v>2000</v>
      </c>
      <c r="C499" s="1" t="s">
        <v>17</v>
      </c>
      <c r="D499" s="1" t="s">
        <v>13</v>
      </c>
      <c r="E499" s="1" t="s">
        <v>18</v>
      </c>
      <c r="F499" s="33" t="s">
        <v>234</v>
      </c>
      <c r="G499" s="33" t="s">
        <v>233</v>
      </c>
      <c r="H499" s="8">
        <f t="shared" si="50"/>
        <v>-12000</v>
      </c>
      <c r="I499" s="28">
        <v>4</v>
      </c>
      <c r="K499" t="s">
        <v>17</v>
      </c>
      <c r="L499">
        <v>13</v>
      </c>
      <c r="M499" s="2">
        <v>476</v>
      </c>
    </row>
    <row r="500" spans="1:13" s="21" customFormat="1" ht="12.75">
      <c r="A500" s="1"/>
      <c r="B500" s="306">
        <v>2000</v>
      </c>
      <c r="C500" s="1" t="s">
        <v>17</v>
      </c>
      <c r="D500" s="1" t="s">
        <v>13</v>
      </c>
      <c r="E500" s="1" t="s">
        <v>108</v>
      </c>
      <c r="F500" s="33" t="s">
        <v>235</v>
      </c>
      <c r="G500" s="33" t="s">
        <v>236</v>
      </c>
      <c r="H500" s="8">
        <f t="shared" si="50"/>
        <v>-14000</v>
      </c>
      <c r="I500" s="28">
        <v>4</v>
      </c>
      <c r="J500"/>
      <c r="K500" t="s">
        <v>17</v>
      </c>
      <c r="L500">
        <v>13</v>
      </c>
      <c r="M500" s="2">
        <v>476</v>
      </c>
    </row>
    <row r="501" spans="1:13" s="66" customFormat="1" ht="12.75">
      <c r="A501" s="17"/>
      <c r="B501" s="313">
        <f>SUM(B494:B500)</f>
        <v>14000</v>
      </c>
      <c r="C501" s="64" t="s">
        <v>17</v>
      </c>
      <c r="D501" s="17"/>
      <c r="E501" s="78"/>
      <c r="F501" s="24"/>
      <c r="G501" s="24"/>
      <c r="H501" s="63">
        <v>0</v>
      </c>
      <c r="I501" s="65">
        <f aca="true" t="shared" si="51" ref="I501:I543">+B501/M501</f>
        <v>29.41176470588235</v>
      </c>
      <c r="M501" s="2">
        <v>476</v>
      </c>
    </row>
    <row r="502" spans="2:13" ht="12.75">
      <c r="B502" s="198"/>
      <c r="C502" s="40"/>
      <c r="D502" s="18"/>
      <c r="E502" s="18"/>
      <c r="G502" s="37"/>
      <c r="H502" s="8">
        <v>0</v>
      </c>
      <c r="I502" s="28">
        <f t="shared" si="51"/>
        <v>0</v>
      </c>
      <c r="M502" s="2">
        <v>476</v>
      </c>
    </row>
    <row r="503" spans="2:13" ht="12.75">
      <c r="B503" s="306"/>
      <c r="C503" s="40"/>
      <c r="D503" s="18"/>
      <c r="H503" s="8">
        <v>0</v>
      </c>
      <c r="I503" s="28">
        <f t="shared" si="51"/>
        <v>0</v>
      </c>
      <c r="M503" s="2">
        <v>476</v>
      </c>
    </row>
    <row r="504" spans="2:13" ht="12.75">
      <c r="B504" s="306">
        <v>2500</v>
      </c>
      <c r="C504" s="1" t="s">
        <v>237</v>
      </c>
      <c r="D504" s="18" t="s">
        <v>13</v>
      </c>
      <c r="E504" s="1" t="s">
        <v>387</v>
      </c>
      <c r="F504" s="33" t="s">
        <v>238</v>
      </c>
      <c r="G504" s="33" t="s">
        <v>214</v>
      </c>
      <c r="H504" s="8">
        <f aca="true" t="shared" si="52" ref="H504:H510">H503-B504</f>
        <v>-2500</v>
      </c>
      <c r="I504" s="28">
        <f t="shared" si="51"/>
        <v>5.2521008403361344</v>
      </c>
      <c r="K504" t="s">
        <v>108</v>
      </c>
      <c r="L504">
        <v>13</v>
      </c>
      <c r="M504" s="2">
        <v>476</v>
      </c>
    </row>
    <row r="505" spans="2:13" ht="12.75">
      <c r="B505" s="306">
        <v>1000</v>
      </c>
      <c r="C505" s="1" t="s">
        <v>239</v>
      </c>
      <c r="D505" s="18" t="s">
        <v>13</v>
      </c>
      <c r="E505" s="1" t="s">
        <v>387</v>
      </c>
      <c r="F505" s="33" t="s">
        <v>238</v>
      </c>
      <c r="G505" s="33" t="s">
        <v>216</v>
      </c>
      <c r="H505" s="8">
        <f t="shared" si="52"/>
        <v>-3500</v>
      </c>
      <c r="I505" s="28">
        <f t="shared" si="51"/>
        <v>2.100840336134454</v>
      </c>
      <c r="K505" t="s">
        <v>108</v>
      </c>
      <c r="L505">
        <v>13</v>
      </c>
      <c r="M505" s="2">
        <v>476</v>
      </c>
    </row>
    <row r="506" spans="2:13" ht="12.75">
      <c r="B506" s="306">
        <v>1000</v>
      </c>
      <c r="C506" s="1" t="s">
        <v>240</v>
      </c>
      <c r="D506" s="18" t="s">
        <v>13</v>
      </c>
      <c r="E506" s="1" t="s">
        <v>387</v>
      </c>
      <c r="F506" s="33" t="s">
        <v>238</v>
      </c>
      <c r="G506" s="33" t="s">
        <v>216</v>
      </c>
      <c r="H506" s="8">
        <f t="shared" si="52"/>
        <v>-4500</v>
      </c>
      <c r="I506" s="28">
        <f t="shared" si="51"/>
        <v>2.100840336134454</v>
      </c>
      <c r="K506" t="s">
        <v>108</v>
      </c>
      <c r="L506">
        <v>13</v>
      </c>
      <c r="M506" s="2">
        <v>476</v>
      </c>
    </row>
    <row r="507" spans="2:13" ht="12.75">
      <c r="B507" s="306">
        <v>1000</v>
      </c>
      <c r="C507" s="1" t="s">
        <v>241</v>
      </c>
      <c r="D507" s="18" t="s">
        <v>13</v>
      </c>
      <c r="E507" s="1" t="s">
        <v>387</v>
      </c>
      <c r="F507" s="33" t="s">
        <v>238</v>
      </c>
      <c r="G507" s="33" t="s">
        <v>218</v>
      </c>
      <c r="H507" s="8">
        <f t="shared" si="52"/>
        <v>-5500</v>
      </c>
      <c r="I507" s="28">
        <f t="shared" si="51"/>
        <v>2.100840336134454</v>
      </c>
      <c r="K507" t="s">
        <v>108</v>
      </c>
      <c r="L507">
        <v>13</v>
      </c>
      <c r="M507" s="2">
        <v>476</v>
      </c>
    </row>
    <row r="508" spans="2:13" ht="12.75">
      <c r="B508" s="306">
        <v>1000</v>
      </c>
      <c r="C508" s="1" t="s">
        <v>242</v>
      </c>
      <c r="D508" s="18" t="s">
        <v>13</v>
      </c>
      <c r="E508" s="1" t="s">
        <v>387</v>
      </c>
      <c r="F508" s="33" t="s">
        <v>238</v>
      </c>
      <c r="G508" s="33" t="s">
        <v>218</v>
      </c>
      <c r="H508" s="8">
        <f t="shared" si="52"/>
        <v>-6500</v>
      </c>
      <c r="I508" s="28">
        <f t="shared" si="51"/>
        <v>2.100840336134454</v>
      </c>
      <c r="K508" t="s">
        <v>108</v>
      </c>
      <c r="L508">
        <v>13</v>
      </c>
      <c r="M508" s="2">
        <v>476</v>
      </c>
    </row>
    <row r="509" spans="2:13" ht="12.75">
      <c r="B509" s="306">
        <v>1000</v>
      </c>
      <c r="C509" s="1" t="s">
        <v>243</v>
      </c>
      <c r="D509" s="18" t="s">
        <v>13</v>
      </c>
      <c r="E509" s="1" t="s">
        <v>387</v>
      </c>
      <c r="F509" s="33" t="s">
        <v>238</v>
      </c>
      <c r="G509" s="33" t="s">
        <v>236</v>
      </c>
      <c r="H509" s="8">
        <f t="shared" si="52"/>
        <v>-7500</v>
      </c>
      <c r="I509" s="28">
        <f t="shared" si="51"/>
        <v>2.100840336134454</v>
      </c>
      <c r="K509" t="s">
        <v>108</v>
      </c>
      <c r="L509">
        <v>13</v>
      </c>
      <c r="M509" s="2">
        <v>476</v>
      </c>
    </row>
    <row r="510" spans="2:13" ht="12.75">
      <c r="B510" s="306">
        <v>1000</v>
      </c>
      <c r="C510" s="1" t="s">
        <v>244</v>
      </c>
      <c r="D510" s="18" t="s">
        <v>13</v>
      </c>
      <c r="E510" s="1" t="s">
        <v>387</v>
      </c>
      <c r="F510" s="33" t="s">
        <v>238</v>
      </c>
      <c r="G510" s="33" t="s">
        <v>236</v>
      </c>
      <c r="H510" s="8">
        <f t="shared" si="52"/>
        <v>-8500</v>
      </c>
      <c r="I510" s="28">
        <f t="shared" si="51"/>
        <v>2.100840336134454</v>
      </c>
      <c r="M510" s="2">
        <v>476</v>
      </c>
    </row>
    <row r="511" spans="2:13" ht="12.75">
      <c r="B511" s="390">
        <v>2500</v>
      </c>
      <c r="C511" s="1" t="s">
        <v>245</v>
      </c>
      <c r="D511" s="18" t="s">
        <v>13</v>
      </c>
      <c r="E511" s="1" t="s">
        <v>387</v>
      </c>
      <c r="F511" s="33" t="s">
        <v>238</v>
      </c>
      <c r="G511" s="33" t="s">
        <v>236</v>
      </c>
      <c r="H511" s="8">
        <f>H509-B511</f>
        <v>-10000</v>
      </c>
      <c r="I511" s="28">
        <f t="shared" si="51"/>
        <v>5.2521008403361344</v>
      </c>
      <c r="K511" t="s">
        <v>108</v>
      </c>
      <c r="L511">
        <v>13</v>
      </c>
      <c r="M511" s="2">
        <v>476</v>
      </c>
    </row>
    <row r="512" spans="1:13" s="66" customFormat="1" ht="12.75">
      <c r="A512" s="17"/>
      <c r="B512" s="313">
        <f>SUM(B504:B511)</f>
        <v>11000</v>
      </c>
      <c r="C512" s="17" t="s">
        <v>655</v>
      </c>
      <c r="D512" s="17"/>
      <c r="E512" s="17"/>
      <c r="F512" s="24"/>
      <c r="G512" s="24"/>
      <c r="H512" s="63">
        <v>0</v>
      </c>
      <c r="I512" s="65">
        <f t="shared" si="51"/>
        <v>23.10924369747899</v>
      </c>
      <c r="M512" s="2">
        <v>476</v>
      </c>
    </row>
    <row r="513" spans="2:13" ht="12.75">
      <c r="B513" s="306"/>
      <c r="H513" s="8">
        <f aca="true" t="shared" si="53" ref="H513:H520">H512-B513</f>
        <v>0</v>
      </c>
      <c r="I513" s="28">
        <f t="shared" si="51"/>
        <v>0</v>
      </c>
      <c r="M513" s="2">
        <v>476</v>
      </c>
    </row>
    <row r="514" spans="2:13" ht="12.75">
      <c r="B514" s="306"/>
      <c r="H514" s="8">
        <f t="shared" si="53"/>
        <v>0</v>
      </c>
      <c r="I514" s="28">
        <f t="shared" si="51"/>
        <v>0</v>
      </c>
      <c r="M514" s="2">
        <v>476</v>
      </c>
    </row>
    <row r="515" spans="2:13" ht="12.75">
      <c r="B515" s="198">
        <v>1300</v>
      </c>
      <c r="C515" s="1" t="s">
        <v>37</v>
      </c>
      <c r="D515" s="18" t="s">
        <v>13</v>
      </c>
      <c r="E515" s="1" t="s">
        <v>656</v>
      </c>
      <c r="F515" s="33" t="s">
        <v>238</v>
      </c>
      <c r="G515" s="33" t="s">
        <v>214</v>
      </c>
      <c r="H515" s="8">
        <f t="shared" si="53"/>
        <v>-1300</v>
      </c>
      <c r="I515" s="28">
        <f t="shared" si="51"/>
        <v>2.73109243697479</v>
      </c>
      <c r="K515" t="s">
        <v>108</v>
      </c>
      <c r="L515">
        <v>13</v>
      </c>
      <c r="M515" s="2">
        <v>476</v>
      </c>
    </row>
    <row r="516" spans="2:13" ht="12.75">
      <c r="B516" s="198">
        <v>1300</v>
      </c>
      <c r="C516" s="1" t="s">
        <v>37</v>
      </c>
      <c r="D516" s="18" t="s">
        <v>13</v>
      </c>
      <c r="E516" s="1" t="s">
        <v>656</v>
      </c>
      <c r="F516" s="33" t="s">
        <v>238</v>
      </c>
      <c r="G516" s="33" t="s">
        <v>216</v>
      </c>
      <c r="H516" s="8">
        <f t="shared" si="53"/>
        <v>-2600</v>
      </c>
      <c r="I516" s="28">
        <f t="shared" si="51"/>
        <v>2.73109243697479</v>
      </c>
      <c r="K516" t="s">
        <v>108</v>
      </c>
      <c r="L516">
        <v>13</v>
      </c>
      <c r="M516" s="2">
        <v>476</v>
      </c>
    </row>
    <row r="517" spans="2:13" ht="12.75">
      <c r="B517" s="198">
        <v>1300</v>
      </c>
      <c r="C517" s="1" t="s">
        <v>37</v>
      </c>
      <c r="D517" s="18" t="s">
        <v>13</v>
      </c>
      <c r="E517" s="1" t="s">
        <v>656</v>
      </c>
      <c r="F517" s="33" t="s">
        <v>238</v>
      </c>
      <c r="G517" s="33" t="s">
        <v>218</v>
      </c>
      <c r="H517" s="8">
        <f t="shared" si="53"/>
        <v>-3900</v>
      </c>
      <c r="I517" s="28">
        <f t="shared" si="51"/>
        <v>2.73109243697479</v>
      </c>
      <c r="K517" t="s">
        <v>108</v>
      </c>
      <c r="L517">
        <v>13</v>
      </c>
      <c r="M517" s="2">
        <v>476</v>
      </c>
    </row>
    <row r="518" spans="2:13" ht="12.75">
      <c r="B518" s="198">
        <v>1300</v>
      </c>
      <c r="C518" s="1" t="s">
        <v>37</v>
      </c>
      <c r="D518" s="18" t="s">
        <v>13</v>
      </c>
      <c r="E518" s="1" t="s">
        <v>656</v>
      </c>
      <c r="F518" s="33" t="s">
        <v>238</v>
      </c>
      <c r="G518" s="33" t="s">
        <v>224</v>
      </c>
      <c r="H518" s="8">
        <f t="shared" si="53"/>
        <v>-5200</v>
      </c>
      <c r="I518" s="28">
        <f t="shared" si="51"/>
        <v>2.73109243697479</v>
      </c>
      <c r="K518" t="s">
        <v>108</v>
      </c>
      <c r="L518">
        <v>13</v>
      </c>
      <c r="M518" s="2">
        <v>476</v>
      </c>
    </row>
    <row r="519" spans="2:13" ht="12.75">
      <c r="B519" s="198">
        <v>1300</v>
      </c>
      <c r="C519" s="1" t="s">
        <v>37</v>
      </c>
      <c r="D519" s="18" t="s">
        <v>13</v>
      </c>
      <c r="E519" s="1" t="s">
        <v>656</v>
      </c>
      <c r="F519" s="33" t="s">
        <v>238</v>
      </c>
      <c r="G519" s="33" t="s">
        <v>233</v>
      </c>
      <c r="H519" s="8">
        <f t="shared" si="53"/>
        <v>-6500</v>
      </c>
      <c r="I519" s="28">
        <f t="shared" si="51"/>
        <v>2.73109243697479</v>
      </c>
      <c r="K519" t="s">
        <v>108</v>
      </c>
      <c r="L519">
        <v>13</v>
      </c>
      <c r="M519" s="2">
        <v>476</v>
      </c>
    </row>
    <row r="520" spans="2:13" ht="12.75">
      <c r="B520" s="198">
        <v>1300</v>
      </c>
      <c r="C520" s="1" t="s">
        <v>37</v>
      </c>
      <c r="D520" s="18" t="s">
        <v>13</v>
      </c>
      <c r="E520" s="1" t="s">
        <v>656</v>
      </c>
      <c r="F520" s="33" t="s">
        <v>238</v>
      </c>
      <c r="G520" s="33" t="s">
        <v>236</v>
      </c>
      <c r="H520" s="8">
        <f t="shared" si="53"/>
        <v>-7800</v>
      </c>
      <c r="I520" s="28">
        <f t="shared" si="51"/>
        <v>2.73109243697479</v>
      </c>
      <c r="K520" t="s">
        <v>108</v>
      </c>
      <c r="L520">
        <v>13</v>
      </c>
      <c r="M520" s="2">
        <v>476</v>
      </c>
    </row>
    <row r="521" spans="1:13" s="66" customFormat="1" ht="12.75">
      <c r="A521" s="17"/>
      <c r="B521" s="313">
        <f>SUM(B515:B520)</f>
        <v>7800</v>
      </c>
      <c r="C521" s="17"/>
      <c r="D521" s="17"/>
      <c r="E521" s="17" t="s">
        <v>656</v>
      </c>
      <c r="F521" s="24"/>
      <c r="G521" s="24"/>
      <c r="H521" s="63">
        <v>0</v>
      </c>
      <c r="I521" s="65">
        <f t="shared" si="51"/>
        <v>16.386554621848738</v>
      </c>
      <c r="M521" s="2">
        <v>476</v>
      </c>
    </row>
    <row r="522" spans="2:13" ht="12.75">
      <c r="B522" s="306"/>
      <c r="H522" s="8">
        <f aca="true" t="shared" si="54" ref="H522:H528">H521-B522</f>
        <v>0</v>
      </c>
      <c r="I522" s="28">
        <f t="shared" si="51"/>
        <v>0</v>
      </c>
      <c r="M522" s="2">
        <v>476</v>
      </c>
    </row>
    <row r="523" spans="2:13" ht="12.75">
      <c r="B523" s="306"/>
      <c r="H523" s="8">
        <f t="shared" si="54"/>
        <v>0</v>
      </c>
      <c r="I523" s="28">
        <f t="shared" si="51"/>
        <v>0</v>
      </c>
      <c r="M523" s="2">
        <v>476</v>
      </c>
    </row>
    <row r="524" spans="2:13" ht="12.75">
      <c r="B524" s="306">
        <v>5000</v>
      </c>
      <c r="C524" s="1" t="s">
        <v>39</v>
      </c>
      <c r="D524" s="18" t="s">
        <v>13</v>
      </c>
      <c r="E524" s="1" t="s">
        <v>387</v>
      </c>
      <c r="F524" s="33" t="s">
        <v>246</v>
      </c>
      <c r="G524" s="33" t="s">
        <v>214</v>
      </c>
      <c r="H524" s="8">
        <f t="shared" si="54"/>
        <v>-5000</v>
      </c>
      <c r="I524" s="28">
        <f t="shared" si="51"/>
        <v>10.504201680672269</v>
      </c>
      <c r="K524" t="s">
        <v>108</v>
      </c>
      <c r="L524">
        <v>13</v>
      </c>
      <c r="M524" s="2">
        <v>476</v>
      </c>
    </row>
    <row r="525" spans="2:13" ht="12.75">
      <c r="B525" s="306">
        <v>5000</v>
      </c>
      <c r="C525" s="1" t="s">
        <v>39</v>
      </c>
      <c r="D525" s="18" t="s">
        <v>13</v>
      </c>
      <c r="E525" s="1" t="s">
        <v>387</v>
      </c>
      <c r="F525" s="33" t="s">
        <v>246</v>
      </c>
      <c r="G525" s="33" t="s">
        <v>216</v>
      </c>
      <c r="H525" s="8">
        <f t="shared" si="54"/>
        <v>-10000</v>
      </c>
      <c r="I525" s="28">
        <f t="shared" si="51"/>
        <v>10.504201680672269</v>
      </c>
      <c r="K525" t="s">
        <v>108</v>
      </c>
      <c r="L525">
        <v>13</v>
      </c>
      <c r="M525" s="2">
        <v>476</v>
      </c>
    </row>
    <row r="526" spans="2:13" ht="12.75">
      <c r="B526" s="306">
        <v>5000</v>
      </c>
      <c r="C526" s="1" t="s">
        <v>39</v>
      </c>
      <c r="D526" s="18" t="s">
        <v>13</v>
      </c>
      <c r="E526" s="1" t="s">
        <v>387</v>
      </c>
      <c r="F526" s="33" t="s">
        <v>246</v>
      </c>
      <c r="G526" s="33" t="s">
        <v>218</v>
      </c>
      <c r="H526" s="8">
        <f t="shared" si="54"/>
        <v>-15000</v>
      </c>
      <c r="I526" s="28">
        <f t="shared" si="51"/>
        <v>10.504201680672269</v>
      </c>
      <c r="K526" t="s">
        <v>108</v>
      </c>
      <c r="L526">
        <v>13</v>
      </c>
      <c r="M526" s="2">
        <v>476</v>
      </c>
    </row>
    <row r="527" spans="2:13" ht="12.75">
      <c r="B527" s="306">
        <v>5000</v>
      </c>
      <c r="C527" s="1" t="s">
        <v>39</v>
      </c>
      <c r="D527" s="18" t="s">
        <v>13</v>
      </c>
      <c r="E527" s="1" t="s">
        <v>387</v>
      </c>
      <c r="F527" s="33" t="s">
        <v>246</v>
      </c>
      <c r="G527" s="33" t="s">
        <v>224</v>
      </c>
      <c r="H527" s="8">
        <f t="shared" si="54"/>
        <v>-20000</v>
      </c>
      <c r="I527" s="28">
        <f t="shared" si="51"/>
        <v>10.504201680672269</v>
      </c>
      <c r="K527" t="s">
        <v>108</v>
      </c>
      <c r="L527">
        <v>13</v>
      </c>
      <c r="M527" s="2">
        <v>476</v>
      </c>
    </row>
    <row r="528" spans="2:13" ht="12.75">
      <c r="B528" s="306">
        <v>5000</v>
      </c>
      <c r="C528" s="1" t="s">
        <v>39</v>
      </c>
      <c r="D528" s="18" t="s">
        <v>13</v>
      </c>
      <c r="E528" s="1" t="s">
        <v>387</v>
      </c>
      <c r="F528" s="33" t="s">
        <v>246</v>
      </c>
      <c r="G528" s="33" t="s">
        <v>233</v>
      </c>
      <c r="H528" s="8">
        <f t="shared" si="54"/>
        <v>-25000</v>
      </c>
      <c r="I528" s="28">
        <f t="shared" si="51"/>
        <v>10.504201680672269</v>
      </c>
      <c r="K528" t="s">
        <v>108</v>
      </c>
      <c r="L528">
        <v>13</v>
      </c>
      <c r="M528" s="2">
        <v>476</v>
      </c>
    </row>
    <row r="529" spans="1:13" s="66" customFormat="1" ht="12.75">
      <c r="A529" s="17"/>
      <c r="B529" s="313">
        <f>SUM(B524:B528)</f>
        <v>25000</v>
      </c>
      <c r="C529" s="17" t="s">
        <v>39</v>
      </c>
      <c r="D529" s="17"/>
      <c r="E529" s="17"/>
      <c r="F529" s="24"/>
      <c r="G529" s="24"/>
      <c r="H529" s="63">
        <v>0</v>
      </c>
      <c r="I529" s="65">
        <f t="shared" si="51"/>
        <v>52.52100840336134</v>
      </c>
      <c r="M529" s="2">
        <v>476</v>
      </c>
    </row>
    <row r="530" spans="2:13" ht="12.75">
      <c r="B530" s="390"/>
      <c r="H530" s="8">
        <f aca="true" t="shared" si="55" ref="H530:H537">H529-B530</f>
        <v>0</v>
      </c>
      <c r="I530" s="28">
        <f t="shared" si="51"/>
        <v>0</v>
      </c>
      <c r="M530" s="2">
        <v>476</v>
      </c>
    </row>
    <row r="531" spans="2:13" ht="12.75">
      <c r="B531" s="390"/>
      <c r="H531" s="8">
        <f t="shared" si="55"/>
        <v>0</v>
      </c>
      <c r="I531" s="28">
        <f t="shared" si="51"/>
        <v>0</v>
      </c>
      <c r="M531" s="2">
        <v>476</v>
      </c>
    </row>
    <row r="532" spans="2:13" ht="12.75">
      <c r="B532" s="306">
        <v>2000</v>
      </c>
      <c r="C532" s="1" t="s">
        <v>41</v>
      </c>
      <c r="D532" s="18" t="s">
        <v>13</v>
      </c>
      <c r="E532" s="1" t="s">
        <v>387</v>
      </c>
      <c r="F532" s="33" t="s">
        <v>238</v>
      </c>
      <c r="G532" s="33" t="s">
        <v>214</v>
      </c>
      <c r="H532" s="8">
        <f t="shared" si="55"/>
        <v>-2000</v>
      </c>
      <c r="I532" s="28">
        <f t="shared" si="51"/>
        <v>4.201680672268908</v>
      </c>
      <c r="K532" t="s">
        <v>108</v>
      </c>
      <c r="L532">
        <v>13</v>
      </c>
      <c r="M532" s="2">
        <v>476</v>
      </c>
    </row>
    <row r="533" spans="2:13" ht="12.75">
      <c r="B533" s="306">
        <v>2000</v>
      </c>
      <c r="C533" s="1" t="s">
        <v>41</v>
      </c>
      <c r="D533" s="18" t="s">
        <v>13</v>
      </c>
      <c r="E533" s="1" t="s">
        <v>387</v>
      </c>
      <c r="F533" s="33" t="s">
        <v>238</v>
      </c>
      <c r="G533" s="33" t="s">
        <v>216</v>
      </c>
      <c r="H533" s="8">
        <f t="shared" si="55"/>
        <v>-4000</v>
      </c>
      <c r="I533" s="28">
        <f t="shared" si="51"/>
        <v>4.201680672268908</v>
      </c>
      <c r="K533" t="s">
        <v>108</v>
      </c>
      <c r="L533">
        <v>13</v>
      </c>
      <c r="M533" s="2">
        <v>476</v>
      </c>
    </row>
    <row r="534" spans="2:13" ht="12.75">
      <c r="B534" s="306">
        <v>2000</v>
      </c>
      <c r="C534" s="1" t="s">
        <v>41</v>
      </c>
      <c r="D534" s="18" t="s">
        <v>13</v>
      </c>
      <c r="E534" s="1" t="s">
        <v>387</v>
      </c>
      <c r="F534" s="33" t="s">
        <v>238</v>
      </c>
      <c r="G534" s="33" t="s">
        <v>218</v>
      </c>
      <c r="H534" s="8">
        <f t="shared" si="55"/>
        <v>-6000</v>
      </c>
      <c r="I534" s="28">
        <f t="shared" si="51"/>
        <v>4.201680672268908</v>
      </c>
      <c r="K534" t="s">
        <v>108</v>
      </c>
      <c r="L534">
        <v>13</v>
      </c>
      <c r="M534" s="2">
        <v>476</v>
      </c>
    </row>
    <row r="535" spans="2:13" ht="12.75">
      <c r="B535" s="306">
        <v>2000</v>
      </c>
      <c r="C535" s="1" t="s">
        <v>41</v>
      </c>
      <c r="D535" s="18" t="s">
        <v>13</v>
      </c>
      <c r="E535" s="1" t="s">
        <v>387</v>
      </c>
      <c r="F535" s="33" t="s">
        <v>238</v>
      </c>
      <c r="G535" s="33" t="s">
        <v>224</v>
      </c>
      <c r="H535" s="8">
        <f t="shared" si="55"/>
        <v>-8000</v>
      </c>
      <c r="I535" s="28">
        <f t="shared" si="51"/>
        <v>4.201680672268908</v>
      </c>
      <c r="K535" t="s">
        <v>108</v>
      </c>
      <c r="L535">
        <v>13</v>
      </c>
      <c r="M535" s="2">
        <v>476</v>
      </c>
    </row>
    <row r="536" spans="2:13" ht="12.75">
      <c r="B536" s="306">
        <v>2000</v>
      </c>
      <c r="C536" s="1" t="s">
        <v>41</v>
      </c>
      <c r="D536" s="18" t="s">
        <v>13</v>
      </c>
      <c r="E536" s="1" t="s">
        <v>387</v>
      </c>
      <c r="F536" s="33" t="s">
        <v>238</v>
      </c>
      <c r="G536" s="33" t="s">
        <v>233</v>
      </c>
      <c r="H536" s="8">
        <f t="shared" si="55"/>
        <v>-10000</v>
      </c>
      <c r="I536" s="28">
        <f t="shared" si="51"/>
        <v>4.201680672268908</v>
      </c>
      <c r="K536" t="s">
        <v>108</v>
      </c>
      <c r="L536">
        <v>13</v>
      </c>
      <c r="M536" s="2">
        <v>476</v>
      </c>
    </row>
    <row r="537" spans="2:13" ht="12.75">
      <c r="B537" s="306">
        <v>2000</v>
      </c>
      <c r="C537" s="1" t="s">
        <v>41</v>
      </c>
      <c r="D537" s="18" t="s">
        <v>13</v>
      </c>
      <c r="E537" s="1" t="s">
        <v>387</v>
      </c>
      <c r="F537" s="33" t="s">
        <v>238</v>
      </c>
      <c r="G537" s="33" t="s">
        <v>236</v>
      </c>
      <c r="H537" s="8">
        <f t="shared" si="55"/>
        <v>-12000</v>
      </c>
      <c r="I537" s="28">
        <f t="shared" si="51"/>
        <v>4.201680672268908</v>
      </c>
      <c r="K537" t="s">
        <v>108</v>
      </c>
      <c r="L537">
        <v>13</v>
      </c>
      <c r="M537" s="2">
        <v>476</v>
      </c>
    </row>
    <row r="538" spans="1:13" s="66" customFormat="1" ht="12.75">
      <c r="A538" s="17"/>
      <c r="B538" s="313">
        <f>SUM(B532:B537)</f>
        <v>12000</v>
      </c>
      <c r="C538" s="17" t="s">
        <v>41</v>
      </c>
      <c r="D538" s="17"/>
      <c r="E538" s="17"/>
      <c r="F538" s="24"/>
      <c r="G538" s="24"/>
      <c r="H538" s="63">
        <v>0</v>
      </c>
      <c r="I538" s="65">
        <f t="shared" si="51"/>
        <v>25.210084033613445</v>
      </c>
      <c r="M538" s="2">
        <v>476</v>
      </c>
    </row>
    <row r="539" spans="2:13" ht="12.75">
      <c r="B539" s="306"/>
      <c r="H539" s="8">
        <f>H538-B539</f>
        <v>0</v>
      </c>
      <c r="I539" s="28">
        <f t="shared" si="51"/>
        <v>0</v>
      </c>
      <c r="M539" s="2">
        <v>476</v>
      </c>
    </row>
    <row r="540" spans="2:13" ht="12.75">
      <c r="B540" s="306"/>
      <c r="H540" s="8">
        <f>H539-B540</f>
        <v>0</v>
      </c>
      <c r="I540" s="28">
        <f t="shared" si="51"/>
        <v>0</v>
      </c>
      <c r="M540" s="2">
        <v>476</v>
      </c>
    </row>
    <row r="541" spans="2:13" ht="12.75">
      <c r="B541" s="390">
        <v>1000</v>
      </c>
      <c r="C541" s="1" t="s">
        <v>383</v>
      </c>
      <c r="D541" s="18" t="s">
        <v>13</v>
      </c>
      <c r="E541" s="1" t="s">
        <v>68</v>
      </c>
      <c r="F541" s="33" t="s">
        <v>238</v>
      </c>
      <c r="G541" s="33" t="s">
        <v>216</v>
      </c>
      <c r="H541" s="8">
        <f>H540-B541</f>
        <v>-1000</v>
      </c>
      <c r="I541" s="28">
        <f t="shared" si="51"/>
        <v>2.100840336134454</v>
      </c>
      <c r="K541" t="s">
        <v>108</v>
      </c>
      <c r="L541">
        <v>13</v>
      </c>
      <c r="M541" s="2">
        <v>476</v>
      </c>
    </row>
    <row r="542" spans="2:13" ht="12.75">
      <c r="B542" s="390">
        <v>1000</v>
      </c>
      <c r="C542" s="1" t="s">
        <v>383</v>
      </c>
      <c r="D542" s="18" t="s">
        <v>13</v>
      </c>
      <c r="E542" s="1" t="s">
        <v>68</v>
      </c>
      <c r="F542" s="33" t="s">
        <v>238</v>
      </c>
      <c r="G542" s="33" t="s">
        <v>218</v>
      </c>
      <c r="H542" s="8">
        <f>H541-B542</f>
        <v>-2000</v>
      </c>
      <c r="I542" s="28">
        <f t="shared" si="51"/>
        <v>2.100840336134454</v>
      </c>
      <c r="K542" t="s">
        <v>108</v>
      </c>
      <c r="L542">
        <v>13</v>
      </c>
      <c r="M542" s="2">
        <v>476</v>
      </c>
    </row>
    <row r="543" spans="1:13" s="66" customFormat="1" ht="12.75">
      <c r="A543" s="17"/>
      <c r="B543" s="313">
        <f>SUM(B541:B542)</f>
        <v>2000</v>
      </c>
      <c r="C543" s="17"/>
      <c r="D543" s="17"/>
      <c r="E543" s="17" t="s">
        <v>68</v>
      </c>
      <c r="F543" s="24"/>
      <c r="G543" s="24"/>
      <c r="H543" s="63">
        <v>0</v>
      </c>
      <c r="I543" s="65">
        <f t="shared" si="51"/>
        <v>4.201680672268908</v>
      </c>
      <c r="M543" s="2">
        <v>476</v>
      </c>
    </row>
    <row r="544" spans="2:13" ht="12.75">
      <c r="B544" s="306"/>
      <c r="D544" s="18"/>
      <c r="H544" s="8">
        <v>0</v>
      </c>
      <c r="I544" s="28">
        <f aca="true" t="shared" si="56" ref="I544:I585">+B544/M544</f>
        <v>0</v>
      </c>
      <c r="M544" s="2">
        <v>476</v>
      </c>
    </row>
    <row r="545" spans="2:13" ht="12.75">
      <c r="B545" s="306"/>
      <c r="D545" s="18"/>
      <c r="H545" s="8">
        <f>H544-B545</f>
        <v>0</v>
      </c>
      <c r="I545" s="28">
        <f t="shared" si="56"/>
        <v>0</v>
      </c>
      <c r="M545" s="2">
        <v>476</v>
      </c>
    </row>
    <row r="546" spans="1:13" s="72" customFormat="1" ht="12.75">
      <c r="A546" s="73"/>
      <c r="B546" s="391"/>
      <c r="C546" s="77"/>
      <c r="D546" s="41"/>
      <c r="E546" s="73"/>
      <c r="F546" s="74"/>
      <c r="G546" s="74"/>
      <c r="H546" s="8">
        <f>H545-B546</f>
        <v>0</v>
      </c>
      <c r="I546" s="28">
        <f t="shared" si="56"/>
        <v>0</v>
      </c>
      <c r="M546" s="2">
        <v>476</v>
      </c>
    </row>
    <row r="547" spans="2:13" ht="12.75">
      <c r="B547" s="306"/>
      <c r="D547" s="18"/>
      <c r="H547" s="8">
        <f>H546-B547</f>
        <v>0</v>
      </c>
      <c r="I547" s="28">
        <f t="shared" si="56"/>
        <v>0</v>
      </c>
      <c r="M547" s="2">
        <v>476</v>
      </c>
    </row>
    <row r="548" spans="1:256" s="62" customFormat="1" ht="12.75">
      <c r="A548" s="57"/>
      <c r="B548" s="389">
        <f>+B554+B565+B573+B579+B586+B591</f>
        <v>56500</v>
      </c>
      <c r="C548" s="57" t="s">
        <v>247</v>
      </c>
      <c r="D548" s="57" t="s">
        <v>1130</v>
      </c>
      <c r="E548" s="59" t="s">
        <v>131</v>
      </c>
      <c r="F548" s="59" t="s">
        <v>248</v>
      </c>
      <c r="G548" s="60" t="s">
        <v>382</v>
      </c>
      <c r="H548" s="58"/>
      <c r="I548" s="61">
        <f>+B548/M548</f>
        <v>118.69747899159664</v>
      </c>
      <c r="M548" s="2">
        <v>476</v>
      </c>
      <c r="IV548" s="57">
        <v>55910.6</v>
      </c>
    </row>
    <row r="549" spans="2:13" ht="12.75">
      <c r="B549" s="306"/>
      <c r="D549" s="18"/>
      <c r="H549" s="8">
        <f>H548-B549</f>
        <v>0</v>
      </c>
      <c r="I549" s="28">
        <f t="shared" si="56"/>
        <v>0</v>
      </c>
      <c r="M549" s="2">
        <v>476</v>
      </c>
    </row>
    <row r="550" spans="2:13" ht="12.75">
      <c r="B550" s="306">
        <v>2500</v>
      </c>
      <c r="C550" s="1" t="s">
        <v>17</v>
      </c>
      <c r="D550" s="1" t="s">
        <v>13</v>
      </c>
      <c r="E550" s="1" t="s">
        <v>89</v>
      </c>
      <c r="F550" s="33" t="s">
        <v>249</v>
      </c>
      <c r="G550" s="33" t="s">
        <v>214</v>
      </c>
      <c r="H550" s="8">
        <f>H549-B550</f>
        <v>-2500</v>
      </c>
      <c r="I550" s="28">
        <v>5</v>
      </c>
      <c r="K550" t="s">
        <v>17</v>
      </c>
      <c r="L550">
        <v>14</v>
      </c>
      <c r="M550" s="2">
        <v>476</v>
      </c>
    </row>
    <row r="551" spans="2:13" ht="12.75">
      <c r="B551" s="306">
        <v>2500</v>
      </c>
      <c r="C551" s="1" t="s">
        <v>17</v>
      </c>
      <c r="D551" s="1" t="s">
        <v>13</v>
      </c>
      <c r="E551" s="1" t="s">
        <v>89</v>
      </c>
      <c r="F551" s="33" t="s">
        <v>250</v>
      </c>
      <c r="G551" s="33" t="s">
        <v>216</v>
      </c>
      <c r="H551" s="8">
        <f>H550-B551</f>
        <v>-5000</v>
      </c>
      <c r="I551" s="28">
        <v>5</v>
      </c>
      <c r="K551" t="s">
        <v>17</v>
      </c>
      <c r="L551">
        <v>14</v>
      </c>
      <c r="M551" s="2">
        <v>476</v>
      </c>
    </row>
    <row r="552" spans="2:13" ht="12.75">
      <c r="B552" s="306">
        <v>2000</v>
      </c>
      <c r="C552" s="1" t="s">
        <v>17</v>
      </c>
      <c r="D552" s="1" t="s">
        <v>13</v>
      </c>
      <c r="E552" s="1" t="s">
        <v>18</v>
      </c>
      <c r="F552" s="33" t="s">
        <v>251</v>
      </c>
      <c r="G552" s="33" t="s">
        <v>216</v>
      </c>
      <c r="H552" s="8">
        <f>H551-B552</f>
        <v>-7000</v>
      </c>
      <c r="I552" s="28">
        <v>4</v>
      </c>
      <c r="K552" t="s">
        <v>17</v>
      </c>
      <c r="L552">
        <v>14</v>
      </c>
      <c r="M552" s="2">
        <v>476</v>
      </c>
    </row>
    <row r="553" spans="2:13" ht="12.75">
      <c r="B553" s="306">
        <v>2500</v>
      </c>
      <c r="C553" s="1" t="s">
        <v>17</v>
      </c>
      <c r="D553" s="1" t="s">
        <v>13</v>
      </c>
      <c r="E553" s="1" t="s">
        <v>89</v>
      </c>
      <c r="F553" s="33" t="s">
        <v>252</v>
      </c>
      <c r="G553" s="33" t="s">
        <v>218</v>
      </c>
      <c r="H553" s="8">
        <f>H552-B553</f>
        <v>-9500</v>
      </c>
      <c r="I553" s="28">
        <v>5</v>
      </c>
      <c r="K553" t="s">
        <v>17</v>
      </c>
      <c r="L553">
        <v>14</v>
      </c>
      <c r="M553" s="2">
        <v>476</v>
      </c>
    </row>
    <row r="554" spans="1:13" s="66" customFormat="1" ht="12.75">
      <c r="A554" s="17"/>
      <c r="B554" s="313">
        <f>SUM(B550:B553)</f>
        <v>9500</v>
      </c>
      <c r="C554" s="17" t="s">
        <v>17</v>
      </c>
      <c r="D554" s="17"/>
      <c r="E554" s="17"/>
      <c r="F554" s="24"/>
      <c r="G554" s="24"/>
      <c r="H554" s="63">
        <v>0</v>
      </c>
      <c r="I554" s="65">
        <f t="shared" si="56"/>
        <v>19.95798319327731</v>
      </c>
      <c r="M554" s="2">
        <v>476</v>
      </c>
    </row>
    <row r="555" spans="2:13" ht="12.75">
      <c r="B555" s="306"/>
      <c r="D555" s="18"/>
      <c r="H555" s="8">
        <f>H554-B555</f>
        <v>0</v>
      </c>
      <c r="I555" s="28">
        <f t="shared" si="56"/>
        <v>0</v>
      </c>
      <c r="M555" s="2">
        <v>476</v>
      </c>
    </row>
    <row r="556" spans="2:13" ht="12.75">
      <c r="B556" s="306"/>
      <c r="D556" s="18"/>
      <c r="H556" s="8">
        <f>H555-B556</f>
        <v>0</v>
      </c>
      <c r="I556" s="28">
        <f t="shared" si="56"/>
        <v>0</v>
      </c>
      <c r="M556" s="2">
        <v>476</v>
      </c>
    </row>
    <row r="557" spans="1:13" ht="12.75">
      <c r="A557"/>
      <c r="B557" s="198">
        <v>3500</v>
      </c>
      <c r="C557" s="40" t="s">
        <v>391</v>
      </c>
      <c r="D557" s="18" t="s">
        <v>13</v>
      </c>
      <c r="E557" s="40" t="s">
        <v>388</v>
      </c>
      <c r="F557" s="70" t="s">
        <v>253</v>
      </c>
      <c r="G557" s="71" t="s">
        <v>214</v>
      </c>
      <c r="H557" s="8">
        <f>H556-B557</f>
        <v>-3500</v>
      </c>
      <c r="I557" s="28">
        <f t="shared" si="56"/>
        <v>7.352941176470588</v>
      </c>
      <c r="K557" t="s">
        <v>89</v>
      </c>
      <c r="L557">
        <v>14</v>
      </c>
      <c r="M557" s="2">
        <v>476</v>
      </c>
    </row>
    <row r="558" spans="1:14" ht="12.75">
      <c r="A558"/>
      <c r="B558" s="198">
        <v>1500</v>
      </c>
      <c r="C558" s="40" t="s">
        <v>254</v>
      </c>
      <c r="D558" s="18" t="s">
        <v>13</v>
      </c>
      <c r="E558" s="40" t="s">
        <v>388</v>
      </c>
      <c r="F558" s="70" t="s">
        <v>255</v>
      </c>
      <c r="G558" s="38" t="s">
        <v>214</v>
      </c>
      <c r="H558" s="8">
        <f aca="true" t="shared" si="57" ref="H558:H564">H557-B558</f>
        <v>-5000</v>
      </c>
      <c r="I558" s="28">
        <f t="shared" si="56"/>
        <v>3.1512605042016806</v>
      </c>
      <c r="K558" t="s">
        <v>89</v>
      </c>
      <c r="L558">
        <v>14</v>
      </c>
      <c r="M558" s="2">
        <v>476</v>
      </c>
      <c r="N558" s="43"/>
    </row>
    <row r="559" spans="1:14" ht="12.75">
      <c r="A559"/>
      <c r="B559" s="198">
        <v>2500</v>
      </c>
      <c r="C559" s="40" t="s">
        <v>256</v>
      </c>
      <c r="D559" s="18" t="s">
        <v>13</v>
      </c>
      <c r="E559" s="40" t="s">
        <v>388</v>
      </c>
      <c r="F559" s="70" t="s">
        <v>255</v>
      </c>
      <c r="G559" s="38" t="s">
        <v>216</v>
      </c>
      <c r="H559" s="8">
        <f t="shared" si="57"/>
        <v>-7500</v>
      </c>
      <c r="I559" s="28">
        <f t="shared" si="56"/>
        <v>5.2521008403361344</v>
      </c>
      <c r="K559" t="s">
        <v>89</v>
      </c>
      <c r="L559">
        <v>14</v>
      </c>
      <c r="M559" s="2">
        <v>476</v>
      </c>
      <c r="N559" s="43"/>
    </row>
    <row r="560" spans="1:14" ht="12.75">
      <c r="A560"/>
      <c r="B560" s="198">
        <v>2500</v>
      </c>
      <c r="C560" s="40" t="s">
        <v>257</v>
      </c>
      <c r="D560" s="18" t="s">
        <v>13</v>
      </c>
      <c r="E560" s="40" t="s">
        <v>388</v>
      </c>
      <c r="F560" s="70" t="s">
        <v>255</v>
      </c>
      <c r="G560" s="38" t="s">
        <v>216</v>
      </c>
      <c r="H560" s="8">
        <f t="shared" si="57"/>
        <v>-10000</v>
      </c>
      <c r="I560" s="28">
        <f t="shared" si="56"/>
        <v>5.2521008403361344</v>
      </c>
      <c r="K560" t="s">
        <v>89</v>
      </c>
      <c r="L560">
        <v>14</v>
      </c>
      <c r="M560" s="2">
        <v>476</v>
      </c>
      <c r="N560" s="43"/>
    </row>
    <row r="561" spans="1:14" ht="12.75">
      <c r="A561"/>
      <c r="B561" s="198">
        <v>1000</v>
      </c>
      <c r="C561" s="40" t="s">
        <v>258</v>
      </c>
      <c r="D561" s="18" t="s">
        <v>13</v>
      </c>
      <c r="E561" s="40" t="s">
        <v>388</v>
      </c>
      <c r="F561" s="70" t="s">
        <v>255</v>
      </c>
      <c r="G561" s="38" t="s">
        <v>218</v>
      </c>
      <c r="H561" s="8">
        <f t="shared" si="57"/>
        <v>-11000</v>
      </c>
      <c r="I561" s="28">
        <f t="shared" si="56"/>
        <v>2.100840336134454</v>
      </c>
      <c r="K561" t="s">
        <v>89</v>
      </c>
      <c r="L561">
        <v>14</v>
      </c>
      <c r="M561" s="2">
        <v>476</v>
      </c>
      <c r="N561" s="43"/>
    </row>
    <row r="562" spans="1:14" ht="12.75">
      <c r="A562"/>
      <c r="B562" s="198">
        <v>1000</v>
      </c>
      <c r="C562" s="40" t="s">
        <v>259</v>
      </c>
      <c r="D562" s="18" t="s">
        <v>13</v>
      </c>
      <c r="E562" s="40" t="s">
        <v>388</v>
      </c>
      <c r="F562" s="70" t="s">
        <v>255</v>
      </c>
      <c r="G562" s="38" t="s">
        <v>218</v>
      </c>
      <c r="H562" s="8">
        <f t="shared" si="57"/>
        <v>-12000</v>
      </c>
      <c r="I562" s="28">
        <f t="shared" si="56"/>
        <v>2.100840336134454</v>
      </c>
      <c r="K562" t="s">
        <v>89</v>
      </c>
      <c r="L562">
        <v>14</v>
      </c>
      <c r="M562" s="2">
        <v>476</v>
      </c>
      <c r="N562" s="43"/>
    </row>
    <row r="563" spans="1:14" ht="12.75">
      <c r="A563"/>
      <c r="B563" s="198">
        <v>1500</v>
      </c>
      <c r="C563" s="40" t="s">
        <v>260</v>
      </c>
      <c r="D563" s="18" t="s">
        <v>13</v>
      </c>
      <c r="E563" s="40" t="s">
        <v>388</v>
      </c>
      <c r="F563" s="70" t="s">
        <v>255</v>
      </c>
      <c r="G563" s="38" t="s">
        <v>224</v>
      </c>
      <c r="H563" s="8">
        <f t="shared" si="57"/>
        <v>-13500</v>
      </c>
      <c r="I563" s="28">
        <f t="shared" si="56"/>
        <v>3.1512605042016806</v>
      </c>
      <c r="K563" t="s">
        <v>89</v>
      </c>
      <c r="L563">
        <v>14</v>
      </c>
      <c r="M563" s="2">
        <v>476</v>
      </c>
      <c r="N563" s="43"/>
    </row>
    <row r="564" spans="1:14" ht="12.75">
      <c r="A564"/>
      <c r="B564" s="198">
        <v>3500</v>
      </c>
      <c r="C564" s="40" t="s">
        <v>392</v>
      </c>
      <c r="D564" s="18" t="s">
        <v>13</v>
      </c>
      <c r="E564" s="40" t="s">
        <v>388</v>
      </c>
      <c r="F564" s="70" t="s">
        <v>261</v>
      </c>
      <c r="G564" s="38" t="s">
        <v>224</v>
      </c>
      <c r="H564" s="8">
        <f t="shared" si="57"/>
        <v>-17000</v>
      </c>
      <c r="I564" s="28">
        <f t="shared" si="56"/>
        <v>7.352941176470588</v>
      </c>
      <c r="K564" t="s">
        <v>89</v>
      </c>
      <c r="L564">
        <v>14</v>
      </c>
      <c r="M564" s="2">
        <v>476</v>
      </c>
      <c r="N564" s="43"/>
    </row>
    <row r="565" spans="1:13" s="66" customFormat="1" ht="12.75">
      <c r="A565" s="17"/>
      <c r="B565" s="313">
        <f>SUM(B557:B564)</f>
        <v>17000</v>
      </c>
      <c r="C565" s="64" t="s">
        <v>655</v>
      </c>
      <c r="D565" s="17"/>
      <c r="E565" s="17"/>
      <c r="F565" s="24"/>
      <c r="G565" s="24"/>
      <c r="H565" s="63">
        <v>0</v>
      </c>
      <c r="I565" s="65">
        <f t="shared" si="56"/>
        <v>35.714285714285715</v>
      </c>
      <c r="M565" s="2">
        <v>476</v>
      </c>
    </row>
    <row r="566" spans="1:256" ht="12.75">
      <c r="A566" s="18"/>
      <c r="B566" s="198"/>
      <c r="C566" s="40"/>
      <c r="D566" s="18"/>
      <c r="E566" s="18"/>
      <c r="F566" s="37"/>
      <c r="G566" s="37"/>
      <c r="H566" s="8">
        <f aca="true" t="shared" si="58" ref="H566:H572">H565-B566</f>
        <v>0</v>
      </c>
      <c r="I566" s="28">
        <f t="shared" si="56"/>
        <v>0</v>
      </c>
      <c r="J566" s="21"/>
      <c r="K566" s="21"/>
      <c r="L566" s="21"/>
      <c r="M566" s="2">
        <v>476</v>
      </c>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c r="CB566" s="21"/>
      <c r="CC566" s="21"/>
      <c r="CD566" s="21"/>
      <c r="CE566" s="21"/>
      <c r="CF566" s="21"/>
      <c r="CG566" s="21"/>
      <c r="CH566" s="21"/>
      <c r="CI566" s="21"/>
      <c r="CJ566" s="21"/>
      <c r="CK566" s="21"/>
      <c r="CL566" s="21"/>
      <c r="CM566" s="21"/>
      <c r="CN566" s="21"/>
      <c r="CO566" s="21"/>
      <c r="CP566" s="21"/>
      <c r="CQ566" s="21"/>
      <c r="CR566" s="21"/>
      <c r="CS566" s="21"/>
      <c r="CT566" s="21"/>
      <c r="CU566" s="21"/>
      <c r="CV566" s="21"/>
      <c r="CW566" s="21"/>
      <c r="CX566" s="21"/>
      <c r="CY566" s="21"/>
      <c r="CZ566" s="21"/>
      <c r="DA566" s="21"/>
      <c r="DB566" s="21"/>
      <c r="DC566" s="21"/>
      <c r="DD566" s="21"/>
      <c r="DE566" s="21"/>
      <c r="DF566" s="21"/>
      <c r="DG566" s="21"/>
      <c r="DH566" s="21"/>
      <c r="DI566" s="21"/>
      <c r="DJ566" s="21"/>
      <c r="DK566" s="21"/>
      <c r="DL566" s="21"/>
      <c r="DM566" s="21"/>
      <c r="DN566" s="21"/>
      <c r="DO566" s="21"/>
      <c r="DP566" s="21"/>
      <c r="DQ566" s="21"/>
      <c r="DR566" s="21"/>
      <c r="DS566" s="21"/>
      <c r="DT566" s="21"/>
      <c r="DU566" s="21"/>
      <c r="DV566" s="21"/>
      <c r="DW566" s="21"/>
      <c r="DX566" s="21"/>
      <c r="DY566" s="21"/>
      <c r="DZ566" s="21"/>
      <c r="EA566" s="21"/>
      <c r="EB566" s="21"/>
      <c r="EC566" s="21"/>
      <c r="ED566" s="21"/>
      <c r="EE566" s="21"/>
      <c r="EF566" s="21"/>
      <c r="EG566" s="21"/>
      <c r="EH566" s="21"/>
      <c r="EI566" s="21"/>
      <c r="EJ566" s="21"/>
      <c r="EK566" s="21"/>
      <c r="EL566" s="21"/>
      <c r="EM566" s="21"/>
      <c r="EN566" s="21"/>
      <c r="EO566" s="21"/>
      <c r="EP566" s="21"/>
      <c r="EQ566" s="21"/>
      <c r="ER566" s="21"/>
      <c r="ES566" s="21"/>
      <c r="ET566" s="21"/>
      <c r="EU566" s="21"/>
      <c r="EV566" s="21"/>
      <c r="EW566" s="21"/>
      <c r="EX566" s="21"/>
      <c r="EY566" s="21"/>
      <c r="EZ566" s="21"/>
      <c r="FA566" s="21"/>
      <c r="FB566" s="21"/>
      <c r="FC566" s="21"/>
      <c r="FD566" s="21"/>
      <c r="FE566" s="21"/>
      <c r="FF566" s="21"/>
      <c r="FG566" s="21"/>
      <c r="FH566" s="21"/>
      <c r="FI566" s="21"/>
      <c r="FJ566" s="21"/>
      <c r="FK566" s="21"/>
      <c r="FL566" s="21"/>
      <c r="FM566" s="21"/>
      <c r="FN566" s="21"/>
      <c r="FO566" s="21"/>
      <c r="FP566" s="21"/>
      <c r="FQ566" s="21"/>
      <c r="FR566" s="21"/>
      <c r="FS566" s="21"/>
      <c r="FT566" s="21"/>
      <c r="FU566" s="21"/>
      <c r="FV566" s="21"/>
      <c r="FW566" s="21"/>
      <c r="FX566" s="21"/>
      <c r="FY566" s="21"/>
      <c r="FZ566" s="21"/>
      <c r="GA566" s="21"/>
      <c r="GB566" s="21"/>
      <c r="GC566" s="21"/>
      <c r="GD566" s="21"/>
      <c r="GE566" s="21"/>
      <c r="GF566" s="21"/>
      <c r="GG566" s="21"/>
      <c r="GH566" s="21"/>
      <c r="GI566" s="21"/>
      <c r="GJ566" s="21"/>
      <c r="GK566" s="21"/>
      <c r="GL566" s="21"/>
      <c r="GM566" s="21"/>
      <c r="GN566" s="21"/>
      <c r="GO566" s="21"/>
      <c r="GP566" s="21"/>
      <c r="GQ566" s="21"/>
      <c r="GR566" s="21"/>
      <c r="GS566" s="21"/>
      <c r="GT566" s="21"/>
      <c r="GU566" s="21"/>
      <c r="GV566" s="21"/>
      <c r="GW566" s="21"/>
      <c r="GX566" s="21"/>
      <c r="GY566" s="21"/>
      <c r="GZ566" s="21"/>
      <c r="HA566" s="21"/>
      <c r="HB566" s="21"/>
      <c r="HC566" s="21"/>
      <c r="HD566" s="21"/>
      <c r="HE566" s="21"/>
      <c r="HF566" s="21"/>
      <c r="HG566" s="21"/>
      <c r="HH566" s="21"/>
      <c r="HI566" s="21"/>
      <c r="HJ566" s="21"/>
      <c r="HK566" s="21"/>
      <c r="HL566" s="21"/>
      <c r="HM566" s="21"/>
      <c r="HN566" s="21"/>
      <c r="HO566" s="21"/>
      <c r="HP566" s="21"/>
      <c r="HQ566" s="21"/>
      <c r="HR566" s="21"/>
      <c r="HS566" s="21"/>
      <c r="HT566" s="21"/>
      <c r="HU566" s="21"/>
      <c r="HV566" s="21"/>
      <c r="HW566" s="21"/>
      <c r="HX566" s="21"/>
      <c r="HY566" s="21"/>
      <c r="HZ566" s="21"/>
      <c r="IA566" s="21"/>
      <c r="IB566" s="21"/>
      <c r="IC566" s="21"/>
      <c r="ID566" s="21"/>
      <c r="IE566" s="21"/>
      <c r="IF566" s="21"/>
      <c r="IG566" s="21"/>
      <c r="IH566" s="21"/>
      <c r="II566" s="21"/>
      <c r="IJ566" s="21"/>
      <c r="IK566" s="21"/>
      <c r="IL566" s="21"/>
      <c r="IM566" s="21"/>
      <c r="IN566" s="21"/>
      <c r="IO566" s="21"/>
      <c r="IP566" s="21"/>
      <c r="IQ566" s="21"/>
      <c r="IR566" s="21"/>
      <c r="IS566" s="21"/>
      <c r="IT566" s="21"/>
      <c r="IU566" s="21"/>
      <c r="IV566" s="21"/>
    </row>
    <row r="567" spans="1:256" ht="12.75">
      <c r="A567" s="18"/>
      <c r="B567" s="198"/>
      <c r="C567" s="40"/>
      <c r="D567" s="18"/>
      <c r="E567" s="18"/>
      <c r="F567" s="37"/>
      <c r="G567" s="37"/>
      <c r="H567" s="8">
        <f t="shared" si="58"/>
        <v>0</v>
      </c>
      <c r="I567" s="28">
        <f t="shared" si="56"/>
        <v>0</v>
      </c>
      <c r="J567" s="21"/>
      <c r="K567" s="21"/>
      <c r="L567" s="21"/>
      <c r="M567" s="2">
        <v>476</v>
      </c>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1"/>
      <c r="BO567" s="21"/>
      <c r="BP567" s="21"/>
      <c r="BQ567" s="21"/>
      <c r="BR567" s="21"/>
      <c r="BS567" s="21"/>
      <c r="BT567" s="21"/>
      <c r="BU567" s="21"/>
      <c r="BV567" s="21"/>
      <c r="BW567" s="21"/>
      <c r="BX567" s="21"/>
      <c r="BY567" s="21"/>
      <c r="BZ567" s="21"/>
      <c r="CA567" s="21"/>
      <c r="CB567" s="21"/>
      <c r="CC567" s="21"/>
      <c r="CD567" s="21"/>
      <c r="CE567" s="21"/>
      <c r="CF567" s="21"/>
      <c r="CG567" s="21"/>
      <c r="CH567" s="21"/>
      <c r="CI567" s="21"/>
      <c r="CJ567" s="21"/>
      <c r="CK567" s="21"/>
      <c r="CL567" s="21"/>
      <c r="CM567" s="21"/>
      <c r="CN567" s="21"/>
      <c r="CO567" s="21"/>
      <c r="CP567" s="21"/>
      <c r="CQ567" s="21"/>
      <c r="CR567" s="21"/>
      <c r="CS567" s="21"/>
      <c r="CT567" s="21"/>
      <c r="CU567" s="21"/>
      <c r="CV567" s="21"/>
      <c r="CW567" s="21"/>
      <c r="CX567" s="21"/>
      <c r="CY567" s="21"/>
      <c r="CZ567" s="21"/>
      <c r="DA567" s="21"/>
      <c r="DB567" s="21"/>
      <c r="DC567" s="21"/>
      <c r="DD567" s="21"/>
      <c r="DE567" s="21"/>
      <c r="DF567" s="21"/>
      <c r="DG567" s="21"/>
      <c r="DH567" s="21"/>
      <c r="DI567" s="21"/>
      <c r="DJ567" s="21"/>
      <c r="DK567" s="21"/>
      <c r="DL567" s="21"/>
      <c r="DM567" s="21"/>
      <c r="DN567" s="21"/>
      <c r="DO567" s="21"/>
      <c r="DP567" s="21"/>
      <c r="DQ567" s="21"/>
      <c r="DR567" s="21"/>
      <c r="DS567" s="21"/>
      <c r="DT567" s="21"/>
      <c r="DU567" s="21"/>
      <c r="DV567" s="21"/>
      <c r="DW567" s="21"/>
      <c r="DX567" s="21"/>
      <c r="DY567" s="21"/>
      <c r="DZ567" s="21"/>
      <c r="EA567" s="21"/>
      <c r="EB567" s="21"/>
      <c r="EC567" s="21"/>
      <c r="ED567" s="21"/>
      <c r="EE567" s="21"/>
      <c r="EF567" s="21"/>
      <c r="EG567" s="21"/>
      <c r="EH567" s="21"/>
      <c r="EI567" s="21"/>
      <c r="EJ567" s="21"/>
      <c r="EK567" s="21"/>
      <c r="EL567" s="21"/>
      <c r="EM567" s="21"/>
      <c r="EN567" s="21"/>
      <c r="EO567" s="21"/>
      <c r="EP567" s="21"/>
      <c r="EQ567" s="21"/>
      <c r="ER567" s="21"/>
      <c r="ES567" s="21"/>
      <c r="ET567" s="21"/>
      <c r="EU567" s="21"/>
      <c r="EV567" s="21"/>
      <c r="EW567" s="21"/>
      <c r="EX567" s="21"/>
      <c r="EY567" s="21"/>
      <c r="EZ567" s="21"/>
      <c r="FA567" s="21"/>
      <c r="FB567" s="21"/>
      <c r="FC567" s="21"/>
      <c r="FD567" s="21"/>
      <c r="FE567" s="21"/>
      <c r="FF567" s="21"/>
      <c r="FG567" s="21"/>
      <c r="FH567" s="21"/>
      <c r="FI567" s="21"/>
      <c r="FJ567" s="21"/>
      <c r="FK567" s="21"/>
      <c r="FL567" s="21"/>
      <c r="FM567" s="21"/>
      <c r="FN567" s="21"/>
      <c r="FO567" s="21"/>
      <c r="FP567" s="21"/>
      <c r="FQ567" s="21"/>
      <c r="FR567" s="21"/>
      <c r="FS567" s="21"/>
      <c r="FT567" s="21"/>
      <c r="FU567" s="21"/>
      <c r="FV567" s="21"/>
      <c r="FW567" s="21"/>
      <c r="FX567" s="21"/>
      <c r="FY567" s="21"/>
      <c r="FZ567" s="21"/>
      <c r="GA567" s="21"/>
      <c r="GB567" s="21"/>
      <c r="GC567" s="21"/>
      <c r="GD567" s="21"/>
      <c r="GE567" s="21"/>
      <c r="GF567" s="21"/>
      <c r="GG567" s="21"/>
      <c r="GH567" s="21"/>
      <c r="GI567" s="21"/>
      <c r="GJ567" s="21"/>
      <c r="GK567" s="21"/>
      <c r="GL567" s="21"/>
      <c r="GM567" s="21"/>
      <c r="GN567" s="21"/>
      <c r="GO567" s="21"/>
      <c r="GP567" s="21"/>
      <c r="GQ567" s="21"/>
      <c r="GR567" s="21"/>
      <c r="GS567" s="21"/>
      <c r="GT567" s="21"/>
      <c r="GU567" s="21"/>
      <c r="GV567" s="21"/>
      <c r="GW567" s="21"/>
      <c r="GX567" s="21"/>
      <c r="GY567" s="21"/>
      <c r="GZ567" s="21"/>
      <c r="HA567" s="21"/>
      <c r="HB567" s="21"/>
      <c r="HC567" s="21"/>
      <c r="HD567" s="21"/>
      <c r="HE567" s="21"/>
      <c r="HF567" s="21"/>
      <c r="HG567" s="21"/>
      <c r="HH567" s="21"/>
      <c r="HI567" s="21"/>
      <c r="HJ567" s="21"/>
      <c r="HK567" s="21"/>
      <c r="HL567" s="21"/>
      <c r="HM567" s="21"/>
      <c r="HN567" s="21"/>
      <c r="HO567" s="21"/>
      <c r="HP567" s="21"/>
      <c r="HQ567" s="21"/>
      <c r="HR567" s="21"/>
      <c r="HS567" s="21"/>
      <c r="HT567" s="21"/>
      <c r="HU567" s="21"/>
      <c r="HV567" s="21"/>
      <c r="HW567" s="21"/>
      <c r="HX567" s="21"/>
      <c r="HY567" s="21"/>
      <c r="HZ567" s="21"/>
      <c r="IA567" s="21"/>
      <c r="IB567" s="21"/>
      <c r="IC567" s="21"/>
      <c r="ID567" s="21"/>
      <c r="IE567" s="21"/>
      <c r="IF567" s="21"/>
      <c r="IG567" s="21"/>
      <c r="IH567" s="21"/>
      <c r="II567" s="21"/>
      <c r="IJ567" s="21"/>
      <c r="IK567" s="21"/>
      <c r="IL567" s="21"/>
      <c r="IM567" s="21"/>
      <c r="IN567" s="21"/>
      <c r="IO567" s="21"/>
      <c r="IP567" s="21"/>
      <c r="IQ567" s="21"/>
      <c r="IR567" s="21"/>
      <c r="IS567" s="21"/>
      <c r="IT567" s="21"/>
      <c r="IU567" s="21"/>
      <c r="IV567" s="21"/>
    </row>
    <row r="568" spans="1:13" ht="12.75">
      <c r="A568"/>
      <c r="B568" s="306">
        <v>1300</v>
      </c>
      <c r="C568" s="1" t="s">
        <v>37</v>
      </c>
      <c r="D568" s="1" t="s">
        <v>13</v>
      </c>
      <c r="E568" s="1" t="s">
        <v>656</v>
      </c>
      <c r="F568" s="33" t="s">
        <v>255</v>
      </c>
      <c r="G568" s="70" t="s">
        <v>209</v>
      </c>
      <c r="H568" s="8">
        <f t="shared" si="58"/>
        <v>-1300</v>
      </c>
      <c r="I568" s="28">
        <f t="shared" si="56"/>
        <v>2.73109243697479</v>
      </c>
      <c r="K568" t="s">
        <v>89</v>
      </c>
      <c r="L568">
        <v>14</v>
      </c>
      <c r="M568" s="2">
        <v>476</v>
      </c>
    </row>
    <row r="569" spans="1:13" ht="12.75">
      <c r="A569"/>
      <c r="B569" s="306">
        <v>1400</v>
      </c>
      <c r="C569" s="1" t="s">
        <v>37</v>
      </c>
      <c r="D569" s="1" t="s">
        <v>13</v>
      </c>
      <c r="E569" s="1" t="s">
        <v>656</v>
      </c>
      <c r="F569" s="33" t="s">
        <v>255</v>
      </c>
      <c r="G569" s="70" t="s">
        <v>214</v>
      </c>
      <c r="H569" s="8">
        <f t="shared" si="58"/>
        <v>-2700</v>
      </c>
      <c r="I569" s="28">
        <f t="shared" si="56"/>
        <v>2.9411764705882355</v>
      </c>
      <c r="K569" t="s">
        <v>89</v>
      </c>
      <c r="L569">
        <v>14</v>
      </c>
      <c r="M569" s="2">
        <v>476</v>
      </c>
    </row>
    <row r="570" spans="1:13" ht="12.75">
      <c r="A570"/>
      <c r="B570" s="306">
        <v>1200</v>
      </c>
      <c r="C570" s="1" t="s">
        <v>37</v>
      </c>
      <c r="D570" s="1" t="s">
        <v>13</v>
      </c>
      <c r="E570" s="1" t="s">
        <v>656</v>
      </c>
      <c r="F570" s="33" t="s">
        <v>255</v>
      </c>
      <c r="G570" s="70" t="s">
        <v>216</v>
      </c>
      <c r="H570" s="8">
        <f t="shared" si="58"/>
        <v>-3900</v>
      </c>
      <c r="I570" s="28">
        <f t="shared" si="56"/>
        <v>2.5210084033613445</v>
      </c>
      <c r="K570" t="s">
        <v>89</v>
      </c>
      <c r="L570">
        <v>14</v>
      </c>
      <c r="M570" s="2">
        <v>476</v>
      </c>
    </row>
    <row r="571" spans="1:13" ht="12.75">
      <c r="A571"/>
      <c r="B571" s="306">
        <v>1700</v>
      </c>
      <c r="C571" s="1" t="s">
        <v>37</v>
      </c>
      <c r="D571" s="1" t="s">
        <v>13</v>
      </c>
      <c r="E571" s="1" t="s">
        <v>656</v>
      </c>
      <c r="F571" s="33" t="s">
        <v>255</v>
      </c>
      <c r="G571" s="70" t="s">
        <v>218</v>
      </c>
      <c r="H571" s="8">
        <f t="shared" si="58"/>
        <v>-5600</v>
      </c>
      <c r="I571" s="28">
        <f t="shared" si="56"/>
        <v>3.5714285714285716</v>
      </c>
      <c r="K571" t="s">
        <v>89</v>
      </c>
      <c r="L571">
        <v>14</v>
      </c>
      <c r="M571" s="2">
        <v>476</v>
      </c>
    </row>
    <row r="572" spans="1:13" ht="12.75">
      <c r="A572"/>
      <c r="B572" s="306">
        <v>1400</v>
      </c>
      <c r="C572" s="1" t="s">
        <v>37</v>
      </c>
      <c r="D572" s="1" t="s">
        <v>13</v>
      </c>
      <c r="E572" s="1" t="s">
        <v>656</v>
      </c>
      <c r="F572" s="33" t="s">
        <v>255</v>
      </c>
      <c r="G572" s="70" t="s">
        <v>224</v>
      </c>
      <c r="H572" s="8">
        <f t="shared" si="58"/>
        <v>-7000</v>
      </c>
      <c r="I572" s="28">
        <f t="shared" si="56"/>
        <v>2.9411764705882355</v>
      </c>
      <c r="K572" t="s">
        <v>89</v>
      </c>
      <c r="L572">
        <v>14</v>
      </c>
      <c r="M572" s="2">
        <v>476</v>
      </c>
    </row>
    <row r="573" spans="1:13" s="66" customFormat="1" ht="12.75">
      <c r="A573" s="17"/>
      <c r="B573" s="313">
        <f>SUM(B568:B572)</f>
        <v>7000</v>
      </c>
      <c r="C573" s="64"/>
      <c r="D573" s="17"/>
      <c r="E573" s="17" t="s">
        <v>656</v>
      </c>
      <c r="F573" s="24"/>
      <c r="G573" s="24"/>
      <c r="H573" s="63">
        <v>0</v>
      </c>
      <c r="I573" s="65">
        <f t="shared" si="56"/>
        <v>14.705882352941176</v>
      </c>
      <c r="M573" s="2">
        <v>476</v>
      </c>
    </row>
    <row r="574" spans="1:13" ht="12.75">
      <c r="A574"/>
      <c r="B574" s="205"/>
      <c r="C574" s="40"/>
      <c r="D574" s="18"/>
      <c r="E574"/>
      <c r="F574"/>
      <c r="G574"/>
      <c r="H574" s="8">
        <f>H573-B574</f>
        <v>0</v>
      </c>
      <c r="I574" s="28">
        <f t="shared" si="56"/>
        <v>0</v>
      </c>
      <c r="M574" s="2">
        <v>476</v>
      </c>
    </row>
    <row r="575" spans="1:13" ht="12.75">
      <c r="A575"/>
      <c r="B575" s="205"/>
      <c r="C575"/>
      <c r="D575" s="18"/>
      <c r="E575"/>
      <c r="F575"/>
      <c r="G575"/>
      <c r="H575" s="8">
        <f>H574-B575</f>
        <v>0</v>
      </c>
      <c r="I575" s="28">
        <f t="shared" si="56"/>
        <v>0</v>
      </c>
      <c r="M575" s="2">
        <v>476</v>
      </c>
    </row>
    <row r="576" spans="1:13" ht="12.75">
      <c r="A576"/>
      <c r="B576" s="306">
        <v>4000</v>
      </c>
      <c r="C576" s="1" t="s">
        <v>39</v>
      </c>
      <c r="D576" s="18" t="s">
        <v>13</v>
      </c>
      <c r="E576" s="1" t="s">
        <v>389</v>
      </c>
      <c r="F576" s="33" t="s">
        <v>262</v>
      </c>
      <c r="G576" s="70" t="s">
        <v>216</v>
      </c>
      <c r="H576" s="8">
        <f>H575-B576</f>
        <v>-4000</v>
      </c>
      <c r="I576" s="28">
        <f t="shared" si="56"/>
        <v>8.403361344537815</v>
      </c>
      <c r="K576" t="s">
        <v>89</v>
      </c>
      <c r="L576">
        <v>14</v>
      </c>
      <c r="M576" s="2">
        <v>476</v>
      </c>
    </row>
    <row r="577" spans="1:13" ht="12.75">
      <c r="A577"/>
      <c r="B577" s="306">
        <v>4000</v>
      </c>
      <c r="C577" s="1" t="s">
        <v>39</v>
      </c>
      <c r="D577" s="18" t="s">
        <v>13</v>
      </c>
      <c r="E577" s="1" t="s">
        <v>389</v>
      </c>
      <c r="F577" s="33" t="s">
        <v>262</v>
      </c>
      <c r="G577" s="70" t="s">
        <v>218</v>
      </c>
      <c r="H577" s="8">
        <f>H576-B577</f>
        <v>-8000</v>
      </c>
      <c r="I577" s="28">
        <f t="shared" si="56"/>
        <v>8.403361344537815</v>
      </c>
      <c r="K577" t="s">
        <v>89</v>
      </c>
      <c r="L577">
        <v>14</v>
      </c>
      <c r="M577" s="2">
        <v>476</v>
      </c>
    </row>
    <row r="578" spans="1:13" ht="12.75">
      <c r="A578"/>
      <c r="B578" s="306">
        <v>4000</v>
      </c>
      <c r="C578" s="1" t="s">
        <v>39</v>
      </c>
      <c r="D578" s="18" t="s">
        <v>13</v>
      </c>
      <c r="E578" s="1" t="s">
        <v>389</v>
      </c>
      <c r="F578" s="33" t="s">
        <v>262</v>
      </c>
      <c r="G578" s="70" t="s">
        <v>224</v>
      </c>
      <c r="H578" s="8">
        <f>H577-B578</f>
        <v>-12000</v>
      </c>
      <c r="I578" s="28">
        <f t="shared" si="56"/>
        <v>8.403361344537815</v>
      </c>
      <c r="K578" t="s">
        <v>89</v>
      </c>
      <c r="L578">
        <v>14</v>
      </c>
      <c r="M578" s="2">
        <v>476</v>
      </c>
    </row>
    <row r="579" spans="1:13" s="66" customFormat="1" ht="12.75">
      <c r="A579" s="17"/>
      <c r="B579" s="313">
        <f>SUM(B576:B578)</f>
        <v>12000</v>
      </c>
      <c r="C579" s="17" t="s">
        <v>39</v>
      </c>
      <c r="D579" s="17"/>
      <c r="E579" s="17"/>
      <c r="F579" s="24"/>
      <c r="G579" s="24"/>
      <c r="H579" s="63">
        <v>0</v>
      </c>
      <c r="I579" s="65">
        <f t="shared" si="56"/>
        <v>25.210084033613445</v>
      </c>
      <c r="M579" s="2">
        <v>476</v>
      </c>
    </row>
    <row r="580" spans="1:13" ht="12.75">
      <c r="A580"/>
      <c r="B580" s="306"/>
      <c r="C580"/>
      <c r="D580" s="18"/>
      <c r="E580"/>
      <c r="F580"/>
      <c r="G580"/>
      <c r="H580" s="8">
        <f aca="true" t="shared" si="59" ref="H580:H585">H579-B580</f>
        <v>0</v>
      </c>
      <c r="I580" s="28">
        <f t="shared" si="56"/>
        <v>0</v>
      </c>
      <c r="M580" s="2">
        <v>476</v>
      </c>
    </row>
    <row r="581" spans="1:13" ht="12.75">
      <c r="A581"/>
      <c r="B581" s="205"/>
      <c r="C581"/>
      <c r="D581" s="18"/>
      <c r="E581"/>
      <c r="F581"/>
      <c r="G581"/>
      <c r="H581" s="8">
        <f t="shared" si="59"/>
        <v>0</v>
      </c>
      <c r="I581" s="28">
        <f t="shared" si="56"/>
        <v>0</v>
      </c>
      <c r="M581" s="2">
        <v>476</v>
      </c>
    </row>
    <row r="582" spans="1:13" ht="12.75">
      <c r="A582" s="18"/>
      <c r="B582" s="198">
        <v>2000</v>
      </c>
      <c r="C582" s="18" t="s">
        <v>41</v>
      </c>
      <c r="D582" s="18" t="s">
        <v>13</v>
      </c>
      <c r="E582" s="18" t="s">
        <v>387</v>
      </c>
      <c r="F582" s="70" t="s">
        <v>255</v>
      </c>
      <c r="G582" s="38" t="s">
        <v>214</v>
      </c>
      <c r="H582" s="8">
        <f t="shared" si="59"/>
        <v>-2000</v>
      </c>
      <c r="I582" s="28">
        <f t="shared" si="56"/>
        <v>4.201680672268908</v>
      </c>
      <c r="J582" s="21"/>
      <c r="K582" s="21" t="s">
        <v>89</v>
      </c>
      <c r="L582" s="21">
        <v>14</v>
      </c>
      <c r="M582" s="2">
        <v>476</v>
      </c>
    </row>
    <row r="583" spans="1:13" ht="12.75">
      <c r="A583" s="18"/>
      <c r="B583" s="198">
        <v>2000</v>
      </c>
      <c r="C583" s="18" t="s">
        <v>41</v>
      </c>
      <c r="D583" s="18" t="s">
        <v>13</v>
      </c>
      <c r="E583" s="18" t="s">
        <v>387</v>
      </c>
      <c r="F583" s="70" t="s">
        <v>255</v>
      </c>
      <c r="G583" s="38" t="s">
        <v>216</v>
      </c>
      <c r="H583" s="8">
        <f t="shared" si="59"/>
        <v>-4000</v>
      </c>
      <c r="I583" s="28">
        <f t="shared" si="56"/>
        <v>4.201680672268908</v>
      </c>
      <c r="J583" s="21"/>
      <c r="K583" s="21" t="s">
        <v>89</v>
      </c>
      <c r="L583" s="21">
        <v>14</v>
      </c>
      <c r="M583" s="2">
        <v>476</v>
      </c>
    </row>
    <row r="584" spans="1:256" ht="12.75">
      <c r="A584" s="18"/>
      <c r="B584" s="198">
        <v>2000</v>
      </c>
      <c r="C584" s="18" t="s">
        <v>41</v>
      </c>
      <c r="D584" s="18" t="s">
        <v>13</v>
      </c>
      <c r="E584" s="18" t="s">
        <v>387</v>
      </c>
      <c r="F584" s="70" t="s">
        <v>255</v>
      </c>
      <c r="G584" s="38" t="s">
        <v>218</v>
      </c>
      <c r="H584" s="8">
        <f t="shared" si="59"/>
        <v>-6000</v>
      </c>
      <c r="I584" s="28">
        <f t="shared" si="56"/>
        <v>4.201680672268908</v>
      </c>
      <c r="J584" s="21"/>
      <c r="K584" s="21" t="s">
        <v>89</v>
      </c>
      <c r="L584" s="21">
        <v>14</v>
      </c>
      <c r="M584" s="2">
        <v>476</v>
      </c>
      <c r="N584" s="21"/>
      <c r="O584" s="21"/>
      <c r="P584" s="21"/>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c r="AX584" s="21"/>
      <c r="AY584" s="21"/>
      <c r="AZ584" s="21"/>
      <c r="BA584" s="21"/>
      <c r="BB584" s="21"/>
      <c r="BC584" s="21"/>
      <c r="BD584" s="21"/>
      <c r="BE584" s="21"/>
      <c r="BF584" s="21"/>
      <c r="BG584" s="21"/>
      <c r="BH584" s="21"/>
      <c r="BI584" s="21"/>
      <c r="BJ584" s="21"/>
      <c r="BK584" s="21"/>
      <c r="BL584" s="21"/>
      <c r="BM584" s="21"/>
      <c r="BN584" s="21"/>
      <c r="BO584" s="21"/>
      <c r="BP584" s="21"/>
      <c r="BQ584" s="21"/>
      <c r="BR584" s="21"/>
      <c r="BS584" s="21"/>
      <c r="BT584" s="21"/>
      <c r="BU584" s="21"/>
      <c r="BV584" s="21"/>
      <c r="BW584" s="21"/>
      <c r="BX584" s="21"/>
      <c r="BY584" s="21"/>
      <c r="BZ584" s="21"/>
      <c r="CA584" s="21"/>
      <c r="CB584" s="21"/>
      <c r="CC584" s="21"/>
      <c r="CD584" s="21"/>
      <c r="CE584" s="21"/>
      <c r="CF584" s="21"/>
      <c r="CG584" s="21"/>
      <c r="CH584" s="21"/>
      <c r="CI584" s="21"/>
      <c r="CJ584" s="21"/>
      <c r="CK584" s="21"/>
      <c r="CL584" s="21"/>
      <c r="CM584" s="21"/>
      <c r="CN584" s="21"/>
      <c r="CO584" s="21"/>
      <c r="CP584" s="21"/>
      <c r="CQ584" s="21"/>
      <c r="CR584" s="21"/>
      <c r="CS584" s="21"/>
      <c r="CT584" s="21"/>
      <c r="CU584" s="21"/>
      <c r="CV584" s="21"/>
      <c r="CW584" s="21"/>
      <c r="CX584" s="21"/>
      <c r="CY584" s="21"/>
      <c r="CZ584" s="21"/>
      <c r="DA584" s="21"/>
      <c r="DB584" s="21"/>
      <c r="DC584" s="21"/>
      <c r="DD584" s="21"/>
      <c r="DE584" s="21"/>
      <c r="DF584" s="21"/>
      <c r="DG584" s="21"/>
      <c r="DH584" s="21"/>
      <c r="DI584" s="21"/>
      <c r="DJ584" s="21"/>
      <c r="DK584" s="21"/>
      <c r="DL584" s="21"/>
      <c r="DM584" s="21"/>
      <c r="DN584" s="21"/>
      <c r="DO584" s="21"/>
      <c r="DP584" s="21"/>
      <c r="DQ584" s="21"/>
      <c r="DR584" s="21"/>
      <c r="DS584" s="21"/>
      <c r="DT584" s="21"/>
      <c r="DU584" s="21"/>
      <c r="DV584" s="21"/>
      <c r="DW584" s="21"/>
      <c r="DX584" s="21"/>
      <c r="DY584" s="21"/>
      <c r="DZ584" s="21"/>
      <c r="EA584" s="21"/>
      <c r="EB584" s="21"/>
      <c r="EC584" s="21"/>
      <c r="ED584" s="21"/>
      <c r="EE584" s="21"/>
      <c r="EF584" s="21"/>
      <c r="EG584" s="21"/>
      <c r="EH584" s="21"/>
      <c r="EI584" s="21"/>
      <c r="EJ584" s="21"/>
      <c r="EK584" s="21"/>
      <c r="EL584" s="21"/>
      <c r="EM584" s="21"/>
      <c r="EN584" s="21"/>
      <c r="EO584" s="21"/>
      <c r="EP584" s="21"/>
      <c r="EQ584" s="21"/>
      <c r="ER584" s="21"/>
      <c r="ES584" s="21"/>
      <c r="ET584" s="21"/>
      <c r="EU584" s="21"/>
      <c r="EV584" s="21"/>
      <c r="EW584" s="21"/>
      <c r="EX584" s="21"/>
      <c r="EY584" s="21"/>
      <c r="EZ584" s="21"/>
      <c r="FA584" s="21"/>
      <c r="FB584" s="21"/>
      <c r="FC584" s="21"/>
      <c r="FD584" s="21"/>
      <c r="FE584" s="21"/>
      <c r="FF584" s="21"/>
      <c r="FG584" s="21"/>
      <c r="FH584" s="21"/>
      <c r="FI584" s="21"/>
      <c r="FJ584" s="21"/>
      <c r="FK584" s="21"/>
      <c r="FL584" s="21"/>
      <c r="FM584" s="21"/>
      <c r="FN584" s="21"/>
      <c r="FO584" s="21"/>
      <c r="FP584" s="21"/>
      <c r="FQ584" s="21"/>
      <c r="FR584" s="21"/>
      <c r="FS584" s="21"/>
      <c r="FT584" s="21"/>
      <c r="FU584" s="21"/>
      <c r="FV584" s="21"/>
      <c r="FW584" s="21"/>
      <c r="FX584" s="21"/>
      <c r="FY584" s="21"/>
      <c r="FZ584" s="21"/>
      <c r="GA584" s="21"/>
      <c r="GB584" s="21"/>
      <c r="GC584" s="21"/>
      <c r="GD584" s="21"/>
      <c r="GE584" s="21"/>
      <c r="GF584" s="21"/>
      <c r="GG584" s="21"/>
      <c r="GH584" s="21"/>
      <c r="GI584" s="21"/>
      <c r="GJ584" s="21"/>
      <c r="GK584" s="21"/>
      <c r="GL584" s="21"/>
      <c r="GM584" s="21"/>
      <c r="GN584" s="21"/>
      <c r="GO584" s="21"/>
      <c r="GP584" s="21"/>
      <c r="GQ584" s="21"/>
      <c r="GR584" s="21"/>
      <c r="GS584" s="21"/>
      <c r="GT584" s="21"/>
      <c r="GU584" s="21"/>
      <c r="GV584" s="21"/>
      <c r="GW584" s="21"/>
      <c r="GX584" s="21"/>
      <c r="GY584" s="21"/>
      <c r="GZ584" s="21"/>
      <c r="HA584" s="21"/>
      <c r="HB584" s="21"/>
      <c r="HC584" s="21"/>
      <c r="HD584" s="21"/>
      <c r="HE584" s="21"/>
      <c r="HF584" s="21"/>
      <c r="HG584" s="21"/>
      <c r="HH584" s="21"/>
      <c r="HI584" s="21"/>
      <c r="HJ584" s="21"/>
      <c r="HK584" s="21"/>
      <c r="HL584" s="21"/>
      <c r="HM584" s="21"/>
      <c r="HN584" s="21"/>
      <c r="HO584" s="21"/>
      <c r="HP584" s="21"/>
      <c r="HQ584" s="21"/>
      <c r="HR584" s="21"/>
      <c r="HS584" s="21"/>
      <c r="HT584" s="21"/>
      <c r="HU584" s="21"/>
      <c r="HV584" s="21"/>
      <c r="HW584" s="21"/>
      <c r="HX584" s="21"/>
      <c r="HY584" s="21"/>
      <c r="HZ584" s="21"/>
      <c r="IA584" s="21"/>
      <c r="IB584" s="21"/>
      <c r="IC584" s="21"/>
      <c r="ID584" s="21"/>
      <c r="IE584" s="21"/>
      <c r="IF584" s="21"/>
      <c r="IG584" s="21"/>
      <c r="IH584" s="21"/>
      <c r="II584" s="21"/>
      <c r="IJ584" s="21"/>
      <c r="IK584" s="21"/>
      <c r="IL584" s="21"/>
      <c r="IM584" s="21"/>
      <c r="IN584" s="21"/>
      <c r="IO584" s="21"/>
      <c r="IP584" s="21"/>
      <c r="IQ584" s="21"/>
      <c r="IR584" s="21"/>
      <c r="IS584" s="21"/>
      <c r="IT584" s="21"/>
      <c r="IU584" s="21"/>
      <c r="IV584" s="21"/>
    </row>
    <row r="585" spans="1:256" ht="12.75">
      <c r="A585" s="18"/>
      <c r="B585" s="198">
        <v>2000</v>
      </c>
      <c r="C585" s="18" t="s">
        <v>41</v>
      </c>
      <c r="D585" s="18" t="s">
        <v>13</v>
      </c>
      <c r="E585" s="18" t="s">
        <v>387</v>
      </c>
      <c r="F585" s="70" t="s">
        <v>255</v>
      </c>
      <c r="G585" s="38" t="s">
        <v>224</v>
      </c>
      <c r="H585" s="8">
        <f t="shared" si="59"/>
        <v>-8000</v>
      </c>
      <c r="I585" s="28">
        <f t="shared" si="56"/>
        <v>4.201680672268908</v>
      </c>
      <c r="J585" s="21"/>
      <c r="K585" s="21" t="s">
        <v>89</v>
      </c>
      <c r="L585" s="21">
        <v>14</v>
      </c>
      <c r="M585" s="2">
        <v>476</v>
      </c>
      <c r="N585" s="21"/>
      <c r="O585" s="21"/>
      <c r="P585" s="21"/>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21"/>
      <c r="BJ585" s="21"/>
      <c r="BK585" s="21"/>
      <c r="BL585" s="21"/>
      <c r="BM585" s="21"/>
      <c r="BN585" s="21"/>
      <c r="BO585" s="21"/>
      <c r="BP585" s="21"/>
      <c r="BQ585" s="21"/>
      <c r="BR585" s="21"/>
      <c r="BS585" s="21"/>
      <c r="BT585" s="21"/>
      <c r="BU585" s="21"/>
      <c r="BV585" s="21"/>
      <c r="BW585" s="21"/>
      <c r="BX585" s="21"/>
      <c r="BY585" s="21"/>
      <c r="BZ585" s="21"/>
      <c r="CA585" s="21"/>
      <c r="CB585" s="21"/>
      <c r="CC585" s="21"/>
      <c r="CD585" s="21"/>
      <c r="CE585" s="21"/>
      <c r="CF585" s="21"/>
      <c r="CG585" s="21"/>
      <c r="CH585" s="21"/>
      <c r="CI585" s="21"/>
      <c r="CJ585" s="21"/>
      <c r="CK585" s="21"/>
      <c r="CL585" s="21"/>
      <c r="CM585" s="21"/>
      <c r="CN585" s="21"/>
      <c r="CO585" s="21"/>
      <c r="CP585" s="21"/>
      <c r="CQ585" s="21"/>
      <c r="CR585" s="21"/>
      <c r="CS585" s="21"/>
      <c r="CT585" s="21"/>
      <c r="CU585" s="21"/>
      <c r="CV585" s="21"/>
      <c r="CW585" s="21"/>
      <c r="CX585" s="21"/>
      <c r="CY585" s="21"/>
      <c r="CZ585" s="21"/>
      <c r="DA585" s="21"/>
      <c r="DB585" s="21"/>
      <c r="DC585" s="21"/>
      <c r="DD585" s="21"/>
      <c r="DE585" s="21"/>
      <c r="DF585" s="21"/>
      <c r="DG585" s="21"/>
      <c r="DH585" s="21"/>
      <c r="DI585" s="21"/>
      <c r="DJ585" s="21"/>
      <c r="DK585" s="21"/>
      <c r="DL585" s="21"/>
      <c r="DM585" s="21"/>
      <c r="DN585" s="21"/>
      <c r="DO585" s="21"/>
      <c r="DP585" s="21"/>
      <c r="DQ585" s="21"/>
      <c r="DR585" s="21"/>
      <c r="DS585" s="21"/>
      <c r="DT585" s="21"/>
      <c r="DU585" s="21"/>
      <c r="DV585" s="21"/>
      <c r="DW585" s="21"/>
      <c r="DX585" s="21"/>
      <c r="DY585" s="21"/>
      <c r="DZ585" s="21"/>
      <c r="EA585" s="21"/>
      <c r="EB585" s="21"/>
      <c r="EC585" s="21"/>
      <c r="ED585" s="21"/>
      <c r="EE585" s="21"/>
      <c r="EF585" s="21"/>
      <c r="EG585" s="21"/>
      <c r="EH585" s="21"/>
      <c r="EI585" s="21"/>
      <c r="EJ585" s="21"/>
      <c r="EK585" s="21"/>
      <c r="EL585" s="21"/>
      <c r="EM585" s="21"/>
      <c r="EN585" s="21"/>
      <c r="EO585" s="21"/>
      <c r="EP585" s="21"/>
      <c r="EQ585" s="21"/>
      <c r="ER585" s="21"/>
      <c r="ES585" s="21"/>
      <c r="ET585" s="21"/>
      <c r="EU585" s="21"/>
      <c r="EV585" s="21"/>
      <c r="EW585" s="21"/>
      <c r="EX585" s="21"/>
      <c r="EY585" s="21"/>
      <c r="EZ585" s="21"/>
      <c r="FA585" s="21"/>
      <c r="FB585" s="21"/>
      <c r="FC585" s="21"/>
      <c r="FD585" s="21"/>
      <c r="FE585" s="21"/>
      <c r="FF585" s="21"/>
      <c r="FG585" s="21"/>
      <c r="FH585" s="21"/>
      <c r="FI585" s="21"/>
      <c r="FJ585" s="21"/>
      <c r="FK585" s="21"/>
      <c r="FL585" s="21"/>
      <c r="FM585" s="21"/>
      <c r="FN585" s="21"/>
      <c r="FO585" s="21"/>
      <c r="FP585" s="21"/>
      <c r="FQ585" s="21"/>
      <c r="FR585" s="21"/>
      <c r="FS585" s="21"/>
      <c r="FT585" s="21"/>
      <c r="FU585" s="21"/>
      <c r="FV585" s="21"/>
      <c r="FW585" s="21"/>
      <c r="FX585" s="21"/>
      <c r="FY585" s="21"/>
      <c r="FZ585" s="21"/>
      <c r="GA585" s="21"/>
      <c r="GB585" s="21"/>
      <c r="GC585" s="21"/>
      <c r="GD585" s="21"/>
      <c r="GE585" s="21"/>
      <c r="GF585" s="21"/>
      <c r="GG585" s="21"/>
      <c r="GH585" s="21"/>
      <c r="GI585" s="21"/>
      <c r="GJ585" s="21"/>
      <c r="GK585" s="21"/>
      <c r="GL585" s="21"/>
      <c r="GM585" s="21"/>
      <c r="GN585" s="21"/>
      <c r="GO585" s="21"/>
      <c r="GP585" s="21"/>
      <c r="GQ585" s="21"/>
      <c r="GR585" s="21"/>
      <c r="GS585" s="21"/>
      <c r="GT585" s="21"/>
      <c r="GU585" s="21"/>
      <c r="GV585" s="21"/>
      <c r="GW585" s="21"/>
      <c r="GX585" s="21"/>
      <c r="GY585" s="21"/>
      <c r="GZ585" s="21"/>
      <c r="HA585" s="21"/>
      <c r="HB585" s="21"/>
      <c r="HC585" s="21"/>
      <c r="HD585" s="21"/>
      <c r="HE585" s="21"/>
      <c r="HF585" s="21"/>
      <c r="HG585" s="21"/>
      <c r="HH585" s="21"/>
      <c r="HI585" s="21"/>
      <c r="HJ585" s="21"/>
      <c r="HK585" s="21"/>
      <c r="HL585" s="21"/>
      <c r="HM585" s="21"/>
      <c r="HN585" s="21"/>
      <c r="HO585" s="21"/>
      <c r="HP585" s="21"/>
      <c r="HQ585" s="21"/>
      <c r="HR585" s="21"/>
      <c r="HS585" s="21"/>
      <c r="HT585" s="21"/>
      <c r="HU585" s="21"/>
      <c r="HV585" s="21"/>
      <c r="HW585" s="21"/>
      <c r="HX585" s="21"/>
      <c r="HY585" s="21"/>
      <c r="HZ585" s="21"/>
      <c r="IA585" s="21"/>
      <c r="IB585" s="21"/>
      <c r="IC585" s="21"/>
      <c r="ID585" s="21"/>
      <c r="IE585" s="21"/>
      <c r="IF585" s="21"/>
      <c r="IG585" s="21"/>
      <c r="IH585" s="21"/>
      <c r="II585" s="21"/>
      <c r="IJ585" s="21"/>
      <c r="IK585" s="21"/>
      <c r="IL585" s="21"/>
      <c r="IM585" s="21"/>
      <c r="IN585" s="21"/>
      <c r="IO585" s="21"/>
      <c r="IP585" s="21"/>
      <c r="IQ585" s="21"/>
      <c r="IR585" s="21"/>
      <c r="IS585" s="21"/>
      <c r="IT585" s="21"/>
      <c r="IU585" s="21"/>
      <c r="IV585" s="21"/>
    </row>
    <row r="586" spans="1:256" s="66" customFormat="1" ht="12.75">
      <c r="A586" s="17"/>
      <c r="B586" s="313">
        <f>SUM(B582:B585)</f>
        <v>8000</v>
      </c>
      <c r="C586" s="64" t="s">
        <v>41</v>
      </c>
      <c r="D586" s="17"/>
      <c r="E586" s="17"/>
      <c r="F586" s="24"/>
      <c r="G586" s="24"/>
      <c r="H586" s="63">
        <v>0</v>
      </c>
      <c r="I586" s="65">
        <f aca="true" t="shared" si="60" ref="I586:I591">+B586/M586</f>
        <v>16.80672268907563</v>
      </c>
      <c r="M586" s="2">
        <v>476</v>
      </c>
      <c r="IV586" s="66">
        <v>500</v>
      </c>
    </row>
    <row r="587" spans="1:13" ht="12.75">
      <c r="A587"/>
      <c r="B587" s="205"/>
      <c r="C587"/>
      <c r="D587" s="18"/>
      <c r="E587"/>
      <c r="F587"/>
      <c r="G587"/>
      <c r="H587" s="8">
        <f>H586-B587</f>
        <v>0</v>
      </c>
      <c r="I587" s="28">
        <f t="shared" si="60"/>
        <v>0</v>
      </c>
      <c r="M587" s="2">
        <v>476</v>
      </c>
    </row>
    <row r="588" spans="1:13" ht="12.75">
      <c r="A588"/>
      <c r="B588" s="205"/>
      <c r="C588"/>
      <c r="D588" s="18"/>
      <c r="E588"/>
      <c r="F588"/>
      <c r="G588"/>
      <c r="H588" s="8">
        <f>H587-B588</f>
        <v>0</v>
      </c>
      <c r="I588" s="28">
        <f t="shared" si="60"/>
        <v>0</v>
      </c>
      <c r="M588" s="2">
        <v>476</v>
      </c>
    </row>
    <row r="589" spans="1:256" ht="12.75">
      <c r="A589"/>
      <c r="B589" s="306">
        <v>1500</v>
      </c>
      <c r="C589" s="1" t="s">
        <v>383</v>
      </c>
      <c r="D589" s="18" t="s">
        <v>13</v>
      </c>
      <c r="E589" s="1" t="s">
        <v>68</v>
      </c>
      <c r="F589" s="70" t="s">
        <v>255</v>
      </c>
      <c r="G589" s="70" t="s">
        <v>216</v>
      </c>
      <c r="H589" s="8">
        <f>H588-B589</f>
        <v>-1500</v>
      </c>
      <c r="I589" s="28">
        <f t="shared" si="60"/>
        <v>3.1512605042016806</v>
      </c>
      <c r="K589" t="s">
        <v>89</v>
      </c>
      <c r="L589">
        <v>14</v>
      </c>
      <c r="M589" s="2">
        <v>476</v>
      </c>
      <c r="IV589" s="1">
        <v>503</v>
      </c>
    </row>
    <row r="590" spans="1:256" ht="12.75">
      <c r="A590"/>
      <c r="B590" s="306">
        <v>1500</v>
      </c>
      <c r="C590" s="1" t="s">
        <v>383</v>
      </c>
      <c r="D590" s="18" t="s">
        <v>13</v>
      </c>
      <c r="E590" s="1" t="s">
        <v>68</v>
      </c>
      <c r="F590" s="70" t="s">
        <v>255</v>
      </c>
      <c r="G590" s="70" t="s">
        <v>218</v>
      </c>
      <c r="H590" s="8">
        <f>H589-B590</f>
        <v>-3000</v>
      </c>
      <c r="I590" s="28">
        <f t="shared" si="60"/>
        <v>3.1512605042016806</v>
      </c>
      <c r="K590" t="s">
        <v>89</v>
      </c>
      <c r="L590">
        <v>14</v>
      </c>
      <c r="M590" s="2">
        <v>476</v>
      </c>
      <c r="IV590" s="1"/>
    </row>
    <row r="591" spans="1:256" s="66" customFormat="1" ht="12.75">
      <c r="A591" s="17"/>
      <c r="B591" s="313">
        <f>SUM(B589:B590)</f>
        <v>3000</v>
      </c>
      <c r="C591" s="17"/>
      <c r="D591" s="17"/>
      <c r="E591" s="64" t="s">
        <v>68</v>
      </c>
      <c r="F591" s="24"/>
      <c r="G591" s="17"/>
      <c r="H591" s="63">
        <v>0</v>
      </c>
      <c r="I591" s="65">
        <f t="shared" si="60"/>
        <v>6.302521008403361</v>
      </c>
      <c r="M591" s="2">
        <v>476</v>
      </c>
      <c r="IV591" s="17">
        <v>3506</v>
      </c>
    </row>
    <row r="592" spans="2:13" ht="12.75">
      <c r="B592" s="306"/>
      <c r="H592" s="8">
        <f>H591-B592</f>
        <v>0</v>
      </c>
      <c r="I592" s="28">
        <f aca="true" t="shared" si="61" ref="I592:I648">+B592/M592</f>
        <v>0</v>
      </c>
      <c r="M592" s="2">
        <v>476</v>
      </c>
    </row>
    <row r="593" spans="2:13" ht="12.75">
      <c r="B593" s="306"/>
      <c r="H593" s="8">
        <f>H592-B593</f>
        <v>0</v>
      </c>
      <c r="I593" s="28">
        <f t="shared" si="61"/>
        <v>0</v>
      </c>
      <c r="M593" s="2">
        <v>476</v>
      </c>
    </row>
    <row r="594" spans="2:13" ht="12.75">
      <c r="B594" s="306"/>
      <c r="H594" s="8">
        <f>H593-B594</f>
        <v>0</v>
      </c>
      <c r="I594" s="28">
        <f t="shared" si="61"/>
        <v>0</v>
      </c>
      <c r="M594" s="2">
        <v>476</v>
      </c>
    </row>
    <row r="595" spans="2:13" ht="12.75">
      <c r="B595" s="306"/>
      <c r="H595" s="8">
        <f>H594-B595</f>
        <v>0</v>
      </c>
      <c r="I595" s="28">
        <f t="shared" si="61"/>
        <v>0</v>
      </c>
      <c r="M595" s="2">
        <v>476</v>
      </c>
    </row>
    <row r="596" spans="1:256" s="62" customFormat="1" ht="12.75">
      <c r="A596" s="57"/>
      <c r="B596" s="389">
        <f>+B605+B615+B622</f>
        <v>31600</v>
      </c>
      <c r="C596" s="57" t="s">
        <v>263</v>
      </c>
      <c r="D596" s="57" t="s">
        <v>357</v>
      </c>
      <c r="E596" s="57" t="s">
        <v>15</v>
      </c>
      <c r="F596" s="59" t="s">
        <v>206</v>
      </c>
      <c r="G596" s="60" t="s">
        <v>381</v>
      </c>
      <c r="H596" s="58"/>
      <c r="I596" s="61">
        <f t="shared" si="61"/>
        <v>66.38655462184875</v>
      </c>
      <c r="M596" s="2">
        <v>476</v>
      </c>
      <c r="IV596" s="57">
        <v>55910.6</v>
      </c>
    </row>
    <row r="597" spans="2:13" ht="12.75">
      <c r="B597" s="306"/>
      <c r="H597" s="8">
        <f aca="true" t="shared" si="62" ref="H597:H604">H596-B597</f>
        <v>0</v>
      </c>
      <c r="I597" s="28">
        <f t="shared" si="61"/>
        <v>0</v>
      </c>
      <c r="M597" s="2">
        <v>476</v>
      </c>
    </row>
    <row r="598" spans="2:13" ht="12.75">
      <c r="B598" s="306">
        <v>2500</v>
      </c>
      <c r="C598" s="1" t="s">
        <v>17</v>
      </c>
      <c r="D598" s="1" t="s">
        <v>13</v>
      </c>
      <c r="E598" s="1" t="s">
        <v>71</v>
      </c>
      <c r="F598" s="33" t="s">
        <v>264</v>
      </c>
      <c r="G598" s="33" t="s">
        <v>209</v>
      </c>
      <c r="H598" s="8">
        <f t="shared" si="62"/>
        <v>-2500</v>
      </c>
      <c r="I598" s="28">
        <v>5</v>
      </c>
      <c r="K598" t="s">
        <v>17</v>
      </c>
      <c r="L598">
        <v>15</v>
      </c>
      <c r="M598" s="2">
        <v>476</v>
      </c>
    </row>
    <row r="599" spans="2:13" ht="12.75">
      <c r="B599" s="306">
        <v>2500</v>
      </c>
      <c r="C599" s="1" t="s">
        <v>17</v>
      </c>
      <c r="D599" s="1" t="s">
        <v>13</v>
      </c>
      <c r="E599" s="1" t="s">
        <v>71</v>
      </c>
      <c r="F599" s="33" t="s">
        <v>265</v>
      </c>
      <c r="G599" s="33" t="s">
        <v>216</v>
      </c>
      <c r="H599" s="8">
        <f t="shared" si="62"/>
        <v>-5000</v>
      </c>
      <c r="I599" s="28">
        <v>5</v>
      </c>
      <c r="K599" t="s">
        <v>17</v>
      </c>
      <c r="L599">
        <v>15</v>
      </c>
      <c r="M599" s="2">
        <v>476</v>
      </c>
    </row>
    <row r="600" spans="2:13" ht="12.75">
      <c r="B600" s="306">
        <v>2500</v>
      </c>
      <c r="C600" s="1" t="s">
        <v>17</v>
      </c>
      <c r="D600" s="1" t="s">
        <v>13</v>
      </c>
      <c r="E600" s="1" t="s">
        <v>71</v>
      </c>
      <c r="F600" s="33" t="s">
        <v>266</v>
      </c>
      <c r="G600" s="33" t="s">
        <v>218</v>
      </c>
      <c r="H600" s="8">
        <f t="shared" si="62"/>
        <v>-7500</v>
      </c>
      <c r="I600" s="28">
        <v>5</v>
      </c>
      <c r="K600" t="s">
        <v>17</v>
      </c>
      <c r="L600">
        <v>15</v>
      </c>
      <c r="M600" s="2">
        <v>476</v>
      </c>
    </row>
    <row r="601" spans="2:13" ht="12.75">
      <c r="B601" s="306">
        <v>2500</v>
      </c>
      <c r="C601" s="1" t="s">
        <v>17</v>
      </c>
      <c r="D601" s="1" t="s">
        <v>13</v>
      </c>
      <c r="E601" s="1" t="s">
        <v>71</v>
      </c>
      <c r="F601" s="33" t="s">
        <v>267</v>
      </c>
      <c r="G601" s="33" t="s">
        <v>236</v>
      </c>
      <c r="H601" s="8">
        <f t="shared" si="62"/>
        <v>-10000</v>
      </c>
      <c r="I601" s="28">
        <v>5</v>
      </c>
      <c r="K601" t="s">
        <v>17</v>
      </c>
      <c r="L601">
        <v>15</v>
      </c>
      <c r="M601" s="2">
        <v>476</v>
      </c>
    </row>
    <row r="602" spans="2:13" ht="12.75">
      <c r="B602" s="306">
        <v>2500</v>
      </c>
      <c r="C602" s="1" t="s">
        <v>17</v>
      </c>
      <c r="D602" s="1" t="s">
        <v>13</v>
      </c>
      <c r="E602" s="1" t="s">
        <v>71</v>
      </c>
      <c r="F602" s="33" t="s">
        <v>268</v>
      </c>
      <c r="G602" s="33" t="s">
        <v>269</v>
      </c>
      <c r="H602" s="8">
        <f t="shared" si="62"/>
        <v>-12500</v>
      </c>
      <c r="I602" s="28">
        <v>5</v>
      </c>
      <c r="K602" t="s">
        <v>17</v>
      </c>
      <c r="L602">
        <v>15</v>
      </c>
      <c r="M602" s="2">
        <v>476</v>
      </c>
    </row>
    <row r="603" spans="2:13" ht="12.75">
      <c r="B603" s="306">
        <v>2500</v>
      </c>
      <c r="C603" s="1" t="s">
        <v>17</v>
      </c>
      <c r="D603" s="1" t="s">
        <v>13</v>
      </c>
      <c r="E603" s="1" t="s">
        <v>71</v>
      </c>
      <c r="F603" s="33" t="s">
        <v>270</v>
      </c>
      <c r="G603" s="33" t="s">
        <v>271</v>
      </c>
      <c r="H603" s="8">
        <f t="shared" si="62"/>
        <v>-15000</v>
      </c>
      <c r="I603" s="28">
        <v>5</v>
      </c>
      <c r="K603" t="s">
        <v>17</v>
      </c>
      <c r="L603">
        <v>15</v>
      </c>
      <c r="M603" s="2">
        <v>476</v>
      </c>
    </row>
    <row r="604" spans="2:13" ht="12.75">
      <c r="B604" s="306">
        <v>2500</v>
      </c>
      <c r="C604" s="1" t="s">
        <v>17</v>
      </c>
      <c r="D604" s="1" t="s">
        <v>13</v>
      </c>
      <c r="E604" s="1" t="s">
        <v>71</v>
      </c>
      <c r="F604" s="33" t="s">
        <v>272</v>
      </c>
      <c r="G604" s="33" t="s">
        <v>273</v>
      </c>
      <c r="H604" s="8">
        <f t="shared" si="62"/>
        <v>-17500</v>
      </c>
      <c r="I604" s="28">
        <v>5</v>
      </c>
      <c r="K604" t="s">
        <v>17</v>
      </c>
      <c r="L604">
        <v>15</v>
      </c>
      <c r="M604" s="2">
        <v>476</v>
      </c>
    </row>
    <row r="605" spans="1:13" s="66" customFormat="1" ht="12.75">
      <c r="A605" s="17"/>
      <c r="B605" s="313">
        <f>SUM(B598:B604)</f>
        <v>17500</v>
      </c>
      <c r="C605" s="17" t="s">
        <v>17</v>
      </c>
      <c r="D605" s="17"/>
      <c r="E605" s="17"/>
      <c r="F605" s="24"/>
      <c r="G605" s="24"/>
      <c r="H605" s="63">
        <v>0</v>
      </c>
      <c r="I605" s="65">
        <f t="shared" si="61"/>
        <v>36.76470588235294</v>
      </c>
      <c r="M605" s="2">
        <v>476</v>
      </c>
    </row>
    <row r="606" spans="2:13" ht="12.75">
      <c r="B606" s="306"/>
      <c r="H606" s="8">
        <f aca="true" t="shared" si="63" ref="H606:H614">H605-B606</f>
        <v>0</v>
      </c>
      <c r="I606" s="28">
        <f t="shared" si="61"/>
        <v>0</v>
      </c>
      <c r="M606" s="2">
        <v>476</v>
      </c>
    </row>
    <row r="607" spans="2:13" ht="12.75">
      <c r="B607" s="306"/>
      <c r="H607" s="8">
        <f t="shared" si="63"/>
        <v>0</v>
      </c>
      <c r="I607" s="28">
        <f t="shared" si="61"/>
        <v>0</v>
      </c>
      <c r="M607" s="2">
        <v>476</v>
      </c>
    </row>
    <row r="608" spans="2:13" ht="12.75">
      <c r="B608" s="306">
        <v>1300</v>
      </c>
      <c r="C608" s="40" t="s">
        <v>37</v>
      </c>
      <c r="D608" s="18" t="s">
        <v>13</v>
      </c>
      <c r="E608" s="1" t="s">
        <v>656</v>
      </c>
      <c r="F608" s="33" t="s">
        <v>274</v>
      </c>
      <c r="G608" s="33" t="s">
        <v>214</v>
      </c>
      <c r="H608" s="8">
        <f t="shared" si="63"/>
        <v>-1300</v>
      </c>
      <c r="I608" s="28">
        <f t="shared" si="61"/>
        <v>2.73109243697479</v>
      </c>
      <c r="K608" t="s">
        <v>71</v>
      </c>
      <c r="L608">
        <v>15</v>
      </c>
      <c r="M608" s="2">
        <v>476</v>
      </c>
    </row>
    <row r="609" spans="2:13" ht="12.75">
      <c r="B609" s="306">
        <v>1300</v>
      </c>
      <c r="C609" s="40" t="s">
        <v>37</v>
      </c>
      <c r="D609" s="18" t="s">
        <v>13</v>
      </c>
      <c r="E609" s="1" t="s">
        <v>656</v>
      </c>
      <c r="F609" s="33" t="s">
        <v>274</v>
      </c>
      <c r="G609" s="33" t="s">
        <v>216</v>
      </c>
      <c r="H609" s="8">
        <f t="shared" si="63"/>
        <v>-2600</v>
      </c>
      <c r="I609" s="28">
        <f t="shared" si="61"/>
        <v>2.73109243697479</v>
      </c>
      <c r="K609" t="s">
        <v>71</v>
      </c>
      <c r="L609">
        <v>15</v>
      </c>
      <c r="M609" s="2">
        <v>476</v>
      </c>
    </row>
    <row r="610" spans="2:13" ht="12.75">
      <c r="B610" s="306">
        <v>1300</v>
      </c>
      <c r="C610" s="40" t="s">
        <v>37</v>
      </c>
      <c r="D610" s="18" t="s">
        <v>13</v>
      </c>
      <c r="E610" s="1" t="s">
        <v>656</v>
      </c>
      <c r="F610" s="33" t="s">
        <v>274</v>
      </c>
      <c r="G610" s="33" t="s">
        <v>218</v>
      </c>
      <c r="H610" s="8">
        <f t="shared" si="63"/>
        <v>-3900</v>
      </c>
      <c r="I610" s="28">
        <f t="shared" si="61"/>
        <v>2.73109243697479</v>
      </c>
      <c r="K610" t="s">
        <v>71</v>
      </c>
      <c r="L610">
        <v>15</v>
      </c>
      <c r="M610" s="2">
        <v>476</v>
      </c>
    </row>
    <row r="611" spans="2:13" ht="12.75">
      <c r="B611" s="306">
        <v>1300</v>
      </c>
      <c r="C611" s="40" t="s">
        <v>37</v>
      </c>
      <c r="D611" s="18" t="s">
        <v>13</v>
      </c>
      <c r="E611" s="1" t="s">
        <v>656</v>
      </c>
      <c r="F611" s="33" t="s">
        <v>274</v>
      </c>
      <c r="G611" s="33" t="s">
        <v>236</v>
      </c>
      <c r="H611" s="8">
        <f t="shared" si="63"/>
        <v>-5200</v>
      </c>
      <c r="I611" s="28">
        <f t="shared" si="61"/>
        <v>2.73109243697479</v>
      </c>
      <c r="K611" t="s">
        <v>71</v>
      </c>
      <c r="L611">
        <v>15</v>
      </c>
      <c r="M611" s="2">
        <v>476</v>
      </c>
    </row>
    <row r="612" spans="2:13" ht="12.75">
      <c r="B612" s="306">
        <v>1300</v>
      </c>
      <c r="C612" s="40" t="s">
        <v>37</v>
      </c>
      <c r="D612" s="18" t="s">
        <v>13</v>
      </c>
      <c r="E612" s="1" t="s">
        <v>656</v>
      </c>
      <c r="F612" s="33" t="s">
        <v>274</v>
      </c>
      <c r="G612" s="33" t="s">
        <v>269</v>
      </c>
      <c r="H612" s="8">
        <f t="shared" si="63"/>
        <v>-6500</v>
      </c>
      <c r="I612" s="28">
        <f t="shared" si="61"/>
        <v>2.73109243697479</v>
      </c>
      <c r="K612" t="s">
        <v>71</v>
      </c>
      <c r="L612">
        <v>15</v>
      </c>
      <c r="M612" s="2">
        <v>476</v>
      </c>
    </row>
    <row r="613" spans="2:13" ht="12.75">
      <c r="B613" s="306">
        <v>1300</v>
      </c>
      <c r="C613" s="40" t="s">
        <v>37</v>
      </c>
      <c r="D613" s="18" t="s">
        <v>13</v>
      </c>
      <c r="E613" s="1" t="s">
        <v>656</v>
      </c>
      <c r="F613" s="33" t="s">
        <v>274</v>
      </c>
      <c r="G613" s="33" t="s">
        <v>271</v>
      </c>
      <c r="H613" s="8">
        <f t="shared" si="63"/>
        <v>-7800</v>
      </c>
      <c r="I613" s="28">
        <f t="shared" si="61"/>
        <v>2.73109243697479</v>
      </c>
      <c r="K613" t="s">
        <v>71</v>
      </c>
      <c r="L613">
        <v>15</v>
      </c>
      <c r="M613" s="2">
        <v>476</v>
      </c>
    </row>
    <row r="614" spans="2:13" ht="12.75">
      <c r="B614" s="306">
        <v>1300</v>
      </c>
      <c r="C614" s="40" t="s">
        <v>37</v>
      </c>
      <c r="D614" s="18" t="s">
        <v>13</v>
      </c>
      <c r="E614" s="1" t="s">
        <v>656</v>
      </c>
      <c r="F614" s="33" t="s">
        <v>274</v>
      </c>
      <c r="G614" s="33" t="s">
        <v>273</v>
      </c>
      <c r="H614" s="8">
        <f t="shared" si="63"/>
        <v>-9100</v>
      </c>
      <c r="I614" s="28">
        <f>+B614/M614</f>
        <v>2.73109243697479</v>
      </c>
      <c r="K614" t="s">
        <v>71</v>
      </c>
      <c r="L614">
        <v>15</v>
      </c>
      <c r="M614" s="2">
        <v>476</v>
      </c>
    </row>
    <row r="615" spans="1:13" s="66" customFormat="1" ht="12.75">
      <c r="A615" s="17"/>
      <c r="B615" s="313">
        <f>SUM(B608:B614)</f>
        <v>9100</v>
      </c>
      <c r="C615" s="17"/>
      <c r="D615" s="17"/>
      <c r="E615" s="17" t="s">
        <v>656</v>
      </c>
      <c r="F615" s="24"/>
      <c r="G615" s="24"/>
      <c r="H615" s="63">
        <v>0</v>
      </c>
      <c r="I615" s="65">
        <f t="shared" si="61"/>
        <v>19.11764705882353</v>
      </c>
      <c r="M615" s="2">
        <v>476</v>
      </c>
    </row>
    <row r="616" spans="2:13" ht="12.75">
      <c r="B616" s="306"/>
      <c r="H616" s="8">
        <f aca="true" t="shared" si="64" ref="H616:H621">H615-B616</f>
        <v>0</v>
      </c>
      <c r="I616" s="28">
        <f t="shared" si="61"/>
        <v>0</v>
      </c>
      <c r="M616" s="2">
        <v>476</v>
      </c>
    </row>
    <row r="617" spans="2:13" ht="12.75">
      <c r="B617" s="306"/>
      <c r="H617" s="8">
        <f t="shared" si="64"/>
        <v>0</v>
      </c>
      <c r="I617" s="28">
        <f>+B617/M617</f>
        <v>0</v>
      </c>
      <c r="M617" s="2">
        <v>476</v>
      </c>
    </row>
    <row r="618" spans="2:13" ht="12.75">
      <c r="B618" s="306">
        <v>1500</v>
      </c>
      <c r="C618" s="1" t="s">
        <v>383</v>
      </c>
      <c r="D618" s="18" t="s">
        <v>13</v>
      </c>
      <c r="E618" s="1" t="s">
        <v>68</v>
      </c>
      <c r="F618" s="33" t="s">
        <v>274</v>
      </c>
      <c r="G618" s="33" t="s">
        <v>214</v>
      </c>
      <c r="H618" s="8">
        <f t="shared" si="64"/>
        <v>-1500</v>
      </c>
      <c r="I618" s="28">
        <f t="shared" si="61"/>
        <v>3.1512605042016806</v>
      </c>
      <c r="K618" t="s">
        <v>71</v>
      </c>
      <c r="L618">
        <v>15</v>
      </c>
      <c r="M618" s="2">
        <v>476</v>
      </c>
    </row>
    <row r="619" spans="2:13" ht="12.75">
      <c r="B619" s="306">
        <v>1500</v>
      </c>
      <c r="C619" s="1" t="s">
        <v>383</v>
      </c>
      <c r="D619" s="18" t="s">
        <v>13</v>
      </c>
      <c r="E619" s="1" t="s">
        <v>68</v>
      </c>
      <c r="F619" s="33" t="s">
        <v>274</v>
      </c>
      <c r="G619" s="33" t="s">
        <v>216</v>
      </c>
      <c r="H619" s="8">
        <f t="shared" si="64"/>
        <v>-3000</v>
      </c>
      <c r="I619" s="28">
        <f t="shared" si="61"/>
        <v>3.1512605042016806</v>
      </c>
      <c r="K619" t="s">
        <v>71</v>
      </c>
      <c r="L619">
        <v>15</v>
      </c>
      <c r="M619" s="2">
        <v>476</v>
      </c>
    </row>
    <row r="620" spans="2:13" ht="12.75">
      <c r="B620" s="306">
        <v>1000</v>
      </c>
      <c r="C620" s="41" t="s">
        <v>383</v>
      </c>
      <c r="D620" s="18" t="s">
        <v>13</v>
      </c>
      <c r="E620" s="1" t="s">
        <v>68</v>
      </c>
      <c r="F620" s="33" t="s">
        <v>274</v>
      </c>
      <c r="G620" s="33" t="s">
        <v>269</v>
      </c>
      <c r="H620" s="8">
        <f t="shared" si="64"/>
        <v>-4000</v>
      </c>
      <c r="I620" s="28">
        <f t="shared" si="61"/>
        <v>2.100840336134454</v>
      </c>
      <c r="K620" t="s">
        <v>71</v>
      </c>
      <c r="L620">
        <v>15</v>
      </c>
      <c r="M620" s="2">
        <v>476</v>
      </c>
    </row>
    <row r="621" spans="2:13" ht="12.75">
      <c r="B621" s="306">
        <v>1000</v>
      </c>
      <c r="C621" s="41" t="s">
        <v>383</v>
      </c>
      <c r="D621" s="18" t="s">
        <v>13</v>
      </c>
      <c r="E621" s="1" t="s">
        <v>68</v>
      </c>
      <c r="F621" s="33" t="s">
        <v>274</v>
      </c>
      <c r="G621" s="33" t="s">
        <v>271</v>
      </c>
      <c r="H621" s="8">
        <f t="shared" si="64"/>
        <v>-5000</v>
      </c>
      <c r="I621" s="28">
        <f t="shared" si="61"/>
        <v>2.100840336134454</v>
      </c>
      <c r="K621" t="s">
        <v>71</v>
      </c>
      <c r="L621">
        <v>15</v>
      </c>
      <c r="M621" s="2">
        <v>476</v>
      </c>
    </row>
    <row r="622" spans="1:13" s="66" customFormat="1" ht="12.75">
      <c r="A622" s="17"/>
      <c r="B622" s="313">
        <f>SUM(B618:B621)</f>
        <v>5000</v>
      </c>
      <c r="C622" s="17"/>
      <c r="D622" s="17"/>
      <c r="E622" s="17" t="s">
        <v>68</v>
      </c>
      <c r="F622" s="24"/>
      <c r="G622" s="24"/>
      <c r="H622" s="63">
        <v>0</v>
      </c>
      <c r="I622" s="65">
        <f t="shared" si="61"/>
        <v>10.504201680672269</v>
      </c>
      <c r="M622" s="2">
        <v>476</v>
      </c>
    </row>
    <row r="623" spans="2:13" ht="12.75">
      <c r="B623" s="306"/>
      <c r="H623" s="8">
        <f aca="true" t="shared" si="65" ref="H623:H674">H622-B623</f>
        <v>0</v>
      </c>
      <c r="I623" s="28">
        <f t="shared" si="61"/>
        <v>0</v>
      </c>
      <c r="M623" s="2">
        <v>476</v>
      </c>
    </row>
    <row r="624" spans="2:13" ht="12.75">
      <c r="B624" s="306"/>
      <c r="H624" s="8">
        <f t="shared" si="65"/>
        <v>0</v>
      </c>
      <c r="I624" s="28">
        <f t="shared" si="61"/>
        <v>0</v>
      </c>
      <c r="M624" s="2">
        <v>476</v>
      </c>
    </row>
    <row r="625" spans="2:13" ht="12.75">
      <c r="B625" s="306"/>
      <c r="H625" s="8">
        <f t="shared" si="65"/>
        <v>0</v>
      </c>
      <c r="I625" s="28">
        <f t="shared" si="61"/>
        <v>0</v>
      </c>
      <c r="M625" s="2">
        <v>476</v>
      </c>
    </row>
    <row r="626" spans="2:13" ht="12.75">
      <c r="B626" s="306"/>
      <c r="H626" s="8">
        <f t="shared" si="65"/>
        <v>0</v>
      </c>
      <c r="I626" s="28">
        <f t="shared" si="61"/>
        <v>0</v>
      </c>
      <c r="M626" s="2">
        <v>476</v>
      </c>
    </row>
    <row r="627" spans="1:256" s="62" customFormat="1" ht="12.75">
      <c r="A627" s="57"/>
      <c r="B627" s="389">
        <f>+B636+B647+B656+B664+B673+B679</f>
        <v>82800</v>
      </c>
      <c r="C627" s="57" t="s">
        <v>275</v>
      </c>
      <c r="D627" s="57" t="s">
        <v>276</v>
      </c>
      <c r="E627" s="57" t="s">
        <v>43</v>
      </c>
      <c r="F627" s="59" t="s">
        <v>185</v>
      </c>
      <c r="G627" s="60" t="s">
        <v>381</v>
      </c>
      <c r="H627" s="58"/>
      <c r="I627" s="61">
        <f t="shared" si="61"/>
        <v>173.94957983193277</v>
      </c>
      <c r="M627" s="2">
        <v>476</v>
      </c>
      <c r="IV627" s="57">
        <v>55910.6</v>
      </c>
    </row>
    <row r="628" spans="2:13" ht="12.75">
      <c r="B628" s="306"/>
      <c r="H628" s="8">
        <f t="shared" si="65"/>
        <v>0</v>
      </c>
      <c r="I628" s="28">
        <f t="shared" si="61"/>
        <v>0</v>
      </c>
      <c r="M628" s="2">
        <v>476</v>
      </c>
    </row>
    <row r="629" spans="2:13" ht="12.75">
      <c r="B629" s="306">
        <v>2500</v>
      </c>
      <c r="C629" s="1" t="s">
        <v>17</v>
      </c>
      <c r="D629" s="1" t="s">
        <v>13</v>
      </c>
      <c r="E629" s="1" t="s">
        <v>23</v>
      </c>
      <c r="F629" s="33" t="s">
        <v>277</v>
      </c>
      <c r="G629" s="33" t="s">
        <v>233</v>
      </c>
      <c r="H629" s="8">
        <f>H628-B629</f>
        <v>-2500</v>
      </c>
      <c r="I629" s="28">
        <f>+B629/M629</f>
        <v>5.2521008403361344</v>
      </c>
      <c r="K629" t="s">
        <v>17</v>
      </c>
      <c r="L629">
        <v>16</v>
      </c>
      <c r="M629" s="2">
        <v>476</v>
      </c>
    </row>
    <row r="630" spans="2:13" ht="12.75">
      <c r="B630" s="306">
        <v>2000</v>
      </c>
      <c r="C630" s="1" t="s">
        <v>17</v>
      </c>
      <c r="D630" s="1" t="s">
        <v>13</v>
      </c>
      <c r="E630" s="1" t="s">
        <v>23</v>
      </c>
      <c r="F630" s="33" t="s">
        <v>278</v>
      </c>
      <c r="G630" s="33" t="s">
        <v>233</v>
      </c>
      <c r="H630" s="8">
        <f>H629-B630</f>
        <v>-4500</v>
      </c>
      <c r="I630" s="28">
        <f>+B630/M630</f>
        <v>4.201680672268908</v>
      </c>
      <c r="K630" t="s">
        <v>17</v>
      </c>
      <c r="L630">
        <v>16</v>
      </c>
      <c r="M630" s="2">
        <v>476</v>
      </c>
    </row>
    <row r="631" spans="2:13" ht="12.75">
      <c r="B631" s="306">
        <v>2500</v>
      </c>
      <c r="C631" s="1" t="s">
        <v>17</v>
      </c>
      <c r="D631" s="1" t="s">
        <v>13</v>
      </c>
      <c r="E631" s="1" t="s">
        <v>23</v>
      </c>
      <c r="F631" s="33" t="s">
        <v>279</v>
      </c>
      <c r="G631" s="33" t="s">
        <v>236</v>
      </c>
      <c r="H631" s="8">
        <f t="shared" si="65"/>
        <v>-7000</v>
      </c>
      <c r="I631" s="28">
        <v>5</v>
      </c>
      <c r="K631" t="s">
        <v>17</v>
      </c>
      <c r="L631">
        <v>16</v>
      </c>
      <c r="M631" s="2">
        <v>476</v>
      </c>
    </row>
    <row r="632" spans="2:13" ht="12.75">
      <c r="B632" s="306">
        <v>2500</v>
      </c>
      <c r="C632" s="1" t="s">
        <v>17</v>
      </c>
      <c r="D632" s="1" t="s">
        <v>13</v>
      </c>
      <c r="E632" s="1" t="s">
        <v>23</v>
      </c>
      <c r="F632" s="33" t="s">
        <v>280</v>
      </c>
      <c r="G632" s="33" t="s">
        <v>269</v>
      </c>
      <c r="H632" s="8">
        <f t="shared" si="65"/>
        <v>-9500</v>
      </c>
      <c r="I632" s="28">
        <v>5</v>
      </c>
      <c r="K632" t="s">
        <v>17</v>
      </c>
      <c r="L632">
        <v>16</v>
      </c>
      <c r="M632" s="2">
        <v>476</v>
      </c>
    </row>
    <row r="633" spans="2:13" ht="12.75">
      <c r="B633" s="306">
        <v>2500</v>
      </c>
      <c r="C633" s="1" t="s">
        <v>17</v>
      </c>
      <c r="D633" s="1" t="s">
        <v>13</v>
      </c>
      <c r="E633" s="1" t="s">
        <v>23</v>
      </c>
      <c r="F633" s="33" t="s">
        <v>281</v>
      </c>
      <c r="G633" s="33" t="s">
        <v>282</v>
      </c>
      <c r="H633" s="8">
        <f t="shared" si="65"/>
        <v>-12000</v>
      </c>
      <c r="I633" s="28">
        <v>5</v>
      </c>
      <c r="K633" t="s">
        <v>17</v>
      </c>
      <c r="L633">
        <v>16</v>
      </c>
      <c r="M633" s="2">
        <v>476</v>
      </c>
    </row>
    <row r="634" spans="2:13" ht="12.75">
      <c r="B634" s="306">
        <v>2500</v>
      </c>
      <c r="C634" s="1" t="s">
        <v>17</v>
      </c>
      <c r="D634" s="1" t="s">
        <v>13</v>
      </c>
      <c r="E634" s="1" t="s">
        <v>23</v>
      </c>
      <c r="F634" s="33" t="s">
        <v>283</v>
      </c>
      <c r="G634" s="33" t="s">
        <v>271</v>
      </c>
      <c r="H634" s="8">
        <f t="shared" si="65"/>
        <v>-14500</v>
      </c>
      <c r="I634" s="28">
        <v>5</v>
      </c>
      <c r="K634" t="s">
        <v>17</v>
      </c>
      <c r="L634">
        <v>16</v>
      </c>
      <c r="M634" s="2">
        <v>476</v>
      </c>
    </row>
    <row r="635" spans="2:13" ht="12.75">
      <c r="B635" s="306">
        <v>2500</v>
      </c>
      <c r="C635" s="1" t="s">
        <v>17</v>
      </c>
      <c r="D635" s="1" t="s">
        <v>13</v>
      </c>
      <c r="E635" s="1" t="s">
        <v>23</v>
      </c>
      <c r="F635" s="33" t="s">
        <v>284</v>
      </c>
      <c r="G635" s="33" t="s">
        <v>273</v>
      </c>
      <c r="H635" s="8">
        <f t="shared" si="65"/>
        <v>-17000</v>
      </c>
      <c r="I635" s="28">
        <v>5</v>
      </c>
      <c r="K635" t="s">
        <v>17</v>
      </c>
      <c r="L635">
        <v>16</v>
      </c>
      <c r="M635" s="2">
        <v>476</v>
      </c>
    </row>
    <row r="636" spans="1:13" s="66" customFormat="1" ht="12.75">
      <c r="A636" s="17"/>
      <c r="B636" s="313">
        <f>SUM(B629:B635)</f>
        <v>17000</v>
      </c>
      <c r="C636" s="17" t="s">
        <v>17</v>
      </c>
      <c r="D636" s="17"/>
      <c r="E636" s="17"/>
      <c r="F636" s="24"/>
      <c r="G636" s="24"/>
      <c r="H636" s="63">
        <v>0</v>
      </c>
      <c r="I636" s="65">
        <f t="shared" si="61"/>
        <v>35.714285714285715</v>
      </c>
      <c r="M636" s="2">
        <v>476</v>
      </c>
    </row>
    <row r="637" spans="2:13" ht="12.75">
      <c r="B637" s="306"/>
      <c r="H637" s="8">
        <f t="shared" si="65"/>
        <v>0</v>
      </c>
      <c r="I637" s="28">
        <f t="shared" si="61"/>
        <v>0</v>
      </c>
      <c r="M637" s="2">
        <v>476</v>
      </c>
    </row>
    <row r="638" spans="2:13" ht="12.75">
      <c r="B638" s="306"/>
      <c r="H638" s="8">
        <f t="shared" si="65"/>
        <v>0</v>
      </c>
      <c r="I638" s="28">
        <f t="shared" si="61"/>
        <v>0</v>
      </c>
      <c r="M638" s="2">
        <v>476</v>
      </c>
    </row>
    <row r="639" spans="2:13" ht="12.75">
      <c r="B639" s="306">
        <v>3000</v>
      </c>
      <c r="C639" s="40" t="s">
        <v>34</v>
      </c>
      <c r="D639" s="18" t="s">
        <v>13</v>
      </c>
      <c r="E639" s="1" t="s">
        <v>387</v>
      </c>
      <c r="F639" s="33" t="s">
        <v>285</v>
      </c>
      <c r="G639" s="33" t="s">
        <v>233</v>
      </c>
      <c r="H639" s="8">
        <f t="shared" si="65"/>
        <v>-3000</v>
      </c>
      <c r="I639" s="28">
        <f t="shared" si="61"/>
        <v>6.302521008403361</v>
      </c>
      <c r="K639" t="s">
        <v>23</v>
      </c>
      <c r="L639">
        <v>16</v>
      </c>
      <c r="M639" s="2">
        <v>476</v>
      </c>
    </row>
    <row r="640" spans="2:13" ht="12.75">
      <c r="B640" s="306">
        <v>2500</v>
      </c>
      <c r="C640" s="40" t="s">
        <v>194</v>
      </c>
      <c r="D640" s="18" t="s">
        <v>13</v>
      </c>
      <c r="E640" s="1" t="s">
        <v>387</v>
      </c>
      <c r="F640" s="33" t="s">
        <v>286</v>
      </c>
      <c r="G640" s="33" t="s">
        <v>236</v>
      </c>
      <c r="H640" s="8">
        <f t="shared" si="65"/>
        <v>-5500</v>
      </c>
      <c r="I640" s="28">
        <f t="shared" si="61"/>
        <v>5.2521008403361344</v>
      </c>
      <c r="K640" t="s">
        <v>23</v>
      </c>
      <c r="L640">
        <v>16</v>
      </c>
      <c r="M640" s="2">
        <v>476</v>
      </c>
    </row>
    <row r="641" spans="2:13" ht="12.75">
      <c r="B641" s="306">
        <v>1500</v>
      </c>
      <c r="C641" s="40" t="s">
        <v>287</v>
      </c>
      <c r="D641" s="18" t="s">
        <v>13</v>
      </c>
      <c r="E641" s="1" t="s">
        <v>387</v>
      </c>
      <c r="F641" s="33" t="s">
        <v>288</v>
      </c>
      <c r="G641" s="33" t="s">
        <v>269</v>
      </c>
      <c r="H641" s="8">
        <f t="shared" si="65"/>
        <v>-7000</v>
      </c>
      <c r="I641" s="28">
        <f t="shared" si="61"/>
        <v>3.1512605042016806</v>
      </c>
      <c r="K641" t="s">
        <v>23</v>
      </c>
      <c r="L641">
        <v>16</v>
      </c>
      <c r="M641" s="2">
        <v>476</v>
      </c>
    </row>
    <row r="642" spans="2:13" ht="12.75">
      <c r="B642" s="306">
        <v>1500</v>
      </c>
      <c r="C642" s="40" t="s">
        <v>289</v>
      </c>
      <c r="D642" s="18" t="s">
        <v>13</v>
      </c>
      <c r="E642" s="1" t="s">
        <v>387</v>
      </c>
      <c r="F642" s="33" t="s">
        <v>288</v>
      </c>
      <c r="G642" s="33" t="s">
        <v>269</v>
      </c>
      <c r="H642" s="8">
        <f t="shared" si="65"/>
        <v>-8500</v>
      </c>
      <c r="I642" s="28">
        <f t="shared" si="61"/>
        <v>3.1512605042016806</v>
      </c>
      <c r="K642" t="s">
        <v>23</v>
      </c>
      <c r="L642">
        <v>16</v>
      </c>
      <c r="M642" s="2">
        <v>476</v>
      </c>
    </row>
    <row r="643" spans="2:13" ht="12.75">
      <c r="B643" s="306">
        <v>2000</v>
      </c>
      <c r="C643" s="40" t="s">
        <v>290</v>
      </c>
      <c r="D643" s="18" t="s">
        <v>13</v>
      </c>
      <c r="E643" s="1" t="s">
        <v>387</v>
      </c>
      <c r="F643" s="33" t="s">
        <v>288</v>
      </c>
      <c r="G643" s="33" t="s">
        <v>282</v>
      </c>
      <c r="H643" s="8">
        <f t="shared" si="65"/>
        <v>-10500</v>
      </c>
      <c r="I643" s="28">
        <f t="shared" si="61"/>
        <v>4.201680672268908</v>
      </c>
      <c r="K643" t="s">
        <v>23</v>
      </c>
      <c r="L643">
        <v>16</v>
      </c>
      <c r="M643" s="2">
        <v>476</v>
      </c>
    </row>
    <row r="644" spans="2:13" ht="12.75">
      <c r="B644" s="306">
        <v>2000</v>
      </c>
      <c r="C644" s="40" t="s">
        <v>291</v>
      </c>
      <c r="D644" s="18" t="s">
        <v>13</v>
      </c>
      <c r="E644" s="1" t="s">
        <v>387</v>
      </c>
      <c r="F644" s="33" t="s">
        <v>288</v>
      </c>
      <c r="G644" s="33" t="s">
        <v>282</v>
      </c>
      <c r="H644" s="8">
        <f t="shared" si="65"/>
        <v>-12500</v>
      </c>
      <c r="I644" s="28">
        <f t="shared" si="61"/>
        <v>4.201680672268908</v>
      </c>
      <c r="K644" t="s">
        <v>23</v>
      </c>
      <c r="L644">
        <v>16</v>
      </c>
      <c r="M644" s="2">
        <v>476</v>
      </c>
    </row>
    <row r="645" spans="2:13" ht="12.75">
      <c r="B645" s="306">
        <v>2500</v>
      </c>
      <c r="C645" s="40" t="s">
        <v>198</v>
      </c>
      <c r="D645" s="18" t="s">
        <v>13</v>
      </c>
      <c r="E645" s="1" t="s">
        <v>387</v>
      </c>
      <c r="F645" s="33" t="s">
        <v>288</v>
      </c>
      <c r="G645" s="33" t="s">
        <v>271</v>
      </c>
      <c r="H645" s="8">
        <f t="shared" si="65"/>
        <v>-15000</v>
      </c>
      <c r="I645" s="28">
        <f t="shared" si="61"/>
        <v>5.2521008403361344</v>
      </c>
      <c r="K645" t="s">
        <v>23</v>
      </c>
      <c r="L645">
        <v>16</v>
      </c>
      <c r="M645" s="2">
        <v>476</v>
      </c>
    </row>
    <row r="646" spans="2:13" ht="12.75">
      <c r="B646" s="306">
        <v>3000</v>
      </c>
      <c r="C646" s="40" t="s">
        <v>63</v>
      </c>
      <c r="D646" s="18" t="s">
        <v>13</v>
      </c>
      <c r="E646" s="1" t="s">
        <v>387</v>
      </c>
      <c r="F646" s="33" t="s">
        <v>292</v>
      </c>
      <c r="G646" s="33" t="s">
        <v>273</v>
      </c>
      <c r="H646" s="8">
        <f>H645-B646</f>
        <v>-18000</v>
      </c>
      <c r="I646" s="28">
        <f>+B646/M646</f>
        <v>6.302521008403361</v>
      </c>
      <c r="K646" t="s">
        <v>23</v>
      </c>
      <c r="L646">
        <v>16</v>
      </c>
      <c r="M646" s="2">
        <v>476</v>
      </c>
    </row>
    <row r="647" spans="1:13" s="66" customFormat="1" ht="12.75">
      <c r="A647" s="17"/>
      <c r="B647" s="313">
        <f>SUM(B639:B646)</f>
        <v>18000</v>
      </c>
      <c r="C647" s="17" t="s">
        <v>655</v>
      </c>
      <c r="D647" s="17"/>
      <c r="E647" s="17"/>
      <c r="F647" s="24"/>
      <c r="G647" s="24"/>
      <c r="H647" s="63">
        <v>0</v>
      </c>
      <c r="I647" s="65">
        <f t="shared" si="61"/>
        <v>37.81512605042017</v>
      </c>
      <c r="M647" s="2">
        <v>476</v>
      </c>
    </row>
    <row r="648" spans="2:13" ht="12.75">
      <c r="B648" s="306"/>
      <c r="H648" s="8">
        <f t="shared" si="65"/>
        <v>0</v>
      </c>
      <c r="I648" s="28">
        <f t="shared" si="61"/>
        <v>0</v>
      </c>
      <c r="M648" s="2">
        <v>476</v>
      </c>
    </row>
    <row r="649" spans="2:13" ht="12.75">
      <c r="B649" s="306"/>
      <c r="H649" s="8">
        <f t="shared" si="65"/>
        <v>0</v>
      </c>
      <c r="I649" s="28">
        <f aca="true" t="shared" si="66" ref="I649:I679">+B649/M649</f>
        <v>0</v>
      </c>
      <c r="M649" s="2">
        <v>476</v>
      </c>
    </row>
    <row r="650" spans="2:13" ht="12.75">
      <c r="B650" s="306">
        <v>1300</v>
      </c>
      <c r="C650" s="1" t="s">
        <v>37</v>
      </c>
      <c r="D650" s="18" t="s">
        <v>13</v>
      </c>
      <c r="E650" s="1" t="s">
        <v>656</v>
      </c>
      <c r="F650" s="33" t="s">
        <v>288</v>
      </c>
      <c r="G650" s="33" t="s">
        <v>233</v>
      </c>
      <c r="H650" s="8">
        <f t="shared" si="65"/>
        <v>-1300</v>
      </c>
      <c r="I650" s="28">
        <f t="shared" si="66"/>
        <v>2.73109243697479</v>
      </c>
      <c r="K650" t="s">
        <v>23</v>
      </c>
      <c r="L650">
        <v>16</v>
      </c>
      <c r="M650" s="2">
        <v>476</v>
      </c>
    </row>
    <row r="651" spans="2:13" ht="12.75">
      <c r="B651" s="306">
        <v>1300</v>
      </c>
      <c r="C651" s="1" t="s">
        <v>37</v>
      </c>
      <c r="D651" s="18" t="s">
        <v>13</v>
      </c>
      <c r="E651" s="1" t="s">
        <v>656</v>
      </c>
      <c r="F651" s="33" t="s">
        <v>288</v>
      </c>
      <c r="G651" s="33" t="s">
        <v>236</v>
      </c>
      <c r="H651" s="8">
        <f t="shared" si="65"/>
        <v>-2600</v>
      </c>
      <c r="I651" s="28">
        <f t="shared" si="66"/>
        <v>2.73109243697479</v>
      </c>
      <c r="K651" t="s">
        <v>23</v>
      </c>
      <c r="L651">
        <v>16</v>
      </c>
      <c r="M651" s="2">
        <v>476</v>
      </c>
    </row>
    <row r="652" spans="2:13" ht="12.75">
      <c r="B652" s="306">
        <v>1300</v>
      </c>
      <c r="C652" s="1" t="s">
        <v>37</v>
      </c>
      <c r="D652" s="18" t="s">
        <v>13</v>
      </c>
      <c r="E652" s="1" t="s">
        <v>656</v>
      </c>
      <c r="F652" s="33" t="s">
        <v>288</v>
      </c>
      <c r="G652" s="33" t="s">
        <v>269</v>
      </c>
      <c r="H652" s="8">
        <f t="shared" si="65"/>
        <v>-3900</v>
      </c>
      <c r="I652" s="28">
        <f t="shared" si="66"/>
        <v>2.73109243697479</v>
      </c>
      <c r="K652" t="s">
        <v>23</v>
      </c>
      <c r="L652">
        <v>16</v>
      </c>
      <c r="M652" s="2">
        <v>476</v>
      </c>
    </row>
    <row r="653" spans="2:13" ht="12.75">
      <c r="B653" s="306">
        <v>1300</v>
      </c>
      <c r="C653" s="1" t="s">
        <v>37</v>
      </c>
      <c r="D653" s="18" t="s">
        <v>13</v>
      </c>
      <c r="E653" s="1" t="s">
        <v>656</v>
      </c>
      <c r="F653" s="33" t="s">
        <v>288</v>
      </c>
      <c r="G653" s="33" t="s">
        <v>282</v>
      </c>
      <c r="H653" s="8">
        <f t="shared" si="65"/>
        <v>-5200</v>
      </c>
      <c r="I653" s="28">
        <f t="shared" si="66"/>
        <v>2.73109243697479</v>
      </c>
      <c r="K653" t="s">
        <v>23</v>
      </c>
      <c r="L653">
        <v>16</v>
      </c>
      <c r="M653" s="2">
        <v>476</v>
      </c>
    </row>
    <row r="654" spans="2:13" ht="12.75">
      <c r="B654" s="306">
        <v>1300</v>
      </c>
      <c r="C654" s="1" t="s">
        <v>37</v>
      </c>
      <c r="D654" s="18" t="s">
        <v>13</v>
      </c>
      <c r="E654" s="1" t="s">
        <v>656</v>
      </c>
      <c r="F654" s="33" t="s">
        <v>288</v>
      </c>
      <c r="G654" s="33" t="s">
        <v>271</v>
      </c>
      <c r="H654" s="8">
        <f t="shared" si="65"/>
        <v>-6500</v>
      </c>
      <c r="I654" s="28">
        <f t="shared" si="66"/>
        <v>2.73109243697479</v>
      </c>
      <c r="K654" t="s">
        <v>23</v>
      </c>
      <c r="L654">
        <v>16</v>
      </c>
      <c r="M654" s="2">
        <v>476</v>
      </c>
    </row>
    <row r="655" spans="2:13" ht="12.75">
      <c r="B655" s="306">
        <v>1300</v>
      </c>
      <c r="C655" s="1" t="s">
        <v>37</v>
      </c>
      <c r="D655" s="18" t="s">
        <v>13</v>
      </c>
      <c r="E655" s="1" t="s">
        <v>656</v>
      </c>
      <c r="F655" s="33" t="s">
        <v>288</v>
      </c>
      <c r="G655" s="33" t="s">
        <v>273</v>
      </c>
      <c r="H655" s="8">
        <f>H654-B655</f>
        <v>-7800</v>
      </c>
      <c r="I655" s="28">
        <f>+B655/M655</f>
        <v>2.73109243697479</v>
      </c>
      <c r="K655" t="s">
        <v>23</v>
      </c>
      <c r="L655">
        <v>16</v>
      </c>
      <c r="M655" s="2">
        <v>476</v>
      </c>
    </row>
    <row r="656" spans="1:13" s="66" customFormat="1" ht="12.75">
      <c r="A656" s="17"/>
      <c r="B656" s="313">
        <f>SUM(B650:B655)</f>
        <v>7800</v>
      </c>
      <c r="C656" s="17"/>
      <c r="D656" s="17"/>
      <c r="E656" s="17" t="s">
        <v>656</v>
      </c>
      <c r="F656" s="24"/>
      <c r="G656" s="24"/>
      <c r="H656" s="63">
        <v>0</v>
      </c>
      <c r="I656" s="65">
        <f t="shared" si="66"/>
        <v>16.386554621848738</v>
      </c>
      <c r="M656" s="2">
        <v>476</v>
      </c>
    </row>
    <row r="657" spans="2:13" ht="12.75">
      <c r="B657" s="306"/>
      <c r="H657" s="8">
        <f t="shared" si="65"/>
        <v>0</v>
      </c>
      <c r="I657" s="28">
        <f t="shared" si="66"/>
        <v>0</v>
      </c>
      <c r="M657" s="2">
        <v>476</v>
      </c>
    </row>
    <row r="658" spans="2:13" ht="12.75">
      <c r="B658" s="306"/>
      <c r="H658" s="8">
        <f t="shared" si="65"/>
        <v>0</v>
      </c>
      <c r="I658" s="28">
        <f t="shared" si="66"/>
        <v>0</v>
      </c>
      <c r="M658" s="2">
        <v>476</v>
      </c>
    </row>
    <row r="659" spans="2:13" ht="12.75">
      <c r="B659" s="306">
        <v>5000</v>
      </c>
      <c r="C659" s="1" t="s">
        <v>39</v>
      </c>
      <c r="D659" s="18" t="s">
        <v>13</v>
      </c>
      <c r="E659" s="1" t="s">
        <v>387</v>
      </c>
      <c r="F659" s="33" t="s">
        <v>293</v>
      </c>
      <c r="G659" s="33" t="s">
        <v>233</v>
      </c>
      <c r="H659" s="8">
        <f t="shared" si="65"/>
        <v>-5000</v>
      </c>
      <c r="I659" s="28">
        <f t="shared" si="66"/>
        <v>10.504201680672269</v>
      </c>
      <c r="K659" t="s">
        <v>23</v>
      </c>
      <c r="L659">
        <v>16</v>
      </c>
      <c r="M659" s="2">
        <v>476</v>
      </c>
    </row>
    <row r="660" spans="2:13" ht="12.75">
      <c r="B660" s="306">
        <v>5000</v>
      </c>
      <c r="C660" s="1" t="s">
        <v>39</v>
      </c>
      <c r="D660" s="18" t="s">
        <v>13</v>
      </c>
      <c r="E660" s="1" t="s">
        <v>387</v>
      </c>
      <c r="F660" s="33" t="s">
        <v>294</v>
      </c>
      <c r="G660" s="33" t="s">
        <v>236</v>
      </c>
      <c r="H660" s="8">
        <f t="shared" si="65"/>
        <v>-10000</v>
      </c>
      <c r="I660" s="28">
        <f t="shared" si="66"/>
        <v>10.504201680672269</v>
      </c>
      <c r="K660" t="s">
        <v>23</v>
      </c>
      <c r="L660">
        <v>16</v>
      </c>
      <c r="M660" s="2">
        <v>476</v>
      </c>
    </row>
    <row r="661" spans="2:13" ht="12.75">
      <c r="B661" s="306">
        <v>5000</v>
      </c>
      <c r="C661" s="1" t="s">
        <v>39</v>
      </c>
      <c r="D661" s="18" t="s">
        <v>13</v>
      </c>
      <c r="E661" s="1" t="s">
        <v>387</v>
      </c>
      <c r="F661" s="33" t="s">
        <v>294</v>
      </c>
      <c r="G661" s="33" t="s">
        <v>269</v>
      </c>
      <c r="H661" s="8">
        <f t="shared" si="65"/>
        <v>-15000</v>
      </c>
      <c r="I661" s="28">
        <f t="shared" si="66"/>
        <v>10.504201680672269</v>
      </c>
      <c r="K661" t="s">
        <v>23</v>
      </c>
      <c r="L661">
        <v>16</v>
      </c>
      <c r="M661" s="2">
        <v>476</v>
      </c>
    </row>
    <row r="662" spans="2:13" ht="12.75">
      <c r="B662" s="306">
        <v>5000</v>
      </c>
      <c r="C662" s="1" t="s">
        <v>39</v>
      </c>
      <c r="D662" s="18" t="s">
        <v>13</v>
      </c>
      <c r="E662" s="1" t="s">
        <v>387</v>
      </c>
      <c r="F662" s="33" t="s">
        <v>294</v>
      </c>
      <c r="G662" s="33" t="s">
        <v>295</v>
      </c>
      <c r="H662" s="8">
        <f>H661-B662</f>
        <v>-20000</v>
      </c>
      <c r="I662" s="28">
        <f>+B662/M662</f>
        <v>10.504201680672269</v>
      </c>
      <c r="K662" t="s">
        <v>23</v>
      </c>
      <c r="L662">
        <v>16</v>
      </c>
      <c r="M662" s="2">
        <v>476</v>
      </c>
    </row>
    <row r="663" spans="2:13" ht="12.75">
      <c r="B663" s="306">
        <v>5000</v>
      </c>
      <c r="C663" s="1" t="s">
        <v>39</v>
      </c>
      <c r="D663" s="18" t="s">
        <v>13</v>
      </c>
      <c r="E663" s="1" t="s">
        <v>387</v>
      </c>
      <c r="F663" s="33" t="s">
        <v>296</v>
      </c>
      <c r="G663" s="33" t="s">
        <v>271</v>
      </c>
      <c r="H663" s="8">
        <f>H662-B663</f>
        <v>-25000</v>
      </c>
      <c r="I663" s="28">
        <f>+B663/M663</f>
        <v>10.504201680672269</v>
      </c>
      <c r="K663" t="s">
        <v>23</v>
      </c>
      <c r="L663">
        <v>16</v>
      </c>
      <c r="M663" s="2">
        <v>476</v>
      </c>
    </row>
    <row r="664" spans="1:13" s="66" customFormat="1" ht="12.75">
      <c r="A664" s="17"/>
      <c r="B664" s="313">
        <f>SUM(B659:B663)</f>
        <v>25000</v>
      </c>
      <c r="C664" s="17" t="s">
        <v>39</v>
      </c>
      <c r="D664" s="17"/>
      <c r="E664" s="17"/>
      <c r="F664" s="24"/>
      <c r="G664" s="24"/>
      <c r="H664" s="63">
        <v>0</v>
      </c>
      <c r="I664" s="65">
        <f t="shared" si="66"/>
        <v>52.52100840336134</v>
      </c>
      <c r="M664" s="2">
        <v>476</v>
      </c>
    </row>
    <row r="665" spans="2:13" ht="12.75">
      <c r="B665" s="306"/>
      <c r="H665" s="8">
        <f t="shared" si="65"/>
        <v>0</v>
      </c>
      <c r="I665" s="28">
        <f t="shared" si="66"/>
        <v>0</v>
      </c>
      <c r="M665" s="2">
        <v>476</v>
      </c>
    </row>
    <row r="666" spans="2:13" ht="12.75">
      <c r="B666" s="306"/>
      <c r="H666" s="8">
        <f t="shared" si="65"/>
        <v>0</v>
      </c>
      <c r="I666" s="28">
        <f t="shared" si="66"/>
        <v>0</v>
      </c>
      <c r="M666" s="2">
        <v>476</v>
      </c>
    </row>
    <row r="667" spans="2:13" ht="12.75">
      <c r="B667" s="306">
        <v>2000</v>
      </c>
      <c r="C667" s="1" t="s">
        <v>41</v>
      </c>
      <c r="D667" s="18" t="s">
        <v>13</v>
      </c>
      <c r="E667" s="1" t="s">
        <v>387</v>
      </c>
      <c r="F667" s="33" t="s">
        <v>288</v>
      </c>
      <c r="G667" s="33" t="s">
        <v>233</v>
      </c>
      <c r="H667" s="8">
        <f t="shared" si="65"/>
        <v>-2000</v>
      </c>
      <c r="I667" s="28">
        <f t="shared" si="66"/>
        <v>4.201680672268908</v>
      </c>
      <c r="K667" t="s">
        <v>23</v>
      </c>
      <c r="L667">
        <v>16</v>
      </c>
      <c r="M667" s="2">
        <v>476</v>
      </c>
    </row>
    <row r="668" spans="2:13" ht="12.75">
      <c r="B668" s="306">
        <v>2000</v>
      </c>
      <c r="C668" s="1" t="s">
        <v>41</v>
      </c>
      <c r="D668" s="18" t="s">
        <v>13</v>
      </c>
      <c r="E668" s="1" t="s">
        <v>387</v>
      </c>
      <c r="F668" s="33" t="s">
        <v>288</v>
      </c>
      <c r="G668" s="33" t="s">
        <v>236</v>
      </c>
      <c r="H668" s="8">
        <f t="shared" si="65"/>
        <v>-4000</v>
      </c>
      <c r="I668" s="28">
        <f t="shared" si="66"/>
        <v>4.201680672268908</v>
      </c>
      <c r="K668" t="s">
        <v>23</v>
      </c>
      <c r="L668">
        <v>16</v>
      </c>
      <c r="M668" s="2">
        <v>476</v>
      </c>
    </row>
    <row r="669" spans="2:13" ht="12.75">
      <c r="B669" s="306">
        <v>2000</v>
      </c>
      <c r="C669" s="1" t="s">
        <v>41</v>
      </c>
      <c r="D669" s="18" t="s">
        <v>13</v>
      </c>
      <c r="E669" s="1" t="s">
        <v>387</v>
      </c>
      <c r="F669" s="33" t="s">
        <v>288</v>
      </c>
      <c r="G669" s="33" t="s">
        <v>269</v>
      </c>
      <c r="H669" s="8">
        <f t="shared" si="65"/>
        <v>-6000</v>
      </c>
      <c r="I669" s="28">
        <f t="shared" si="66"/>
        <v>4.201680672268908</v>
      </c>
      <c r="K669" t="s">
        <v>23</v>
      </c>
      <c r="L669">
        <v>16</v>
      </c>
      <c r="M669" s="2">
        <v>476</v>
      </c>
    </row>
    <row r="670" spans="2:13" ht="12.75">
      <c r="B670" s="306">
        <v>2000</v>
      </c>
      <c r="C670" s="1" t="s">
        <v>41</v>
      </c>
      <c r="D670" s="18" t="s">
        <v>13</v>
      </c>
      <c r="E670" s="1" t="s">
        <v>387</v>
      </c>
      <c r="F670" s="33" t="s">
        <v>288</v>
      </c>
      <c r="G670" s="33" t="s">
        <v>282</v>
      </c>
      <c r="H670" s="8">
        <f t="shared" si="65"/>
        <v>-8000</v>
      </c>
      <c r="I670" s="28">
        <f t="shared" si="66"/>
        <v>4.201680672268908</v>
      </c>
      <c r="K670" t="s">
        <v>23</v>
      </c>
      <c r="L670">
        <v>16</v>
      </c>
      <c r="M670" s="2">
        <v>476</v>
      </c>
    </row>
    <row r="671" spans="2:13" ht="12.75">
      <c r="B671" s="306">
        <v>2000</v>
      </c>
      <c r="C671" s="1" t="s">
        <v>41</v>
      </c>
      <c r="D671" s="18" t="s">
        <v>13</v>
      </c>
      <c r="E671" s="1" t="s">
        <v>387</v>
      </c>
      <c r="F671" s="33" t="s">
        <v>288</v>
      </c>
      <c r="G671" s="33" t="s">
        <v>271</v>
      </c>
      <c r="H671" s="8">
        <f t="shared" si="65"/>
        <v>-10000</v>
      </c>
      <c r="I671" s="28">
        <f t="shared" si="66"/>
        <v>4.201680672268908</v>
      </c>
      <c r="K671" t="s">
        <v>23</v>
      </c>
      <c r="L671">
        <v>16</v>
      </c>
      <c r="M671" s="2">
        <v>476</v>
      </c>
    </row>
    <row r="672" spans="2:13" ht="12.75">
      <c r="B672" s="306">
        <v>2000</v>
      </c>
      <c r="C672" s="1" t="s">
        <v>41</v>
      </c>
      <c r="D672" s="18" t="s">
        <v>13</v>
      </c>
      <c r="E672" s="1" t="s">
        <v>387</v>
      </c>
      <c r="F672" s="33" t="s">
        <v>288</v>
      </c>
      <c r="G672" s="33" t="s">
        <v>273</v>
      </c>
      <c r="H672" s="8">
        <f>H671-B672</f>
        <v>-12000</v>
      </c>
      <c r="I672" s="28">
        <f>+B672/M672</f>
        <v>4.201680672268908</v>
      </c>
      <c r="K672" t="s">
        <v>23</v>
      </c>
      <c r="L672">
        <v>16</v>
      </c>
      <c r="M672" s="2">
        <v>476</v>
      </c>
    </row>
    <row r="673" spans="1:13" s="66" customFormat="1" ht="12.75">
      <c r="A673" s="17"/>
      <c r="B673" s="313">
        <f>SUM(B667:B672)</f>
        <v>12000</v>
      </c>
      <c r="C673" s="17" t="s">
        <v>41</v>
      </c>
      <c r="D673" s="17"/>
      <c r="E673" s="17"/>
      <c r="F673" s="24"/>
      <c r="G673" s="24"/>
      <c r="H673" s="63">
        <v>0</v>
      </c>
      <c r="I673" s="65">
        <f t="shared" si="66"/>
        <v>25.210084033613445</v>
      </c>
      <c r="M673" s="2">
        <v>476</v>
      </c>
    </row>
    <row r="674" spans="2:13" ht="12.75">
      <c r="B674" s="306"/>
      <c r="H674" s="8">
        <f t="shared" si="65"/>
        <v>0</v>
      </c>
      <c r="I674" s="28">
        <f t="shared" si="66"/>
        <v>0</v>
      </c>
      <c r="M674" s="2">
        <v>476</v>
      </c>
    </row>
    <row r="675" spans="2:13" ht="12.75">
      <c r="B675" s="306"/>
      <c r="H675" s="8">
        <f>H674-B675</f>
        <v>0</v>
      </c>
      <c r="I675" s="28">
        <f t="shared" si="66"/>
        <v>0</v>
      </c>
      <c r="M675" s="2">
        <v>476</v>
      </c>
    </row>
    <row r="676" spans="2:13" ht="12.75">
      <c r="B676" s="390">
        <v>1000</v>
      </c>
      <c r="C676" s="1" t="s">
        <v>383</v>
      </c>
      <c r="D676" s="18" t="s">
        <v>13</v>
      </c>
      <c r="E676" s="1" t="s">
        <v>68</v>
      </c>
      <c r="F676" s="33" t="s">
        <v>288</v>
      </c>
      <c r="G676" s="33" t="s">
        <v>269</v>
      </c>
      <c r="H676" s="8">
        <f>H675-B676</f>
        <v>-1000</v>
      </c>
      <c r="I676" s="28">
        <f t="shared" si="66"/>
        <v>2.100840336134454</v>
      </c>
      <c r="K676" t="s">
        <v>23</v>
      </c>
      <c r="L676">
        <v>16</v>
      </c>
      <c r="M676" s="2">
        <v>476</v>
      </c>
    </row>
    <row r="677" spans="2:13" ht="12.75">
      <c r="B677" s="390">
        <v>1000</v>
      </c>
      <c r="C677" s="1" t="s">
        <v>383</v>
      </c>
      <c r="D677" s="18" t="s">
        <v>13</v>
      </c>
      <c r="E677" s="1" t="s">
        <v>68</v>
      </c>
      <c r="F677" s="33" t="s">
        <v>288</v>
      </c>
      <c r="G677" s="33" t="s">
        <v>282</v>
      </c>
      <c r="H677" s="8">
        <f>H676-B677</f>
        <v>-2000</v>
      </c>
      <c r="I677" s="28">
        <f t="shared" si="66"/>
        <v>2.100840336134454</v>
      </c>
      <c r="K677" t="s">
        <v>23</v>
      </c>
      <c r="L677">
        <v>16</v>
      </c>
      <c r="M677" s="2">
        <v>476</v>
      </c>
    </row>
    <row r="678" spans="2:13" ht="12.75">
      <c r="B678" s="390">
        <v>1000</v>
      </c>
      <c r="C678" s="1" t="s">
        <v>383</v>
      </c>
      <c r="D678" s="18" t="s">
        <v>13</v>
      </c>
      <c r="E678" s="1" t="s">
        <v>68</v>
      </c>
      <c r="F678" s="33" t="s">
        <v>288</v>
      </c>
      <c r="G678" s="33" t="s">
        <v>271</v>
      </c>
      <c r="H678" s="8">
        <f>H677-B678</f>
        <v>-3000</v>
      </c>
      <c r="I678" s="28">
        <f t="shared" si="66"/>
        <v>2.100840336134454</v>
      </c>
      <c r="K678" t="s">
        <v>23</v>
      </c>
      <c r="L678">
        <v>16</v>
      </c>
      <c r="M678" s="2">
        <v>476</v>
      </c>
    </row>
    <row r="679" spans="1:13" s="66" customFormat="1" ht="12.75">
      <c r="A679" s="17"/>
      <c r="B679" s="313">
        <f>SUM(B676:B678)</f>
        <v>3000</v>
      </c>
      <c r="C679" s="17"/>
      <c r="D679" s="17"/>
      <c r="E679" s="17" t="s">
        <v>68</v>
      </c>
      <c r="F679" s="24"/>
      <c r="G679" s="24"/>
      <c r="H679" s="63">
        <v>0</v>
      </c>
      <c r="I679" s="65">
        <f t="shared" si="66"/>
        <v>6.302521008403361</v>
      </c>
      <c r="M679" s="2">
        <v>476</v>
      </c>
    </row>
    <row r="680" spans="2:13" ht="12.75" hidden="1">
      <c r="B680" s="306"/>
      <c r="H680" s="8">
        <f aca="true" t="shared" si="67" ref="H680:H740">H679-B680</f>
        <v>0</v>
      </c>
      <c r="M680" s="2">
        <v>476</v>
      </c>
    </row>
    <row r="681" spans="2:13" ht="12.75" hidden="1">
      <c r="B681" s="306"/>
      <c r="H681" s="8">
        <f t="shared" si="67"/>
        <v>0</v>
      </c>
      <c r="M681" s="2">
        <v>476</v>
      </c>
    </row>
    <row r="682" spans="2:13" ht="12.75" hidden="1">
      <c r="B682" s="306"/>
      <c r="H682" s="8">
        <f t="shared" si="67"/>
        <v>0</v>
      </c>
      <c r="M682" s="2">
        <v>476</v>
      </c>
    </row>
    <row r="683" spans="2:13" ht="12.75" hidden="1">
      <c r="B683" s="306"/>
      <c r="H683" s="8">
        <f t="shared" si="67"/>
        <v>0</v>
      </c>
      <c r="M683" s="2">
        <v>476</v>
      </c>
    </row>
    <row r="684" spans="2:13" ht="12.75" hidden="1">
      <c r="B684" s="306"/>
      <c r="H684" s="8">
        <f t="shared" si="67"/>
        <v>0</v>
      </c>
      <c r="M684" s="2">
        <v>476</v>
      </c>
    </row>
    <row r="685" spans="2:13" ht="12.75" hidden="1">
      <c r="B685" s="306"/>
      <c r="H685" s="8">
        <f t="shared" si="67"/>
        <v>0</v>
      </c>
      <c r="M685" s="2">
        <v>476</v>
      </c>
    </row>
    <row r="686" spans="2:13" ht="12.75" hidden="1">
      <c r="B686" s="306"/>
      <c r="H686" s="8">
        <f t="shared" si="67"/>
        <v>0</v>
      </c>
      <c r="M686" s="2">
        <v>476</v>
      </c>
    </row>
    <row r="687" spans="2:13" ht="12.75" hidden="1">
      <c r="B687" s="306"/>
      <c r="H687" s="8">
        <f t="shared" si="67"/>
        <v>0</v>
      </c>
      <c r="M687" s="2">
        <v>476</v>
      </c>
    </row>
    <row r="688" spans="2:13" ht="12.75" hidden="1">
      <c r="B688" s="306"/>
      <c r="H688" s="8">
        <f t="shared" si="67"/>
        <v>0</v>
      </c>
      <c r="M688" s="2">
        <v>476</v>
      </c>
    </row>
    <row r="689" spans="2:13" ht="12.75" hidden="1">
      <c r="B689" s="306"/>
      <c r="H689" s="8">
        <f t="shared" si="67"/>
        <v>0</v>
      </c>
      <c r="M689" s="2">
        <v>476</v>
      </c>
    </row>
    <row r="690" spans="2:13" ht="12.75" hidden="1">
      <c r="B690" s="306"/>
      <c r="H690" s="8">
        <f t="shared" si="67"/>
        <v>0</v>
      </c>
      <c r="M690" s="2">
        <v>476</v>
      </c>
    </row>
    <row r="691" spans="2:13" ht="12.75" hidden="1">
      <c r="B691" s="306"/>
      <c r="H691" s="8">
        <f t="shared" si="67"/>
        <v>0</v>
      </c>
      <c r="M691" s="2">
        <v>476</v>
      </c>
    </row>
    <row r="692" spans="2:13" ht="12.75" hidden="1">
      <c r="B692" s="306"/>
      <c r="H692" s="8">
        <f t="shared" si="67"/>
        <v>0</v>
      </c>
      <c r="M692" s="2">
        <v>476</v>
      </c>
    </row>
    <row r="693" spans="2:13" ht="12.75" hidden="1">
      <c r="B693" s="306"/>
      <c r="H693" s="8">
        <f t="shared" si="67"/>
        <v>0</v>
      </c>
      <c r="M693" s="2">
        <v>476</v>
      </c>
    </row>
    <row r="694" spans="2:13" ht="12.75" hidden="1">
      <c r="B694" s="306"/>
      <c r="H694" s="8">
        <f t="shared" si="67"/>
        <v>0</v>
      </c>
      <c r="M694" s="2">
        <v>476</v>
      </c>
    </row>
    <row r="695" spans="2:13" ht="12.75" hidden="1">
      <c r="B695" s="306"/>
      <c r="H695" s="8">
        <f t="shared" si="67"/>
        <v>0</v>
      </c>
      <c r="M695" s="2">
        <v>476</v>
      </c>
    </row>
    <row r="696" spans="2:13" ht="12.75" hidden="1">
      <c r="B696" s="306"/>
      <c r="H696" s="8">
        <f t="shared" si="67"/>
        <v>0</v>
      </c>
      <c r="M696" s="2">
        <v>476</v>
      </c>
    </row>
    <row r="697" spans="2:13" ht="12.75" hidden="1">
      <c r="B697" s="306"/>
      <c r="H697" s="8">
        <f t="shared" si="67"/>
        <v>0</v>
      </c>
      <c r="M697" s="2">
        <v>476</v>
      </c>
    </row>
    <row r="698" spans="2:13" ht="12.75" hidden="1">
      <c r="B698" s="306"/>
      <c r="H698" s="8">
        <f t="shared" si="67"/>
        <v>0</v>
      </c>
      <c r="M698" s="2">
        <v>476</v>
      </c>
    </row>
    <row r="699" spans="2:13" ht="12.75" hidden="1">
      <c r="B699" s="306"/>
      <c r="H699" s="8">
        <f t="shared" si="67"/>
        <v>0</v>
      </c>
      <c r="M699" s="2">
        <v>476</v>
      </c>
    </row>
    <row r="700" spans="2:13" ht="12.75" hidden="1">
      <c r="B700" s="306"/>
      <c r="H700" s="8">
        <f t="shared" si="67"/>
        <v>0</v>
      </c>
      <c r="M700" s="2">
        <v>476</v>
      </c>
    </row>
    <row r="701" spans="2:13" ht="12.75" hidden="1">
      <c r="B701" s="306"/>
      <c r="H701" s="8">
        <f t="shared" si="67"/>
        <v>0</v>
      </c>
      <c r="M701" s="2">
        <v>476</v>
      </c>
    </row>
    <row r="702" spans="2:13" ht="12.75" hidden="1">
      <c r="B702" s="306"/>
      <c r="H702" s="8">
        <f t="shared" si="67"/>
        <v>0</v>
      </c>
      <c r="M702" s="2">
        <v>476</v>
      </c>
    </row>
    <row r="703" spans="2:13" ht="12.75" hidden="1">
      <c r="B703" s="306"/>
      <c r="H703" s="8">
        <f t="shared" si="67"/>
        <v>0</v>
      </c>
      <c r="M703" s="2">
        <v>476</v>
      </c>
    </row>
    <row r="704" spans="2:13" ht="12.75" hidden="1">
      <c r="B704" s="306"/>
      <c r="H704" s="8">
        <f t="shared" si="67"/>
        <v>0</v>
      </c>
      <c r="M704" s="2">
        <v>476</v>
      </c>
    </row>
    <row r="705" spans="2:13" ht="12.75" hidden="1">
      <c r="B705" s="306"/>
      <c r="H705" s="8">
        <f t="shared" si="67"/>
        <v>0</v>
      </c>
      <c r="M705" s="2">
        <v>476</v>
      </c>
    </row>
    <row r="706" spans="2:13" ht="12.75" hidden="1">
      <c r="B706" s="306"/>
      <c r="H706" s="8">
        <f t="shared" si="67"/>
        <v>0</v>
      </c>
      <c r="M706" s="2">
        <v>476</v>
      </c>
    </row>
    <row r="707" spans="2:13" ht="12.75" hidden="1">
      <c r="B707" s="306"/>
      <c r="H707" s="8">
        <f t="shared" si="67"/>
        <v>0</v>
      </c>
      <c r="M707" s="2">
        <v>476</v>
      </c>
    </row>
    <row r="708" spans="2:13" ht="12.75" hidden="1">
      <c r="B708" s="306"/>
      <c r="H708" s="8">
        <f t="shared" si="67"/>
        <v>0</v>
      </c>
      <c r="M708" s="2">
        <v>476</v>
      </c>
    </row>
    <row r="709" spans="2:13" ht="12.75" hidden="1">
      <c r="B709" s="306"/>
      <c r="H709" s="8">
        <f t="shared" si="67"/>
        <v>0</v>
      </c>
      <c r="M709" s="2">
        <v>476</v>
      </c>
    </row>
    <row r="710" spans="2:13" ht="12.75" hidden="1">
      <c r="B710" s="306"/>
      <c r="H710" s="8">
        <f t="shared" si="67"/>
        <v>0</v>
      </c>
      <c r="M710" s="2">
        <v>476</v>
      </c>
    </row>
    <row r="711" spans="2:13" ht="12.75" hidden="1">
      <c r="B711" s="306"/>
      <c r="H711" s="8">
        <f t="shared" si="67"/>
        <v>0</v>
      </c>
      <c r="M711" s="2">
        <v>476</v>
      </c>
    </row>
    <row r="712" spans="2:13" ht="12.75" hidden="1">
      <c r="B712" s="306"/>
      <c r="H712" s="8">
        <f t="shared" si="67"/>
        <v>0</v>
      </c>
      <c r="M712" s="2">
        <v>476</v>
      </c>
    </row>
    <row r="713" spans="2:13" ht="12.75" hidden="1">
      <c r="B713" s="306"/>
      <c r="H713" s="8">
        <f t="shared" si="67"/>
        <v>0</v>
      </c>
      <c r="M713" s="2">
        <v>476</v>
      </c>
    </row>
    <row r="714" spans="2:13" ht="12.75" hidden="1">
      <c r="B714" s="306"/>
      <c r="H714" s="8">
        <f t="shared" si="67"/>
        <v>0</v>
      </c>
      <c r="M714" s="2">
        <v>476</v>
      </c>
    </row>
    <row r="715" spans="2:13" ht="12.75" hidden="1">
      <c r="B715" s="306"/>
      <c r="H715" s="8">
        <f t="shared" si="67"/>
        <v>0</v>
      </c>
      <c r="M715" s="2">
        <v>476</v>
      </c>
    </row>
    <row r="716" spans="2:13" ht="12.75" hidden="1">
      <c r="B716" s="306"/>
      <c r="H716" s="8">
        <f t="shared" si="67"/>
        <v>0</v>
      </c>
      <c r="M716" s="2">
        <v>476</v>
      </c>
    </row>
    <row r="717" spans="2:13" ht="12.75" hidden="1">
      <c r="B717" s="306"/>
      <c r="H717" s="8">
        <f t="shared" si="67"/>
        <v>0</v>
      </c>
      <c r="M717" s="2">
        <v>476</v>
      </c>
    </row>
    <row r="718" spans="2:13" ht="12.75" hidden="1">
      <c r="B718" s="306"/>
      <c r="H718" s="8">
        <f t="shared" si="67"/>
        <v>0</v>
      </c>
      <c r="M718" s="2">
        <v>476</v>
      </c>
    </row>
    <row r="719" spans="2:13" ht="12.75" hidden="1">
      <c r="B719" s="306"/>
      <c r="H719" s="8">
        <f t="shared" si="67"/>
        <v>0</v>
      </c>
      <c r="M719" s="2">
        <v>476</v>
      </c>
    </row>
    <row r="720" spans="2:13" ht="12.75" hidden="1">
      <c r="B720" s="306"/>
      <c r="H720" s="8">
        <f t="shared" si="67"/>
        <v>0</v>
      </c>
      <c r="M720" s="2">
        <v>476</v>
      </c>
    </row>
    <row r="721" spans="2:13" ht="12.75" hidden="1">
      <c r="B721" s="306"/>
      <c r="H721" s="8">
        <f t="shared" si="67"/>
        <v>0</v>
      </c>
      <c r="M721" s="2">
        <v>476</v>
      </c>
    </row>
    <row r="722" spans="2:13" ht="12.75" hidden="1">
      <c r="B722" s="306"/>
      <c r="H722" s="8">
        <f t="shared" si="67"/>
        <v>0</v>
      </c>
      <c r="M722" s="2">
        <v>476</v>
      </c>
    </row>
    <row r="723" spans="2:13" ht="12.75" hidden="1">
      <c r="B723" s="306"/>
      <c r="H723" s="8">
        <f t="shared" si="67"/>
        <v>0</v>
      </c>
      <c r="M723" s="2">
        <v>476</v>
      </c>
    </row>
    <row r="724" spans="2:13" ht="12.75" hidden="1">
      <c r="B724" s="306"/>
      <c r="H724" s="8">
        <f t="shared" si="67"/>
        <v>0</v>
      </c>
      <c r="M724" s="2">
        <v>476</v>
      </c>
    </row>
    <row r="725" spans="2:13" ht="12.75" hidden="1">
      <c r="B725" s="306"/>
      <c r="H725" s="8">
        <f t="shared" si="67"/>
        <v>0</v>
      </c>
      <c r="M725" s="2">
        <v>476</v>
      </c>
    </row>
    <row r="726" spans="2:13" ht="12.75" hidden="1">
      <c r="B726" s="306"/>
      <c r="H726" s="8">
        <f t="shared" si="67"/>
        <v>0</v>
      </c>
      <c r="M726" s="2">
        <v>476</v>
      </c>
    </row>
    <row r="727" spans="2:13" ht="12.75" hidden="1">
      <c r="B727" s="306"/>
      <c r="H727" s="8">
        <f t="shared" si="67"/>
        <v>0</v>
      </c>
      <c r="M727" s="2">
        <v>476</v>
      </c>
    </row>
    <row r="728" spans="2:13" ht="12.75" hidden="1">
      <c r="B728" s="306"/>
      <c r="H728" s="8">
        <f t="shared" si="67"/>
        <v>0</v>
      </c>
      <c r="M728" s="2">
        <v>476</v>
      </c>
    </row>
    <row r="729" spans="2:13" ht="12.75" hidden="1">
      <c r="B729" s="306"/>
      <c r="H729" s="8">
        <f t="shared" si="67"/>
        <v>0</v>
      </c>
      <c r="M729" s="2">
        <v>476</v>
      </c>
    </row>
    <row r="730" spans="2:13" ht="12.75" hidden="1">
      <c r="B730" s="306"/>
      <c r="H730" s="8">
        <f t="shared" si="67"/>
        <v>0</v>
      </c>
      <c r="M730" s="2">
        <v>476</v>
      </c>
    </row>
    <row r="731" spans="2:13" ht="12.75" hidden="1">
      <c r="B731" s="306"/>
      <c r="H731" s="8">
        <f t="shared" si="67"/>
        <v>0</v>
      </c>
      <c r="M731" s="2">
        <v>476</v>
      </c>
    </row>
    <row r="732" spans="2:13" ht="12.75" hidden="1">
      <c r="B732" s="306"/>
      <c r="H732" s="8">
        <f t="shared" si="67"/>
        <v>0</v>
      </c>
      <c r="M732" s="2">
        <v>476</v>
      </c>
    </row>
    <row r="733" spans="2:13" ht="12.75" hidden="1">
      <c r="B733" s="306"/>
      <c r="H733" s="8">
        <f t="shared" si="67"/>
        <v>0</v>
      </c>
      <c r="M733" s="2">
        <v>476</v>
      </c>
    </row>
    <row r="734" spans="2:13" ht="12.75" hidden="1">
      <c r="B734" s="306"/>
      <c r="H734" s="8">
        <f t="shared" si="67"/>
        <v>0</v>
      </c>
      <c r="M734" s="2">
        <v>476</v>
      </c>
    </row>
    <row r="735" spans="2:13" ht="12.75" hidden="1">
      <c r="B735" s="306"/>
      <c r="H735" s="8">
        <f t="shared" si="67"/>
        <v>0</v>
      </c>
      <c r="M735" s="2">
        <v>476</v>
      </c>
    </row>
    <row r="736" spans="2:13" ht="12.75" hidden="1">
      <c r="B736" s="306"/>
      <c r="H736" s="8">
        <f t="shared" si="67"/>
        <v>0</v>
      </c>
      <c r="M736" s="2">
        <v>476</v>
      </c>
    </row>
    <row r="737" spans="2:13" ht="12.75" hidden="1">
      <c r="B737" s="306"/>
      <c r="H737" s="8">
        <f t="shared" si="67"/>
        <v>0</v>
      </c>
      <c r="M737" s="2">
        <v>476</v>
      </c>
    </row>
    <row r="738" spans="2:13" ht="12.75" hidden="1">
      <c r="B738" s="306"/>
      <c r="H738" s="8">
        <f t="shared" si="67"/>
        <v>0</v>
      </c>
      <c r="M738" s="2">
        <v>476</v>
      </c>
    </row>
    <row r="739" spans="2:13" ht="12.75" hidden="1">
      <c r="B739" s="306"/>
      <c r="H739" s="8">
        <f t="shared" si="67"/>
        <v>0</v>
      </c>
      <c r="M739" s="2">
        <v>476</v>
      </c>
    </row>
    <row r="740" spans="2:13" ht="12.75" hidden="1">
      <c r="B740" s="306"/>
      <c r="H740" s="8">
        <f t="shared" si="67"/>
        <v>0</v>
      </c>
      <c r="M740" s="2">
        <v>476</v>
      </c>
    </row>
    <row r="741" spans="2:13" ht="12.75" hidden="1">
      <c r="B741" s="306"/>
      <c r="H741" s="8">
        <f aca="true" t="shared" si="68" ref="H741:H793">H740-B741</f>
        <v>0</v>
      </c>
      <c r="M741" s="2">
        <v>476</v>
      </c>
    </row>
    <row r="742" spans="2:13" ht="12.75" hidden="1">
      <c r="B742" s="306"/>
      <c r="H742" s="8">
        <f t="shared" si="68"/>
        <v>0</v>
      </c>
      <c r="M742" s="2">
        <v>476</v>
      </c>
    </row>
    <row r="743" spans="2:13" ht="12.75" hidden="1">
      <c r="B743" s="306"/>
      <c r="H743" s="8">
        <f t="shared" si="68"/>
        <v>0</v>
      </c>
      <c r="M743" s="2">
        <v>476</v>
      </c>
    </row>
    <row r="744" spans="2:13" ht="12.75" hidden="1">
      <c r="B744" s="306"/>
      <c r="H744" s="8">
        <f t="shared" si="68"/>
        <v>0</v>
      </c>
      <c r="M744" s="2">
        <v>476</v>
      </c>
    </row>
    <row r="745" spans="2:13" ht="12.75" hidden="1">
      <c r="B745" s="306"/>
      <c r="H745" s="8">
        <f t="shared" si="68"/>
        <v>0</v>
      </c>
      <c r="M745" s="2">
        <v>476</v>
      </c>
    </row>
    <row r="746" spans="2:13" ht="12.75" hidden="1">
      <c r="B746" s="306"/>
      <c r="H746" s="8">
        <f t="shared" si="68"/>
        <v>0</v>
      </c>
      <c r="M746" s="2">
        <v>476</v>
      </c>
    </row>
    <row r="747" spans="2:13" ht="12.75" hidden="1">
      <c r="B747" s="306"/>
      <c r="H747" s="8">
        <f t="shared" si="68"/>
        <v>0</v>
      </c>
      <c r="M747" s="2">
        <v>476</v>
      </c>
    </row>
    <row r="748" spans="2:13" ht="12.75" hidden="1">
      <c r="B748" s="306"/>
      <c r="H748" s="8">
        <f t="shared" si="68"/>
        <v>0</v>
      </c>
      <c r="M748" s="2">
        <v>476</v>
      </c>
    </row>
    <row r="749" spans="2:13" ht="12.75" hidden="1">
      <c r="B749" s="306"/>
      <c r="H749" s="8">
        <f t="shared" si="68"/>
        <v>0</v>
      </c>
      <c r="M749" s="2">
        <v>476</v>
      </c>
    </row>
    <row r="750" spans="2:13" ht="12.75" hidden="1">
      <c r="B750" s="306"/>
      <c r="H750" s="8">
        <f t="shared" si="68"/>
        <v>0</v>
      </c>
      <c r="M750" s="2">
        <v>476</v>
      </c>
    </row>
    <row r="751" spans="2:13" ht="12.75" hidden="1">
      <c r="B751" s="306"/>
      <c r="H751" s="8">
        <f t="shared" si="68"/>
        <v>0</v>
      </c>
      <c r="M751" s="2">
        <v>476</v>
      </c>
    </row>
    <row r="752" spans="2:13" ht="12.75" hidden="1">
      <c r="B752" s="306"/>
      <c r="H752" s="8">
        <f t="shared" si="68"/>
        <v>0</v>
      </c>
      <c r="M752" s="2">
        <v>476</v>
      </c>
    </row>
    <row r="753" spans="2:13" ht="12.75" hidden="1">
      <c r="B753" s="306"/>
      <c r="H753" s="8">
        <f t="shared" si="68"/>
        <v>0</v>
      </c>
      <c r="M753" s="2">
        <v>476</v>
      </c>
    </row>
    <row r="754" spans="2:13" ht="12.75" hidden="1">
      <c r="B754" s="306"/>
      <c r="H754" s="8">
        <f t="shared" si="68"/>
        <v>0</v>
      </c>
      <c r="M754" s="2">
        <v>476</v>
      </c>
    </row>
    <row r="755" spans="2:13" ht="12.75" hidden="1">
      <c r="B755" s="306"/>
      <c r="H755" s="8">
        <f t="shared" si="68"/>
        <v>0</v>
      </c>
      <c r="M755" s="2">
        <v>476</v>
      </c>
    </row>
    <row r="756" spans="2:13" ht="12.75" hidden="1">
      <c r="B756" s="306"/>
      <c r="H756" s="8">
        <f t="shared" si="68"/>
        <v>0</v>
      </c>
      <c r="M756" s="2">
        <v>476</v>
      </c>
    </row>
    <row r="757" spans="2:13" ht="12.75" hidden="1">
      <c r="B757" s="306"/>
      <c r="H757" s="8">
        <f t="shared" si="68"/>
        <v>0</v>
      </c>
      <c r="M757" s="2">
        <v>476</v>
      </c>
    </row>
    <row r="758" spans="2:13" ht="12.75" hidden="1">
      <c r="B758" s="306"/>
      <c r="H758" s="8">
        <f t="shared" si="68"/>
        <v>0</v>
      </c>
      <c r="M758" s="2">
        <v>476</v>
      </c>
    </row>
    <row r="759" spans="2:13" ht="12.75" hidden="1">
      <c r="B759" s="306"/>
      <c r="H759" s="8">
        <f t="shared" si="68"/>
        <v>0</v>
      </c>
      <c r="M759" s="2">
        <v>476</v>
      </c>
    </row>
    <row r="760" spans="2:13" ht="12.75" hidden="1">
      <c r="B760" s="306"/>
      <c r="H760" s="8">
        <f t="shared" si="68"/>
        <v>0</v>
      </c>
      <c r="M760" s="2">
        <v>476</v>
      </c>
    </row>
    <row r="761" spans="2:13" ht="12.75" hidden="1">
      <c r="B761" s="306"/>
      <c r="H761" s="8">
        <f t="shared" si="68"/>
        <v>0</v>
      </c>
      <c r="M761" s="2">
        <v>476</v>
      </c>
    </row>
    <row r="762" spans="2:13" ht="12.75" hidden="1">
      <c r="B762" s="306"/>
      <c r="H762" s="8">
        <f t="shared" si="68"/>
        <v>0</v>
      </c>
      <c r="M762" s="2">
        <v>476</v>
      </c>
    </row>
    <row r="763" spans="2:13" ht="12.75" hidden="1">
      <c r="B763" s="306"/>
      <c r="H763" s="8">
        <f t="shared" si="68"/>
        <v>0</v>
      </c>
      <c r="M763" s="2">
        <v>476</v>
      </c>
    </row>
    <row r="764" spans="2:13" ht="12.75" hidden="1">
      <c r="B764" s="306"/>
      <c r="H764" s="8">
        <f t="shared" si="68"/>
        <v>0</v>
      </c>
      <c r="M764" s="2">
        <v>476</v>
      </c>
    </row>
    <row r="765" spans="2:13" ht="12.75" hidden="1">
      <c r="B765" s="306"/>
      <c r="H765" s="8">
        <f t="shared" si="68"/>
        <v>0</v>
      </c>
      <c r="M765" s="2">
        <v>476</v>
      </c>
    </row>
    <row r="766" spans="2:13" ht="12.75" hidden="1">
      <c r="B766" s="306"/>
      <c r="H766" s="8">
        <f t="shared" si="68"/>
        <v>0</v>
      </c>
      <c r="M766" s="2">
        <v>476</v>
      </c>
    </row>
    <row r="767" spans="2:13" ht="12.75" hidden="1">
      <c r="B767" s="306"/>
      <c r="H767" s="8">
        <f t="shared" si="68"/>
        <v>0</v>
      </c>
      <c r="M767" s="2">
        <v>476</v>
      </c>
    </row>
    <row r="768" spans="2:13" ht="12.75" hidden="1">
      <c r="B768" s="306"/>
      <c r="H768" s="8">
        <f t="shared" si="68"/>
        <v>0</v>
      </c>
      <c r="M768" s="2">
        <v>476</v>
      </c>
    </row>
    <row r="769" spans="2:13" ht="12.75" hidden="1">
      <c r="B769" s="306"/>
      <c r="H769" s="8">
        <f t="shared" si="68"/>
        <v>0</v>
      </c>
      <c r="M769" s="2">
        <v>476</v>
      </c>
    </row>
    <row r="770" spans="2:13" ht="12.75" hidden="1">
      <c r="B770" s="306"/>
      <c r="H770" s="8">
        <f t="shared" si="68"/>
        <v>0</v>
      </c>
      <c r="M770" s="2">
        <v>476</v>
      </c>
    </row>
    <row r="771" spans="2:13" ht="12.75" hidden="1">
      <c r="B771" s="306"/>
      <c r="H771" s="8">
        <f t="shared" si="68"/>
        <v>0</v>
      </c>
      <c r="M771" s="2">
        <v>476</v>
      </c>
    </row>
    <row r="772" spans="2:13" ht="12.75" hidden="1">
      <c r="B772" s="306"/>
      <c r="H772" s="8">
        <f t="shared" si="68"/>
        <v>0</v>
      </c>
      <c r="M772" s="2">
        <v>476</v>
      </c>
    </row>
    <row r="773" spans="2:13" ht="12.75" hidden="1">
      <c r="B773" s="306"/>
      <c r="H773" s="8">
        <f t="shared" si="68"/>
        <v>0</v>
      </c>
      <c r="M773" s="2">
        <v>476</v>
      </c>
    </row>
    <row r="774" spans="2:13" ht="12.75" hidden="1">
      <c r="B774" s="306"/>
      <c r="H774" s="8">
        <f t="shared" si="68"/>
        <v>0</v>
      </c>
      <c r="M774" s="2">
        <v>476</v>
      </c>
    </row>
    <row r="775" spans="2:13" ht="12.75" hidden="1">
      <c r="B775" s="306"/>
      <c r="H775" s="8">
        <f t="shared" si="68"/>
        <v>0</v>
      </c>
      <c r="M775" s="2">
        <v>476</v>
      </c>
    </row>
    <row r="776" spans="2:13" ht="12.75" hidden="1">
      <c r="B776" s="306"/>
      <c r="H776" s="8">
        <f t="shared" si="68"/>
        <v>0</v>
      </c>
      <c r="M776" s="2">
        <v>476</v>
      </c>
    </row>
    <row r="777" spans="2:13" ht="12.75" hidden="1">
      <c r="B777" s="306"/>
      <c r="H777" s="8">
        <f t="shared" si="68"/>
        <v>0</v>
      </c>
      <c r="M777" s="2">
        <v>476</v>
      </c>
    </row>
    <row r="778" spans="2:13" ht="12.75" hidden="1">
      <c r="B778" s="306"/>
      <c r="H778" s="8">
        <f t="shared" si="68"/>
        <v>0</v>
      </c>
      <c r="M778" s="2">
        <v>476</v>
      </c>
    </row>
    <row r="779" spans="2:13" ht="12.75" hidden="1">
      <c r="B779" s="306"/>
      <c r="H779" s="8">
        <f t="shared" si="68"/>
        <v>0</v>
      </c>
      <c r="M779" s="2">
        <v>476</v>
      </c>
    </row>
    <row r="780" spans="2:13" ht="12.75" hidden="1">
      <c r="B780" s="306"/>
      <c r="H780" s="8">
        <f t="shared" si="68"/>
        <v>0</v>
      </c>
      <c r="M780" s="2">
        <v>476</v>
      </c>
    </row>
    <row r="781" spans="2:13" ht="12.75" hidden="1">
      <c r="B781" s="306"/>
      <c r="H781" s="8">
        <f t="shared" si="68"/>
        <v>0</v>
      </c>
      <c r="M781" s="2">
        <v>476</v>
      </c>
    </row>
    <row r="782" spans="2:13" ht="12.75" hidden="1">
      <c r="B782" s="306"/>
      <c r="H782" s="8">
        <f t="shared" si="68"/>
        <v>0</v>
      </c>
      <c r="M782" s="2">
        <v>476</v>
      </c>
    </row>
    <row r="783" spans="2:13" ht="12.75" hidden="1">
      <c r="B783" s="306"/>
      <c r="H783" s="8">
        <f t="shared" si="68"/>
        <v>0</v>
      </c>
      <c r="M783" s="2">
        <v>476</v>
      </c>
    </row>
    <row r="784" spans="2:13" ht="12.75" hidden="1">
      <c r="B784" s="306"/>
      <c r="H784" s="8">
        <f t="shared" si="68"/>
        <v>0</v>
      </c>
      <c r="M784" s="2">
        <v>476</v>
      </c>
    </row>
    <row r="785" spans="2:13" ht="12.75" hidden="1">
      <c r="B785" s="306"/>
      <c r="H785" s="8">
        <f t="shared" si="68"/>
        <v>0</v>
      </c>
      <c r="M785" s="2">
        <v>476</v>
      </c>
    </row>
    <row r="786" spans="2:13" ht="12.75" hidden="1">
      <c r="B786" s="306"/>
      <c r="H786" s="8">
        <f t="shared" si="68"/>
        <v>0</v>
      </c>
      <c r="M786" s="2">
        <v>476</v>
      </c>
    </row>
    <row r="787" spans="2:13" ht="12.75" hidden="1">
      <c r="B787" s="306"/>
      <c r="H787" s="8">
        <f t="shared" si="68"/>
        <v>0</v>
      </c>
      <c r="M787" s="2">
        <v>476</v>
      </c>
    </row>
    <row r="788" spans="2:13" ht="12.75" hidden="1">
      <c r="B788" s="306"/>
      <c r="H788" s="8">
        <f t="shared" si="68"/>
        <v>0</v>
      </c>
      <c r="M788" s="2">
        <v>476</v>
      </c>
    </row>
    <row r="789" spans="2:13" ht="12.75" hidden="1">
      <c r="B789" s="306"/>
      <c r="H789" s="8">
        <f t="shared" si="68"/>
        <v>0</v>
      </c>
      <c r="M789" s="2">
        <v>476</v>
      </c>
    </row>
    <row r="790" spans="2:13" ht="12.75" hidden="1">
      <c r="B790" s="306"/>
      <c r="H790" s="8">
        <f t="shared" si="68"/>
        <v>0</v>
      </c>
      <c r="M790" s="2">
        <v>476</v>
      </c>
    </row>
    <row r="791" spans="2:13" ht="12.75" hidden="1">
      <c r="B791" s="306"/>
      <c r="H791" s="8">
        <f t="shared" si="68"/>
        <v>0</v>
      </c>
      <c r="M791" s="2">
        <v>476</v>
      </c>
    </row>
    <row r="792" spans="2:13" ht="12.75" hidden="1">
      <c r="B792" s="306"/>
      <c r="H792" s="8">
        <f t="shared" si="68"/>
        <v>0</v>
      </c>
      <c r="M792" s="2">
        <v>476</v>
      </c>
    </row>
    <row r="793" spans="2:13" ht="12.75" hidden="1">
      <c r="B793" s="306"/>
      <c r="H793" s="8">
        <f t="shared" si="68"/>
        <v>0</v>
      </c>
      <c r="M793" s="2">
        <v>476</v>
      </c>
    </row>
    <row r="794" spans="2:13" ht="12.75" hidden="1">
      <c r="B794" s="306"/>
      <c r="H794" s="8">
        <f>H793-B794</f>
        <v>0</v>
      </c>
      <c r="M794" s="2">
        <v>476</v>
      </c>
    </row>
    <row r="795" spans="2:13" ht="12.75" hidden="1">
      <c r="B795" s="306"/>
      <c r="H795" s="8">
        <f aca="true" t="shared" si="69" ref="H795:H858">H794-B795</f>
        <v>0</v>
      </c>
      <c r="M795" s="2">
        <v>476</v>
      </c>
    </row>
    <row r="796" spans="2:13" ht="12.75" hidden="1">
      <c r="B796" s="306"/>
      <c r="H796" s="8">
        <f t="shared" si="69"/>
        <v>0</v>
      </c>
      <c r="M796" s="2">
        <v>476</v>
      </c>
    </row>
    <row r="797" spans="2:13" ht="12.75" hidden="1">
      <c r="B797" s="306"/>
      <c r="H797" s="8">
        <f t="shared" si="69"/>
        <v>0</v>
      </c>
      <c r="M797" s="2">
        <v>476</v>
      </c>
    </row>
    <row r="798" spans="2:13" ht="12.75" hidden="1">
      <c r="B798" s="306"/>
      <c r="H798" s="8">
        <f t="shared" si="69"/>
        <v>0</v>
      </c>
      <c r="M798" s="2">
        <v>476</v>
      </c>
    </row>
    <row r="799" spans="2:13" ht="12.75" hidden="1">
      <c r="B799" s="306"/>
      <c r="H799" s="8">
        <f t="shared" si="69"/>
        <v>0</v>
      </c>
      <c r="M799" s="2">
        <v>476</v>
      </c>
    </row>
    <row r="800" spans="2:13" ht="12.75" hidden="1">
      <c r="B800" s="306"/>
      <c r="H800" s="8">
        <f t="shared" si="69"/>
        <v>0</v>
      </c>
      <c r="M800" s="2">
        <v>476</v>
      </c>
    </row>
    <row r="801" spans="2:13" ht="12.75" hidden="1">
      <c r="B801" s="306"/>
      <c r="H801" s="8">
        <f t="shared" si="69"/>
        <v>0</v>
      </c>
      <c r="M801" s="2">
        <v>476</v>
      </c>
    </row>
    <row r="802" spans="2:13" ht="12.75" hidden="1">
      <c r="B802" s="306"/>
      <c r="H802" s="8">
        <f t="shared" si="69"/>
        <v>0</v>
      </c>
      <c r="M802" s="2">
        <v>476</v>
      </c>
    </row>
    <row r="803" spans="2:13" ht="12.75" hidden="1">
      <c r="B803" s="306"/>
      <c r="H803" s="8">
        <f t="shared" si="69"/>
        <v>0</v>
      </c>
      <c r="M803" s="2">
        <v>476</v>
      </c>
    </row>
    <row r="804" spans="2:13" ht="12.75" hidden="1">
      <c r="B804" s="306"/>
      <c r="H804" s="8">
        <f t="shared" si="69"/>
        <v>0</v>
      </c>
      <c r="M804" s="2">
        <v>476</v>
      </c>
    </row>
    <row r="805" spans="2:13" ht="12.75" hidden="1">
      <c r="B805" s="306"/>
      <c r="H805" s="8">
        <f t="shared" si="69"/>
        <v>0</v>
      </c>
      <c r="M805" s="2">
        <v>476</v>
      </c>
    </row>
    <row r="806" spans="2:13" ht="12.75" hidden="1">
      <c r="B806" s="306"/>
      <c r="H806" s="8">
        <f t="shared" si="69"/>
        <v>0</v>
      </c>
      <c r="M806" s="2">
        <v>476</v>
      </c>
    </row>
    <row r="807" spans="2:13" ht="12.75" hidden="1">
      <c r="B807" s="306"/>
      <c r="H807" s="8">
        <f t="shared" si="69"/>
        <v>0</v>
      </c>
      <c r="M807" s="2">
        <v>476</v>
      </c>
    </row>
    <row r="808" spans="2:13" ht="12.75" hidden="1">
      <c r="B808" s="306"/>
      <c r="H808" s="8">
        <f t="shared" si="69"/>
        <v>0</v>
      </c>
      <c r="M808" s="2">
        <v>476</v>
      </c>
    </row>
    <row r="809" spans="2:13" ht="12.75" hidden="1">
      <c r="B809" s="306"/>
      <c r="H809" s="8">
        <f t="shared" si="69"/>
        <v>0</v>
      </c>
      <c r="M809" s="2">
        <v>476</v>
      </c>
    </row>
    <row r="810" spans="2:13" ht="12.75" hidden="1">
      <c r="B810" s="306"/>
      <c r="H810" s="8">
        <f t="shared" si="69"/>
        <v>0</v>
      </c>
      <c r="M810" s="2">
        <v>476</v>
      </c>
    </row>
    <row r="811" spans="2:13" ht="12.75" hidden="1">
      <c r="B811" s="306"/>
      <c r="H811" s="8">
        <f t="shared" si="69"/>
        <v>0</v>
      </c>
      <c r="M811" s="2">
        <v>476</v>
      </c>
    </row>
    <row r="812" spans="2:13" ht="12.75" hidden="1">
      <c r="B812" s="306"/>
      <c r="H812" s="8">
        <f t="shared" si="69"/>
        <v>0</v>
      </c>
      <c r="M812" s="2">
        <v>476</v>
      </c>
    </row>
    <row r="813" spans="2:13" ht="12.75" hidden="1">
      <c r="B813" s="306"/>
      <c r="H813" s="8">
        <f t="shared" si="69"/>
        <v>0</v>
      </c>
      <c r="M813" s="2">
        <v>476</v>
      </c>
    </row>
    <row r="814" spans="2:13" ht="12.75" hidden="1">
      <c r="B814" s="306"/>
      <c r="H814" s="8">
        <f t="shared" si="69"/>
        <v>0</v>
      </c>
      <c r="M814" s="2">
        <v>476</v>
      </c>
    </row>
    <row r="815" spans="2:13" ht="12.75" hidden="1">
      <c r="B815" s="306"/>
      <c r="H815" s="8">
        <f t="shared" si="69"/>
        <v>0</v>
      </c>
      <c r="M815" s="2">
        <v>476</v>
      </c>
    </row>
    <row r="816" spans="2:13" ht="12.75" hidden="1">
      <c r="B816" s="306"/>
      <c r="H816" s="8">
        <f t="shared" si="69"/>
        <v>0</v>
      </c>
      <c r="M816" s="2">
        <v>476</v>
      </c>
    </row>
    <row r="817" spans="2:13" ht="12.75" hidden="1">
      <c r="B817" s="306"/>
      <c r="H817" s="8">
        <f t="shared" si="69"/>
        <v>0</v>
      </c>
      <c r="M817" s="2">
        <v>476</v>
      </c>
    </row>
    <row r="818" spans="2:13" ht="12.75" hidden="1">
      <c r="B818" s="306"/>
      <c r="H818" s="8">
        <f t="shared" si="69"/>
        <v>0</v>
      </c>
      <c r="M818" s="2">
        <v>476</v>
      </c>
    </row>
    <row r="819" spans="2:13" ht="12.75" hidden="1">
      <c r="B819" s="306"/>
      <c r="H819" s="8">
        <f t="shared" si="69"/>
        <v>0</v>
      </c>
      <c r="M819" s="2">
        <v>476</v>
      </c>
    </row>
    <row r="820" spans="2:13" ht="12.75" hidden="1">
      <c r="B820" s="306"/>
      <c r="H820" s="8">
        <f t="shared" si="69"/>
        <v>0</v>
      </c>
      <c r="M820" s="2">
        <v>476</v>
      </c>
    </row>
    <row r="821" spans="2:13" ht="12.75" hidden="1">
      <c r="B821" s="306"/>
      <c r="H821" s="8">
        <f t="shared" si="69"/>
        <v>0</v>
      </c>
      <c r="M821" s="2">
        <v>476</v>
      </c>
    </row>
    <row r="822" spans="2:13" ht="12.75" hidden="1">
      <c r="B822" s="306"/>
      <c r="H822" s="8">
        <f t="shared" si="69"/>
        <v>0</v>
      </c>
      <c r="M822" s="2">
        <v>476</v>
      </c>
    </row>
    <row r="823" spans="2:13" ht="12.75" hidden="1">
      <c r="B823" s="306"/>
      <c r="H823" s="8">
        <f t="shared" si="69"/>
        <v>0</v>
      </c>
      <c r="M823" s="2">
        <v>476</v>
      </c>
    </row>
    <row r="824" spans="2:13" ht="12.75" hidden="1">
      <c r="B824" s="306"/>
      <c r="H824" s="8">
        <f t="shared" si="69"/>
        <v>0</v>
      </c>
      <c r="M824" s="2">
        <v>476</v>
      </c>
    </row>
    <row r="825" spans="2:13" ht="12.75" hidden="1">
      <c r="B825" s="306"/>
      <c r="H825" s="8">
        <f t="shared" si="69"/>
        <v>0</v>
      </c>
      <c r="M825" s="2">
        <v>476</v>
      </c>
    </row>
    <row r="826" spans="2:13" ht="12.75" hidden="1">
      <c r="B826" s="306"/>
      <c r="H826" s="8">
        <f t="shared" si="69"/>
        <v>0</v>
      </c>
      <c r="M826" s="2">
        <v>476</v>
      </c>
    </row>
    <row r="827" spans="2:13" ht="12.75" hidden="1">
      <c r="B827" s="306"/>
      <c r="H827" s="8">
        <f t="shared" si="69"/>
        <v>0</v>
      </c>
      <c r="M827" s="2">
        <v>476</v>
      </c>
    </row>
    <row r="828" spans="2:13" ht="12.75" hidden="1">
      <c r="B828" s="306"/>
      <c r="H828" s="8">
        <f t="shared" si="69"/>
        <v>0</v>
      </c>
      <c r="M828" s="2">
        <v>476</v>
      </c>
    </row>
    <row r="829" spans="2:13" ht="12.75" hidden="1">
      <c r="B829" s="306"/>
      <c r="H829" s="8">
        <f t="shared" si="69"/>
        <v>0</v>
      </c>
      <c r="M829" s="2">
        <v>476</v>
      </c>
    </row>
    <row r="830" spans="2:13" ht="12.75" hidden="1">
      <c r="B830" s="306"/>
      <c r="H830" s="8">
        <f t="shared" si="69"/>
        <v>0</v>
      </c>
      <c r="M830" s="2">
        <v>476</v>
      </c>
    </row>
    <row r="831" spans="2:13" ht="12.75" hidden="1">
      <c r="B831" s="306"/>
      <c r="H831" s="8">
        <f t="shared" si="69"/>
        <v>0</v>
      </c>
      <c r="M831" s="2">
        <v>476</v>
      </c>
    </row>
    <row r="832" spans="2:13" ht="12.75" hidden="1">
      <c r="B832" s="306"/>
      <c r="H832" s="8">
        <f t="shared" si="69"/>
        <v>0</v>
      </c>
      <c r="M832" s="2">
        <v>476</v>
      </c>
    </row>
    <row r="833" spans="2:13" ht="12.75" hidden="1">
      <c r="B833" s="306"/>
      <c r="H833" s="8">
        <f t="shared" si="69"/>
        <v>0</v>
      </c>
      <c r="M833" s="2">
        <v>476</v>
      </c>
    </row>
    <row r="834" spans="2:13" ht="12.75" hidden="1">
      <c r="B834" s="306"/>
      <c r="H834" s="8">
        <f t="shared" si="69"/>
        <v>0</v>
      </c>
      <c r="M834" s="2">
        <v>476</v>
      </c>
    </row>
    <row r="835" spans="2:13" ht="12.75" hidden="1">
      <c r="B835" s="306"/>
      <c r="H835" s="8">
        <f t="shared" si="69"/>
        <v>0</v>
      </c>
      <c r="M835" s="2">
        <v>476</v>
      </c>
    </row>
    <row r="836" spans="2:13" ht="12.75" hidden="1">
      <c r="B836" s="306"/>
      <c r="H836" s="8">
        <f t="shared" si="69"/>
        <v>0</v>
      </c>
      <c r="M836" s="2">
        <v>476</v>
      </c>
    </row>
    <row r="837" spans="2:13" ht="12.75" hidden="1">
      <c r="B837" s="306"/>
      <c r="H837" s="8">
        <f t="shared" si="69"/>
        <v>0</v>
      </c>
      <c r="M837" s="2">
        <v>476</v>
      </c>
    </row>
    <row r="838" spans="2:13" ht="12.75" hidden="1">
      <c r="B838" s="306"/>
      <c r="H838" s="8">
        <f t="shared" si="69"/>
        <v>0</v>
      </c>
      <c r="M838" s="2">
        <v>476</v>
      </c>
    </row>
    <row r="839" spans="2:13" ht="12.75" hidden="1">
      <c r="B839" s="306"/>
      <c r="H839" s="8">
        <f t="shared" si="69"/>
        <v>0</v>
      </c>
      <c r="M839" s="2">
        <v>476</v>
      </c>
    </row>
    <row r="840" spans="2:13" ht="12.75" hidden="1">
      <c r="B840" s="306"/>
      <c r="H840" s="8">
        <f t="shared" si="69"/>
        <v>0</v>
      </c>
      <c r="M840" s="2">
        <v>476</v>
      </c>
    </row>
    <row r="841" spans="2:13" ht="12.75" hidden="1">
      <c r="B841" s="306"/>
      <c r="H841" s="8">
        <f t="shared" si="69"/>
        <v>0</v>
      </c>
      <c r="M841" s="2">
        <v>476</v>
      </c>
    </row>
    <row r="842" spans="2:13" ht="12.75" hidden="1">
      <c r="B842" s="306"/>
      <c r="H842" s="8">
        <f t="shared" si="69"/>
        <v>0</v>
      </c>
      <c r="M842" s="2">
        <v>476</v>
      </c>
    </row>
    <row r="843" spans="2:13" ht="12.75" hidden="1">
      <c r="B843" s="306"/>
      <c r="H843" s="8">
        <f t="shared" si="69"/>
        <v>0</v>
      </c>
      <c r="M843" s="2">
        <v>476</v>
      </c>
    </row>
    <row r="844" spans="2:13" ht="12.75" hidden="1">
      <c r="B844" s="306"/>
      <c r="H844" s="8">
        <f t="shared" si="69"/>
        <v>0</v>
      </c>
      <c r="M844" s="2">
        <v>476</v>
      </c>
    </row>
    <row r="845" spans="2:13" ht="12.75" hidden="1">
      <c r="B845" s="306"/>
      <c r="H845" s="8">
        <f t="shared" si="69"/>
        <v>0</v>
      </c>
      <c r="M845" s="2">
        <v>476</v>
      </c>
    </row>
    <row r="846" spans="2:13" ht="12.75" hidden="1">
      <c r="B846" s="306"/>
      <c r="H846" s="8">
        <f t="shared" si="69"/>
        <v>0</v>
      </c>
      <c r="M846" s="2">
        <v>476</v>
      </c>
    </row>
    <row r="847" spans="2:13" ht="12.75" hidden="1">
      <c r="B847" s="306"/>
      <c r="H847" s="8">
        <f t="shared" si="69"/>
        <v>0</v>
      </c>
      <c r="M847" s="2">
        <v>476</v>
      </c>
    </row>
    <row r="848" spans="2:13" ht="12.75" hidden="1">
      <c r="B848" s="306"/>
      <c r="H848" s="8">
        <f t="shared" si="69"/>
        <v>0</v>
      </c>
      <c r="M848" s="2">
        <v>476</v>
      </c>
    </row>
    <row r="849" spans="2:13" ht="12.75" hidden="1">
      <c r="B849" s="306"/>
      <c r="H849" s="8">
        <f t="shared" si="69"/>
        <v>0</v>
      </c>
      <c r="M849" s="2">
        <v>476</v>
      </c>
    </row>
    <row r="850" spans="2:13" ht="12.75" hidden="1">
      <c r="B850" s="306"/>
      <c r="H850" s="8">
        <f t="shared" si="69"/>
        <v>0</v>
      </c>
      <c r="M850" s="2">
        <v>476</v>
      </c>
    </row>
    <row r="851" spans="2:13" ht="12.75" hidden="1">
      <c r="B851" s="306"/>
      <c r="H851" s="8">
        <f t="shared" si="69"/>
        <v>0</v>
      </c>
      <c r="M851" s="2">
        <v>476</v>
      </c>
    </row>
    <row r="852" spans="2:13" ht="12.75" hidden="1">
      <c r="B852" s="306"/>
      <c r="H852" s="8">
        <f t="shared" si="69"/>
        <v>0</v>
      </c>
      <c r="M852" s="2">
        <v>476</v>
      </c>
    </row>
    <row r="853" spans="2:13" ht="12.75" hidden="1">
      <c r="B853" s="306"/>
      <c r="H853" s="8">
        <f t="shared" si="69"/>
        <v>0</v>
      </c>
      <c r="M853" s="2">
        <v>476</v>
      </c>
    </row>
    <row r="854" spans="2:13" ht="12.75" hidden="1">
      <c r="B854" s="306"/>
      <c r="H854" s="8">
        <f t="shared" si="69"/>
        <v>0</v>
      </c>
      <c r="M854" s="2">
        <v>476</v>
      </c>
    </row>
    <row r="855" spans="2:13" ht="12.75" hidden="1">
      <c r="B855" s="306"/>
      <c r="H855" s="8">
        <f t="shared" si="69"/>
        <v>0</v>
      </c>
      <c r="M855" s="2">
        <v>476</v>
      </c>
    </row>
    <row r="856" spans="2:13" ht="12.75" hidden="1">
      <c r="B856" s="306"/>
      <c r="H856" s="8">
        <f t="shared" si="69"/>
        <v>0</v>
      </c>
      <c r="M856" s="2">
        <v>476</v>
      </c>
    </row>
    <row r="857" spans="2:13" ht="12.75" hidden="1">
      <c r="B857" s="306"/>
      <c r="H857" s="8">
        <f t="shared" si="69"/>
        <v>0</v>
      </c>
      <c r="M857" s="2">
        <v>476</v>
      </c>
    </row>
    <row r="858" spans="2:13" ht="12.75" hidden="1">
      <c r="B858" s="306"/>
      <c r="H858" s="8">
        <f t="shared" si="69"/>
        <v>0</v>
      </c>
      <c r="M858" s="2">
        <v>476</v>
      </c>
    </row>
    <row r="859" spans="2:13" ht="12.75" hidden="1">
      <c r="B859" s="306"/>
      <c r="H859" s="8">
        <f aca="true" t="shared" si="70" ref="H859:H934">H858-B859</f>
        <v>0</v>
      </c>
      <c r="M859" s="2">
        <v>476</v>
      </c>
    </row>
    <row r="860" spans="2:13" ht="12.75" hidden="1">
      <c r="B860" s="306"/>
      <c r="H860" s="8">
        <f t="shared" si="70"/>
        <v>0</v>
      </c>
      <c r="M860" s="2">
        <v>476</v>
      </c>
    </row>
    <row r="861" spans="2:13" ht="12.75" hidden="1">
      <c r="B861" s="306"/>
      <c r="H861" s="8">
        <f t="shared" si="70"/>
        <v>0</v>
      </c>
      <c r="M861" s="2">
        <v>476</v>
      </c>
    </row>
    <row r="862" spans="2:13" ht="12.75" hidden="1">
      <c r="B862" s="306"/>
      <c r="H862" s="8">
        <f t="shared" si="70"/>
        <v>0</v>
      </c>
      <c r="M862" s="2">
        <v>476</v>
      </c>
    </row>
    <row r="863" spans="2:13" ht="12.75" hidden="1">
      <c r="B863" s="306"/>
      <c r="H863" s="8">
        <f t="shared" si="70"/>
        <v>0</v>
      </c>
      <c r="M863" s="2">
        <v>476</v>
      </c>
    </row>
    <row r="864" spans="2:13" ht="12.75" hidden="1">
      <c r="B864" s="306"/>
      <c r="H864" s="8">
        <f t="shared" si="70"/>
        <v>0</v>
      </c>
      <c r="M864" s="2">
        <v>476</v>
      </c>
    </row>
    <row r="865" spans="2:13" ht="12.75" hidden="1">
      <c r="B865" s="306"/>
      <c r="H865" s="8">
        <f t="shared" si="70"/>
        <v>0</v>
      </c>
      <c r="M865" s="2">
        <v>476</v>
      </c>
    </row>
    <row r="866" spans="2:13" ht="12.75" hidden="1">
      <c r="B866" s="306"/>
      <c r="H866" s="8">
        <f t="shared" si="70"/>
        <v>0</v>
      </c>
      <c r="M866" s="2">
        <v>476</v>
      </c>
    </row>
    <row r="867" spans="2:13" ht="12.75" hidden="1">
      <c r="B867" s="306"/>
      <c r="H867" s="8">
        <f t="shared" si="70"/>
        <v>0</v>
      </c>
      <c r="M867" s="2">
        <v>476</v>
      </c>
    </row>
    <row r="868" spans="2:13" ht="12.75" hidden="1">
      <c r="B868" s="306"/>
      <c r="H868" s="8">
        <f t="shared" si="70"/>
        <v>0</v>
      </c>
      <c r="M868" s="2">
        <v>476</v>
      </c>
    </row>
    <row r="869" spans="2:13" ht="12.75" hidden="1">
      <c r="B869" s="306"/>
      <c r="H869" s="8">
        <f t="shared" si="70"/>
        <v>0</v>
      </c>
      <c r="M869" s="2">
        <v>476</v>
      </c>
    </row>
    <row r="870" spans="2:13" ht="12.75" hidden="1">
      <c r="B870" s="306"/>
      <c r="H870" s="8">
        <f t="shared" si="70"/>
        <v>0</v>
      </c>
      <c r="M870" s="2">
        <v>476</v>
      </c>
    </row>
    <row r="871" spans="2:13" ht="12.75" hidden="1">
      <c r="B871" s="306"/>
      <c r="H871" s="8">
        <f t="shared" si="70"/>
        <v>0</v>
      </c>
      <c r="M871" s="2">
        <v>476</v>
      </c>
    </row>
    <row r="872" spans="2:13" ht="12.75" hidden="1">
      <c r="B872" s="306"/>
      <c r="H872" s="8">
        <f t="shared" si="70"/>
        <v>0</v>
      </c>
      <c r="M872" s="2">
        <v>476</v>
      </c>
    </row>
    <row r="873" spans="2:13" ht="12.75" hidden="1">
      <c r="B873" s="306"/>
      <c r="H873" s="8">
        <f t="shared" si="70"/>
        <v>0</v>
      </c>
      <c r="M873" s="2">
        <v>476</v>
      </c>
    </row>
    <row r="874" spans="2:13" ht="12.75" hidden="1">
      <c r="B874" s="306"/>
      <c r="H874" s="8">
        <f t="shared" si="70"/>
        <v>0</v>
      </c>
      <c r="M874" s="2">
        <v>476</v>
      </c>
    </row>
    <row r="875" spans="2:13" ht="12.75" hidden="1">
      <c r="B875" s="306"/>
      <c r="H875" s="8">
        <f t="shared" si="70"/>
        <v>0</v>
      </c>
      <c r="M875" s="2">
        <v>476</v>
      </c>
    </row>
    <row r="876" spans="2:13" ht="12.75" hidden="1">
      <c r="B876" s="306"/>
      <c r="H876" s="8">
        <f t="shared" si="70"/>
        <v>0</v>
      </c>
      <c r="M876" s="2">
        <v>476</v>
      </c>
    </row>
    <row r="877" spans="2:13" ht="12.75" hidden="1">
      <c r="B877" s="306"/>
      <c r="H877" s="8">
        <f t="shared" si="70"/>
        <v>0</v>
      </c>
      <c r="M877" s="2">
        <v>476</v>
      </c>
    </row>
    <row r="878" spans="2:13" ht="12.75" hidden="1">
      <c r="B878" s="306"/>
      <c r="H878" s="8">
        <f t="shared" si="70"/>
        <v>0</v>
      </c>
      <c r="M878" s="2">
        <v>476</v>
      </c>
    </row>
    <row r="879" spans="2:13" ht="12.75" hidden="1">
      <c r="B879" s="306"/>
      <c r="H879" s="8">
        <f t="shared" si="70"/>
        <v>0</v>
      </c>
      <c r="M879" s="2">
        <v>476</v>
      </c>
    </row>
    <row r="880" spans="2:13" ht="12.75" hidden="1">
      <c r="B880" s="306"/>
      <c r="H880" s="8">
        <f t="shared" si="70"/>
        <v>0</v>
      </c>
      <c r="M880" s="2">
        <v>476</v>
      </c>
    </row>
    <row r="881" spans="2:13" ht="12.75" hidden="1">
      <c r="B881" s="306"/>
      <c r="H881" s="8">
        <f t="shared" si="70"/>
        <v>0</v>
      </c>
      <c r="M881" s="2">
        <v>476</v>
      </c>
    </row>
    <row r="882" spans="2:13" ht="12.75" hidden="1">
      <c r="B882" s="306"/>
      <c r="H882" s="8">
        <f t="shared" si="70"/>
        <v>0</v>
      </c>
      <c r="M882" s="2">
        <v>476</v>
      </c>
    </row>
    <row r="883" spans="2:13" ht="12.75" hidden="1">
      <c r="B883" s="306"/>
      <c r="H883" s="8">
        <f t="shared" si="70"/>
        <v>0</v>
      </c>
      <c r="M883" s="2">
        <v>476</v>
      </c>
    </row>
    <row r="884" spans="2:13" ht="12.75" hidden="1">
      <c r="B884" s="306"/>
      <c r="H884" s="8">
        <f t="shared" si="70"/>
        <v>0</v>
      </c>
      <c r="M884" s="2">
        <v>476</v>
      </c>
    </row>
    <row r="885" spans="2:13" ht="12.75" hidden="1">
      <c r="B885" s="306"/>
      <c r="H885" s="8">
        <f t="shared" si="70"/>
        <v>0</v>
      </c>
      <c r="M885" s="2">
        <v>476</v>
      </c>
    </row>
    <row r="886" spans="2:13" ht="12.75" hidden="1">
      <c r="B886" s="306"/>
      <c r="H886" s="8">
        <f t="shared" si="70"/>
        <v>0</v>
      </c>
      <c r="M886" s="2">
        <v>476</v>
      </c>
    </row>
    <row r="887" spans="2:13" ht="12.75" hidden="1">
      <c r="B887" s="306"/>
      <c r="H887" s="8">
        <f t="shared" si="70"/>
        <v>0</v>
      </c>
      <c r="M887" s="2">
        <v>476</v>
      </c>
    </row>
    <row r="888" spans="2:13" ht="12.75" hidden="1">
      <c r="B888" s="306"/>
      <c r="H888" s="8">
        <f t="shared" si="70"/>
        <v>0</v>
      </c>
      <c r="M888" s="2">
        <v>476</v>
      </c>
    </row>
    <row r="889" spans="2:13" ht="12.75" hidden="1">
      <c r="B889" s="306"/>
      <c r="H889" s="8">
        <f t="shared" si="70"/>
        <v>0</v>
      </c>
      <c r="M889" s="2">
        <v>476</v>
      </c>
    </row>
    <row r="890" spans="2:13" ht="12.75" hidden="1">
      <c r="B890" s="306"/>
      <c r="H890" s="8">
        <f t="shared" si="70"/>
        <v>0</v>
      </c>
      <c r="M890" s="2">
        <v>476</v>
      </c>
    </row>
    <row r="891" spans="2:13" ht="12.75" hidden="1">
      <c r="B891" s="306"/>
      <c r="H891" s="8">
        <f t="shared" si="70"/>
        <v>0</v>
      </c>
      <c r="M891" s="2">
        <v>476</v>
      </c>
    </row>
    <row r="892" spans="2:13" ht="12.75" hidden="1">
      <c r="B892" s="306"/>
      <c r="H892" s="8">
        <f t="shared" si="70"/>
        <v>0</v>
      </c>
      <c r="M892" s="2">
        <v>476</v>
      </c>
    </row>
    <row r="893" spans="2:13" ht="12.75" hidden="1">
      <c r="B893" s="306"/>
      <c r="H893" s="8">
        <f t="shared" si="70"/>
        <v>0</v>
      </c>
      <c r="M893" s="2">
        <v>476</v>
      </c>
    </row>
    <row r="894" spans="2:13" ht="12.75" hidden="1">
      <c r="B894" s="306"/>
      <c r="H894" s="8">
        <f t="shared" si="70"/>
        <v>0</v>
      </c>
      <c r="M894" s="2">
        <v>476</v>
      </c>
    </row>
    <row r="895" spans="2:13" ht="12.75" hidden="1">
      <c r="B895" s="306"/>
      <c r="H895" s="8">
        <f t="shared" si="70"/>
        <v>0</v>
      </c>
      <c r="M895" s="2">
        <v>476</v>
      </c>
    </row>
    <row r="896" spans="2:13" ht="12.75" hidden="1">
      <c r="B896" s="306"/>
      <c r="H896" s="8">
        <f t="shared" si="70"/>
        <v>0</v>
      </c>
      <c r="M896" s="2">
        <v>476</v>
      </c>
    </row>
    <row r="897" spans="2:13" ht="12.75" hidden="1">
      <c r="B897" s="306"/>
      <c r="H897" s="8">
        <f t="shared" si="70"/>
        <v>0</v>
      </c>
      <c r="M897" s="2">
        <v>476</v>
      </c>
    </row>
    <row r="898" spans="2:13" ht="12.75" hidden="1">
      <c r="B898" s="306"/>
      <c r="H898" s="8">
        <f t="shared" si="70"/>
        <v>0</v>
      </c>
      <c r="M898" s="2">
        <v>476</v>
      </c>
    </row>
    <row r="899" spans="2:13" ht="12.75" hidden="1">
      <c r="B899" s="306"/>
      <c r="H899" s="8">
        <f t="shared" si="70"/>
        <v>0</v>
      </c>
      <c r="M899" s="2">
        <v>476</v>
      </c>
    </row>
    <row r="900" spans="2:13" ht="12.75" hidden="1">
      <c r="B900" s="306"/>
      <c r="H900" s="8">
        <f t="shared" si="70"/>
        <v>0</v>
      </c>
      <c r="M900" s="2">
        <v>476</v>
      </c>
    </row>
    <row r="901" spans="2:13" ht="12.75" hidden="1">
      <c r="B901" s="306"/>
      <c r="H901" s="8">
        <f t="shared" si="70"/>
        <v>0</v>
      </c>
      <c r="M901" s="2">
        <v>476</v>
      </c>
    </row>
    <row r="902" spans="2:13" ht="12.75" hidden="1">
      <c r="B902" s="306"/>
      <c r="H902" s="8">
        <f t="shared" si="70"/>
        <v>0</v>
      </c>
      <c r="M902" s="2">
        <v>476</v>
      </c>
    </row>
    <row r="903" spans="2:13" ht="12.75" hidden="1">
      <c r="B903" s="306"/>
      <c r="H903" s="8">
        <f t="shared" si="70"/>
        <v>0</v>
      </c>
      <c r="M903" s="2">
        <v>476</v>
      </c>
    </row>
    <row r="904" spans="2:13" ht="12.75" hidden="1">
      <c r="B904" s="306"/>
      <c r="H904" s="8">
        <f t="shared" si="70"/>
        <v>0</v>
      </c>
      <c r="M904" s="2">
        <v>476</v>
      </c>
    </row>
    <row r="905" spans="2:13" ht="12.75" hidden="1">
      <c r="B905" s="306"/>
      <c r="H905" s="8">
        <f t="shared" si="70"/>
        <v>0</v>
      </c>
      <c r="M905" s="2">
        <v>476</v>
      </c>
    </row>
    <row r="906" spans="2:13" ht="12.75" hidden="1">
      <c r="B906" s="306"/>
      <c r="H906" s="8">
        <f t="shared" si="70"/>
        <v>0</v>
      </c>
      <c r="M906" s="2">
        <v>476</v>
      </c>
    </row>
    <row r="907" spans="2:13" ht="12.75" hidden="1">
      <c r="B907" s="306"/>
      <c r="H907" s="8">
        <f t="shared" si="70"/>
        <v>0</v>
      </c>
      <c r="M907" s="2">
        <v>476</v>
      </c>
    </row>
    <row r="908" spans="2:13" ht="12.75" hidden="1">
      <c r="B908" s="306"/>
      <c r="H908" s="8">
        <f t="shared" si="70"/>
        <v>0</v>
      </c>
      <c r="M908" s="2">
        <v>476</v>
      </c>
    </row>
    <row r="909" spans="2:13" ht="12.75" hidden="1">
      <c r="B909" s="306"/>
      <c r="H909" s="8">
        <f t="shared" si="70"/>
        <v>0</v>
      </c>
      <c r="M909" s="2">
        <v>476</v>
      </c>
    </row>
    <row r="910" spans="2:13" ht="12.75" hidden="1">
      <c r="B910" s="306"/>
      <c r="H910" s="8">
        <f t="shared" si="70"/>
        <v>0</v>
      </c>
      <c r="M910" s="2">
        <v>476</v>
      </c>
    </row>
    <row r="911" spans="2:13" ht="12.75" hidden="1">
      <c r="B911" s="306"/>
      <c r="H911" s="8">
        <f t="shared" si="70"/>
        <v>0</v>
      </c>
      <c r="M911" s="2">
        <v>476</v>
      </c>
    </row>
    <row r="912" spans="2:13" ht="12.75" hidden="1">
      <c r="B912" s="306"/>
      <c r="H912" s="8">
        <f t="shared" si="70"/>
        <v>0</v>
      </c>
      <c r="M912" s="2">
        <v>476</v>
      </c>
    </row>
    <row r="913" spans="2:13" ht="12.75" hidden="1">
      <c r="B913" s="306"/>
      <c r="H913" s="8">
        <f t="shared" si="70"/>
        <v>0</v>
      </c>
      <c r="M913" s="2">
        <v>476</v>
      </c>
    </row>
    <row r="914" spans="2:13" ht="12.75" hidden="1">
      <c r="B914" s="306"/>
      <c r="H914" s="8">
        <f t="shared" si="70"/>
        <v>0</v>
      </c>
      <c r="M914" s="2">
        <v>476</v>
      </c>
    </row>
    <row r="915" spans="2:13" ht="12.75" hidden="1">
      <c r="B915" s="306"/>
      <c r="H915" s="8">
        <f t="shared" si="70"/>
        <v>0</v>
      </c>
      <c r="M915" s="2">
        <v>476</v>
      </c>
    </row>
    <row r="916" spans="2:13" ht="12.75" hidden="1">
      <c r="B916" s="306"/>
      <c r="H916" s="8">
        <f t="shared" si="70"/>
        <v>0</v>
      </c>
      <c r="M916" s="2">
        <v>476</v>
      </c>
    </row>
    <row r="917" spans="2:13" ht="12.75" hidden="1">
      <c r="B917" s="306"/>
      <c r="H917" s="8">
        <f t="shared" si="70"/>
        <v>0</v>
      </c>
      <c r="M917" s="2">
        <v>476</v>
      </c>
    </row>
    <row r="918" spans="2:13" ht="12.75" hidden="1">
      <c r="B918" s="306"/>
      <c r="H918" s="8">
        <f t="shared" si="70"/>
        <v>0</v>
      </c>
      <c r="M918" s="2">
        <v>476</v>
      </c>
    </row>
    <row r="919" spans="2:13" ht="12.75" hidden="1">
      <c r="B919" s="306"/>
      <c r="H919" s="8">
        <f t="shared" si="70"/>
        <v>0</v>
      </c>
      <c r="M919" s="2">
        <v>476</v>
      </c>
    </row>
    <row r="920" spans="2:13" ht="12.75" hidden="1">
      <c r="B920" s="306"/>
      <c r="H920" s="8">
        <f t="shared" si="70"/>
        <v>0</v>
      </c>
      <c r="M920" s="2">
        <v>476</v>
      </c>
    </row>
    <row r="921" spans="2:13" ht="12.75" hidden="1">
      <c r="B921" s="306"/>
      <c r="H921" s="8">
        <f t="shared" si="70"/>
        <v>0</v>
      </c>
      <c r="M921" s="2">
        <v>476</v>
      </c>
    </row>
    <row r="922" spans="2:13" ht="12.75" hidden="1">
      <c r="B922" s="306"/>
      <c r="H922" s="8">
        <f t="shared" si="70"/>
        <v>0</v>
      </c>
      <c r="M922" s="2">
        <v>476</v>
      </c>
    </row>
    <row r="923" spans="2:13" ht="12.75" hidden="1">
      <c r="B923" s="306"/>
      <c r="H923" s="8">
        <f t="shared" si="70"/>
        <v>0</v>
      </c>
      <c r="M923" s="2">
        <v>476</v>
      </c>
    </row>
    <row r="924" spans="2:13" ht="12.75" hidden="1">
      <c r="B924" s="306"/>
      <c r="H924" s="8">
        <f t="shared" si="70"/>
        <v>0</v>
      </c>
      <c r="M924" s="2">
        <v>476</v>
      </c>
    </row>
    <row r="925" spans="2:13" ht="12.75" hidden="1">
      <c r="B925" s="306"/>
      <c r="H925" s="8">
        <f t="shared" si="70"/>
        <v>0</v>
      </c>
      <c r="M925" s="2">
        <v>476</v>
      </c>
    </row>
    <row r="926" spans="2:13" ht="12.75" hidden="1">
      <c r="B926" s="306"/>
      <c r="H926" s="8">
        <f t="shared" si="70"/>
        <v>0</v>
      </c>
      <c r="M926" s="2">
        <v>476</v>
      </c>
    </row>
    <row r="927" spans="2:13" ht="12.75" hidden="1">
      <c r="B927" s="306"/>
      <c r="H927" s="8">
        <f t="shared" si="70"/>
        <v>0</v>
      </c>
      <c r="M927" s="2">
        <v>476</v>
      </c>
    </row>
    <row r="928" spans="2:13" ht="12.75" hidden="1">
      <c r="B928" s="306"/>
      <c r="H928" s="8">
        <f t="shared" si="70"/>
        <v>0</v>
      </c>
      <c r="M928" s="2">
        <v>476</v>
      </c>
    </row>
    <row r="929" spans="2:13" ht="12.75" hidden="1">
      <c r="B929" s="306"/>
      <c r="H929" s="8">
        <f t="shared" si="70"/>
        <v>0</v>
      </c>
      <c r="M929" s="2">
        <v>476</v>
      </c>
    </row>
    <row r="930" spans="2:13" ht="12.75" hidden="1">
      <c r="B930" s="306"/>
      <c r="H930" s="8">
        <f t="shared" si="70"/>
        <v>0</v>
      </c>
      <c r="M930" s="2">
        <v>476</v>
      </c>
    </row>
    <row r="931" spans="2:13" ht="12.75" hidden="1">
      <c r="B931" s="306"/>
      <c r="H931" s="8">
        <f t="shared" si="70"/>
        <v>0</v>
      </c>
      <c r="M931" s="2">
        <v>476</v>
      </c>
    </row>
    <row r="932" spans="2:13" ht="12.75" hidden="1">
      <c r="B932" s="306"/>
      <c r="H932" s="8">
        <f t="shared" si="70"/>
        <v>0</v>
      </c>
      <c r="M932" s="2">
        <v>476</v>
      </c>
    </row>
    <row r="933" spans="2:13" ht="12.75" hidden="1">
      <c r="B933" s="306"/>
      <c r="H933" s="8">
        <f t="shared" si="70"/>
        <v>0</v>
      </c>
      <c r="M933" s="2">
        <v>476</v>
      </c>
    </row>
    <row r="934" spans="2:13" ht="12.75" hidden="1">
      <c r="B934" s="306"/>
      <c r="H934" s="8">
        <f t="shared" si="70"/>
        <v>0</v>
      </c>
      <c r="M934" s="2">
        <v>476</v>
      </c>
    </row>
    <row r="935" spans="2:13" ht="12.75" hidden="1">
      <c r="B935" s="306"/>
      <c r="H935" s="8">
        <f aca="true" t="shared" si="71" ref="H935:H987">H934-B935</f>
        <v>0</v>
      </c>
      <c r="M935" s="2">
        <v>476</v>
      </c>
    </row>
    <row r="936" spans="2:13" ht="12.75" hidden="1">
      <c r="B936" s="306"/>
      <c r="H936" s="8">
        <f t="shared" si="71"/>
        <v>0</v>
      </c>
      <c r="M936" s="2">
        <v>476</v>
      </c>
    </row>
    <row r="937" spans="2:13" ht="12.75" hidden="1">
      <c r="B937" s="306"/>
      <c r="H937" s="8">
        <f t="shared" si="71"/>
        <v>0</v>
      </c>
      <c r="M937" s="2">
        <v>476</v>
      </c>
    </row>
    <row r="938" spans="2:13" ht="12.75" hidden="1">
      <c r="B938" s="306"/>
      <c r="H938" s="8">
        <f t="shared" si="71"/>
        <v>0</v>
      </c>
      <c r="M938" s="2">
        <v>476</v>
      </c>
    </row>
    <row r="939" spans="2:13" ht="12.75" hidden="1">
      <c r="B939" s="306"/>
      <c r="H939" s="8">
        <f t="shared" si="71"/>
        <v>0</v>
      </c>
      <c r="M939" s="2">
        <v>476</v>
      </c>
    </row>
    <row r="940" spans="2:13" ht="12.75" hidden="1">
      <c r="B940" s="306"/>
      <c r="H940" s="8">
        <f t="shared" si="71"/>
        <v>0</v>
      </c>
      <c r="M940" s="2">
        <v>476</v>
      </c>
    </row>
    <row r="941" spans="2:13" ht="12.75" hidden="1">
      <c r="B941" s="306"/>
      <c r="H941" s="8">
        <f t="shared" si="71"/>
        <v>0</v>
      </c>
      <c r="M941" s="2">
        <v>476</v>
      </c>
    </row>
    <row r="942" spans="2:13" ht="12.75" hidden="1">
      <c r="B942" s="306"/>
      <c r="H942" s="8">
        <f t="shared" si="71"/>
        <v>0</v>
      </c>
      <c r="M942" s="2">
        <v>476</v>
      </c>
    </row>
    <row r="943" spans="2:13" ht="12.75" hidden="1">
      <c r="B943" s="306"/>
      <c r="H943" s="8">
        <f t="shared" si="71"/>
        <v>0</v>
      </c>
      <c r="M943" s="2">
        <v>476</v>
      </c>
    </row>
    <row r="944" spans="2:13" ht="12.75" hidden="1">
      <c r="B944" s="306"/>
      <c r="H944" s="8">
        <f t="shared" si="71"/>
        <v>0</v>
      </c>
      <c r="M944" s="2">
        <v>476</v>
      </c>
    </row>
    <row r="945" spans="2:13" ht="12.75" hidden="1">
      <c r="B945" s="306"/>
      <c r="H945" s="8">
        <f t="shared" si="71"/>
        <v>0</v>
      </c>
      <c r="M945" s="2">
        <v>476</v>
      </c>
    </row>
    <row r="946" spans="2:13" ht="12.75" hidden="1">
      <c r="B946" s="306"/>
      <c r="H946" s="8">
        <f t="shared" si="71"/>
        <v>0</v>
      </c>
      <c r="M946" s="2">
        <v>476</v>
      </c>
    </row>
    <row r="947" spans="2:13" ht="12.75" hidden="1">
      <c r="B947" s="306"/>
      <c r="H947" s="8">
        <f t="shared" si="71"/>
        <v>0</v>
      </c>
      <c r="M947" s="2">
        <v>476</v>
      </c>
    </row>
    <row r="948" spans="2:13" ht="12.75" hidden="1">
      <c r="B948" s="306"/>
      <c r="H948" s="8">
        <f t="shared" si="71"/>
        <v>0</v>
      </c>
      <c r="M948" s="2">
        <v>476</v>
      </c>
    </row>
    <row r="949" spans="2:13" ht="12.75" hidden="1">
      <c r="B949" s="306"/>
      <c r="H949" s="8">
        <f t="shared" si="71"/>
        <v>0</v>
      </c>
      <c r="M949" s="2">
        <v>476</v>
      </c>
    </row>
    <row r="950" spans="2:13" ht="12.75" hidden="1">
      <c r="B950" s="306"/>
      <c r="H950" s="8">
        <f t="shared" si="71"/>
        <v>0</v>
      </c>
      <c r="M950" s="2">
        <v>476</v>
      </c>
    </row>
    <row r="951" spans="2:13" ht="12.75" hidden="1">
      <c r="B951" s="306"/>
      <c r="H951" s="8">
        <f t="shared" si="71"/>
        <v>0</v>
      </c>
      <c r="M951" s="2">
        <v>476</v>
      </c>
    </row>
    <row r="952" spans="2:13" ht="12.75" hidden="1">
      <c r="B952" s="306"/>
      <c r="H952" s="8">
        <f t="shared" si="71"/>
        <v>0</v>
      </c>
      <c r="M952" s="2">
        <v>476</v>
      </c>
    </row>
    <row r="953" spans="2:13" ht="12.75" hidden="1">
      <c r="B953" s="306"/>
      <c r="H953" s="8">
        <f t="shared" si="71"/>
        <v>0</v>
      </c>
      <c r="M953" s="2">
        <v>476</v>
      </c>
    </row>
    <row r="954" spans="2:13" ht="12.75" hidden="1">
      <c r="B954" s="306"/>
      <c r="H954" s="8">
        <f t="shared" si="71"/>
        <v>0</v>
      </c>
      <c r="M954" s="2">
        <v>476</v>
      </c>
    </row>
    <row r="955" spans="2:13" ht="12.75" hidden="1">
      <c r="B955" s="306"/>
      <c r="H955" s="8">
        <f t="shared" si="71"/>
        <v>0</v>
      </c>
      <c r="M955" s="2">
        <v>476</v>
      </c>
    </row>
    <row r="956" spans="2:13" ht="12.75" hidden="1">
      <c r="B956" s="306"/>
      <c r="H956" s="8">
        <f t="shared" si="71"/>
        <v>0</v>
      </c>
      <c r="M956" s="2">
        <v>476</v>
      </c>
    </row>
    <row r="957" spans="2:13" ht="12.75" hidden="1">
      <c r="B957" s="306"/>
      <c r="H957" s="8">
        <f t="shared" si="71"/>
        <v>0</v>
      </c>
      <c r="M957" s="2">
        <v>476</v>
      </c>
    </row>
    <row r="958" spans="2:13" ht="12.75" hidden="1">
      <c r="B958" s="306"/>
      <c r="H958" s="8">
        <f t="shared" si="71"/>
        <v>0</v>
      </c>
      <c r="M958" s="2">
        <v>476</v>
      </c>
    </row>
    <row r="959" spans="2:13" ht="12.75" hidden="1">
      <c r="B959" s="306"/>
      <c r="H959" s="8">
        <f t="shared" si="71"/>
        <v>0</v>
      </c>
      <c r="M959" s="2">
        <v>476</v>
      </c>
    </row>
    <row r="960" spans="2:13" ht="12.75" hidden="1">
      <c r="B960" s="306"/>
      <c r="H960" s="8">
        <f t="shared" si="71"/>
        <v>0</v>
      </c>
      <c r="M960" s="2">
        <v>476</v>
      </c>
    </row>
    <row r="961" spans="2:13" ht="12.75" hidden="1">
      <c r="B961" s="306"/>
      <c r="H961" s="8">
        <f t="shared" si="71"/>
        <v>0</v>
      </c>
      <c r="M961" s="2">
        <v>476</v>
      </c>
    </row>
    <row r="962" spans="2:13" ht="12.75" hidden="1">
      <c r="B962" s="306"/>
      <c r="H962" s="8">
        <f t="shared" si="71"/>
        <v>0</v>
      </c>
      <c r="M962" s="2">
        <v>476</v>
      </c>
    </row>
    <row r="963" spans="2:13" ht="12.75" hidden="1">
      <c r="B963" s="306"/>
      <c r="H963" s="8">
        <f t="shared" si="71"/>
        <v>0</v>
      </c>
      <c r="M963" s="2">
        <v>476</v>
      </c>
    </row>
    <row r="964" spans="2:13" ht="12.75" hidden="1">
      <c r="B964" s="306"/>
      <c r="H964" s="8">
        <f t="shared" si="71"/>
        <v>0</v>
      </c>
      <c r="M964" s="2">
        <v>476</v>
      </c>
    </row>
    <row r="965" spans="2:13" ht="12.75" hidden="1">
      <c r="B965" s="306"/>
      <c r="H965" s="8">
        <f t="shared" si="71"/>
        <v>0</v>
      </c>
      <c r="M965" s="2">
        <v>476</v>
      </c>
    </row>
    <row r="966" spans="2:13" ht="12.75" hidden="1">
      <c r="B966" s="306"/>
      <c r="H966" s="8">
        <f t="shared" si="71"/>
        <v>0</v>
      </c>
      <c r="M966" s="2">
        <v>476</v>
      </c>
    </row>
    <row r="967" spans="2:13" ht="12.75" hidden="1">
      <c r="B967" s="306"/>
      <c r="H967" s="8">
        <f t="shared" si="71"/>
        <v>0</v>
      </c>
      <c r="M967" s="2">
        <v>476</v>
      </c>
    </row>
    <row r="968" spans="2:13" ht="12.75" hidden="1">
      <c r="B968" s="306"/>
      <c r="H968" s="8">
        <f t="shared" si="71"/>
        <v>0</v>
      </c>
      <c r="M968" s="2">
        <v>476</v>
      </c>
    </row>
    <row r="969" spans="2:13" ht="12.75" hidden="1">
      <c r="B969" s="306"/>
      <c r="H969" s="8">
        <f t="shared" si="71"/>
        <v>0</v>
      </c>
      <c r="M969" s="2">
        <v>476</v>
      </c>
    </row>
    <row r="970" spans="2:13" ht="12.75" hidden="1">
      <c r="B970" s="306"/>
      <c r="H970" s="8">
        <f t="shared" si="71"/>
        <v>0</v>
      </c>
      <c r="M970" s="2">
        <v>476</v>
      </c>
    </row>
    <row r="971" spans="2:13" ht="12.75" hidden="1">
      <c r="B971" s="306"/>
      <c r="H971" s="8">
        <f t="shared" si="71"/>
        <v>0</v>
      </c>
      <c r="M971" s="2">
        <v>476</v>
      </c>
    </row>
    <row r="972" spans="2:13" ht="12.75" hidden="1">
      <c r="B972" s="306"/>
      <c r="H972" s="8">
        <f t="shared" si="71"/>
        <v>0</v>
      </c>
      <c r="M972" s="2">
        <v>476</v>
      </c>
    </row>
    <row r="973" spans="2:13" ht="12.75" hidden="1">
      <c r="B973" s="306"/>
      <c r="H973" s="8">
        <f t="shared" si="71"/>
        <v>0</v>
      </c>
      <c r="M973" s="2">
        <v>476</v>
      </c>
    </row>
    <row r="974" spans="2:13" ht="12.75" hidden="1">
      <c r="B974" s="306"/>
      <c r="H974" s="8">
        <f t="shared" si="71"/>
        <v>0</v>
      </c>
      <c r="M974" s="2">
        <v>476</v>
      </c>
    </row>
    <row r="975" spans="2:13" ht="12.75" hidden="1">
      <c r="B975" s="306"/>
      <c r="H975" s="8">
        <f t="shared" si="71"/>
        <v>0</v>
      </c>
      <c r="M975" s="2">
        <v>476</v>
      </c>
    </row>
    <row r="976" spans="2:13" ht="12.75" hidden="1">
      <c r="B976" s="306"/>
      <c r="H976" s="8">
        <f t="shared" si="71"/>
        <v>0</v>
      </c>
      <c r="M976" s="2">
        <v>476</v>
      </c>
    </row>
    <row r="977" spans="2:13" ht="12.75" hidden="1">
      <c r="B977" s="306"/>
      <c r="H977" s="8">
        <f t="shared" si="71"/>
        <v>0</v>
      </c>
      <c r="M977" s="2">
        <v>476</v>
      </c>
    </row>
    <row r="978" spans="2:13" ht="12.75" hidden="1">
      <c r="B978" s="306"/>
      <c r="H978" s="8">
        <f t="shared" si="71"/>
        <v>0</v>
      </c>
      <c r="M978" s="2">
        <v>476</v>
      </c>
    </row>
    <row r="979" spans="2:13" ht="12.75" hidden="1">
      <c r="B979" s="306"/>
      <c r="H979" s="8">
        <f t="shared" si="71"/>
        <v>0</v>
      </c>
      <c r="M979" s="2">
        <v>476</v>
      </c>
    </row>
    <row r="980" spans="2:13" ht="12.75" hidden="1">
      <c r="B980" s="306"/>
      <c r="H980" s="8">
        <f t="shared" si="71"/>
        <v>0</v>
      </c>
      <c r="M980" s="2">
        <v>476</v>
      </c>
    </row>
    <row r="981" spans="2:13" ht="12.75" hidden="1">
      <c r="B981" s="306"/>
      <c r="H981" s="8">
        <f t="shared" si="71"/>
        <v>0</v>
      </c>
      <c r="M981" s="2">
        <v>476</v>
      </c>
    </row>
    <row r="982" spans="2:13" ht="12.75" hidden="1">
      <c r="B982" s="306"/>
      <c r="H982" s="8">
        <f t="shared" si="71"/>
        <v>0</v>
      </c>
      <c r="M982" s="2">
        <v>476</v>
      </c>
    </row>
    <row r="983" spans="2:13" ht="12.75" hidden="1">
      <c r="B983" s="306"/>
      <c r="H983" s="8">
        <f t="shared" si="71"/>
        <v>0</v>
      </c>
      <c r="M983" s="2">
        <v>476</v>
      </c>
    </row>
    <row r="984" spans="2:13" ht="12.75" hidden="1">
      <c r="B984" s="306"/>
      <c r="H984" s="8">
        <f t="shared" si="71"/>
        <v>0</v>
      </c>
      <c r="M984" s="2">
        <v>476</v>
      </c>
    </row>
    <row r="985" spans="2:13" ht="12.75" hidden="1">
      <c r="B985" s="306"/>
      <c r="H985" s="8">
        <f t="shared" si="71"/>
        <v>0</v>
      </c>
      <c r="M985" s="2">
        <v>476</v>
      </c>
    </row>
    <row r="986" spans="2:13" ht="12.75" hidden="1">
      <c r="B986" s="306"/>
      <c r="H986" s="8">
        <f t="shared" si="71"/>
        <v>0</v>
      </c>
      <c r="M986" s="2">
        <v>476</v>
      </c>
    </row>
    <row r="987" spans="2:13" ht="12.75" hidden="1">
      <c r="B987" s="306"/>
      <c r="H987" s="8">
        <f t="shared" si="71"/>
        <v>0</v>
      </c>
      <c r="M987" s="2">
        <v>476</v>
      </c>
    </row>
    <row r="988" spans="2:13" ht="12.75" hidden="1">
      <c r="B988" s="306"/>
      <c r="H988" s="8">
        <f aca="true" t="shared" si="72" ref="H988:H1002">H987-B988</f>
        <v>0</v>
      </c>
      <c r="M988" s="2">
        <v>476</v>
      </c>
    </row>
    <row r="989" spans="2:13" ht="12.75" hidden="1">
      <c r="B989" s="306"/>
      <c r="H989" s="8">
        <f t="shared" si="72"/>
        <v>0</v>
      </c>
      <c r="M989" s="2">
        <v>476</v>
      </c>
    </row>
    <row r="990" spans="2:13" ht="12.75" hidden="1">
      <c r="B990" s="306"/>
      <c r="H990" s="8">
        <f t="shared" si="72"/>
        <v>0</v>
      </c>
      <c r="M990" s="2">
        <v>476</v>
      </c>
    </row>
    <row r="991" spans="2:13" ht="12.75" hidden="1">
      <c r="B991" s="306"/>
      <c r="H991" s="8">
        <f t="shared" si="72"/>
        <v>0</v>
      </c>
      <c r="M991" s="2">
        <v>476</v>
      </c>
    </row>
    <row r="992" spans="2:13" ht="12.75" hidden="1">
      <c r="B992" s="306"/>
      <c r="H992" s="8">
        <f t="shared" si="72"/>
        <v>0</v>
      </c>
      <c r="M992" s="2">
        <v>476</v>
      </c>
    </row>
    <row r="993" spans="2:13" ht="12.75" hidden="1">
      <c r="B993" s="306"/>
      <c r="H993" s="8">
        <f t="shared" si="72"/>
        <v>0</v>
      </c>
      <c r="M993" s="2">
        <v>476</v>
      </c>
    </row>
    <row r="994" spans="2:13" ht="12.75" hidden="1">
      <c r="B994" s="306"/>
      <c r="H994" s="8">
        <f t="shared" si="72"/>
        <v>0</v>
      </c>
      <c r="M994" s="2">
        <v>476</v>
      </c>
    </row>
    <row r="995" spans="2:13" ht="12.75" hidden="1">
      <c r="B995" s="306"/>
      <c r="H995" s="8">
        <f t="shared" si="72"/>
        <v>0</v>
      </c>
      <c r="M995" s="2">
        <v>476</v>
      </c>
    </row>
    <row r="996" spans="2:13" ht="12.75" hidden="1">
      <c r="B996" s="306"/>
      <c r="H996" s="8">
        <f t="shared" si="72"/>
        <v>0</v>
      </c>
      <c r="M996" s="2">
        <v>476</v>
      </c>
    </row>
    <row r="997" spans="2:13" ht="12.75" hidden="1">
      <c r="B997" s="306"/>
      <c r="H997" s="8">
        <f t="shared" si="72"/>
        <v>0</v>
      </c>
      <c r="M997" s="2">
        <v>476</v>
      </c>
    </row>
    <row r="998" spans="2:13" ht="12.75" hidden="1">
      <c r="B998" s="306"/>
      <c r="H998" s="8">
        <f t="shared" si="72"/>
        <v>0</v>
      </c>
      <c r="M998" s="2">
        <v>476</v>
      </c>
    </row>
    <row r="999" spans="2:13" ht="12.75" hidden="1">
      <c r="B999" s="306"/>
      <c r="H999" s="8">
        <f t="shared" si="72"/>
        <v>0</v>
      </c>
      <c r="M999" s="2">
        <v>476</v>
      </c>
    </row>
    <row r="1000" spans="2:13" ht="12.75" hidden="1">
      <c r="B1000" s="306"/>
      <c r="H1000" s="8">
        <f t="shared" si="72"/>
        <v>0</v>
      </c>
      <c r="M1000" s="2">
        <v>476</v>
      </c>
    </row>
    <row r="1001" spans="2:13" ht="12.75" hidden="1">
      <c r="B1001" s="306"/>
      <c r="H1001" s="13">
        <f t="shared" si="72"/>
        <v>0</v>
      </c>
      <c r="M1001" s="2">
        <v>476</v>
      </c>
    </row>
    <row r="1002" spans="2:13" ht="13.5" hidden="1" thickBot="1">
      <c r="B1002" s="306"/>
      <c r="H1002" s="12">
        <f t="shared" si="72"/>
        <v>0</v>
      </c>
      <c r="M1002" s="2">
        <v>476</v>
      </c>
    </row>
    <row r="1003" spans="2:13" ht="13.5" hidden="1" thickBot="1">
      <c r="B1003" s="392"/>
      <c r="H1003" s="10"/>
      <c r="M1003" s="2">
        <v>476</v>
      </c>
    </row>
    <row r="1004" spans="2:13" ht="13.5" hidden="1" thickBot="1">
      <c r="B1004" s="393">
        <f>SUM(B5:B1003)</f>
        <v>51424498</v>
      </c>
      <c r="H1004" s="10"/>
      <c r="M1004" s="2">
        <v>476</v>
      </c>
    </row>
    <row r="1005" spans="2:13" ht="12.75" hidden="1">
      <c r="B1005" s="394"/>
      <c r="H1005" s="10"/>
      <c r="M1005" s="2">
        <v>476</v>
      </c>
    </row>
    <row r="1006" spans="1:13" ht="13.5" hidden="1" thickBot="1">
      <c r="A1006" s="3"/>
      <c r="B1006" s="393"/>
      <c r="C1006" s="3"/>
      <c r="D1006" s="3"/>
      <c r="E1006" s="3"/>
      <c r="F1006" s="34"/>
      <c r="G1006" s="34"/>
      <c r="H1006" s="12"/>
      <c r="I1006" s="7"/>
      <c r="M1006" s="2">
        <v>476</v>
      </c>
    </row>
    <row r="1007" spans="2:13" ht="12.75" hidden="1">
      <c r="B1007" s="306"/>
      <c r="M1007" s="2">
        <v>476</v>
      </c>
    </row>
    <row r="1008" spans="2:13" ht="12.75" hidden="1">
      <c r="B1008" s="306">
        <v>0</v>
      </c>
      <c r="C1008" s="1" t="s">
        <v>0</v>
      </c>
      <c r="E1008" s="1" t="s">
        <v>2</v>
      </c>
      <c r="M1008" s="2">
        <v>476</v>
      </c>
    </row>
    <row r="1009" spans="2:13" ht="12.75" hidden="1">
      <c r="B1009" s="306">
        <v>0</v>
      </c>
      <c r="C1009" s="1" t="s">
        <v>1</v>
      </c>
      <c r="E1009" s="1" t="s">
        <v>2</v>
      </c>
      <c r="M1009" s="2">
        <v>476</v>
      </c>
    </row>
    <row r="1010" spans="2:13" ht="12.75" hidden="1">
      <c r="B1010" s="306"/>
      <c r="M1010" s="2">
        <v>476</v>
      </c>
    </row>
    <row r="1011" spans="2:13" ht="12.75" hidden="1">
      <c r="B1011" s="306"/>
      <c r="M1011" s="2">
        <v>476</v>
      </c>
    </row>
    <row r="1012" spans="2:13" ht="12.75" hidden="1">
      <c r="B1012" s="306">
        <v>0</v>
      </c>
      <c r="M1012" s="2">
        <v>476</v>
      </c>
    </row>
    <row r="1013" spans="2:13" ht="12.75" hidden="1">
      <c r="B1013" s="306">
        <v>0</v>
      </c>
      <c r="M1013" s="2">
        <v>476</v>
      </c>
    </row>
    <row r="1014" spans="2:13" ht="12.75" hidden="1">
      <c r="B1014" s="306">
        <v>0</v>
      </c>
      <c r="M1014" s="2">
        <v>476</v>
      </c>
    </row>
    <row r="1015" spans="2:13" ht="12.75" hidden="1">
      <c r="B1015" s="306">
        <v>0</v>
      </c>
      <c r="M1015" s="2">
        <v>476</v>
      </c>
    </row>
    <row r="1016" spans="2:13" ht="12.75" hidden="1">
      <c r="B1016" s="306">
        <v>0</v>
      </c>
      <c r="M1016" s="2">
        <v>476</v>
      </c>
    </row>
    <row r="1017" spans="2:13" ht="12.75" hidden="1">
      <c r="B1017" s="306">
        <v>0</v>
      </c>
      <c r="M1017" s="2">
        <v>476</v>
      </c>
    </row>
    <row r="1018" spans="2:13" ht="12.75" hidden="1">
      <c r="B1018" s="306">
        <v>0</v>
      </c>
      <c r="M1018" s="2">
        <v>476</v>
      </c>
    </row>
    <row r="1019" spans="2:13" ht="12.75" hidden="1">
      <c r="B1019" s="306">
        <v>0</v>
      </c>
      <c r="M1019" s="2">
        <v>476</v>
      </c>
    </row>
    <row r="1020" spans="2:13" ht="12.75" hidden="1">
      <c r="B1020" s="306">
        <v>0</v>
      </c>
      <c r="M1020" s="2">
        <v>476</v>
      </c>
    </row>
    <row r="1021" spans="2:13" ht="12.75" hidden="1">
      <c r="B1021" s="306">
        <v>0</v>
      </c>
      <c r="M1021" s="2">
        <v>476</v>
      </c>
    </row>
    <row r="1022" spans="2:13" ht="12.75" hidden="1">
      <c r="B1022" s="306">
        <v>0</v>
      </c>
      <c r="M1022" s="2">
        <v>476</v>
      </c>
    </row>
    <row r="1023" spans="2:13" ht="12.75" hidden="1">
      <c r="B1023" s="306">
        <v>0</v>
      </c>
      <c r="M1023" s="2">
        <v>476</v>
      </c>
    </row>
    <row r="1024" spans="2:13" ht="12.75" hidden="1">
      <c r="B1024" s="306">
        <v>0</v>
      </c>
      <c r="M1024" s="2">
        <v>476</v>
      </c>
    </row>
    <row r="1025" spans="2:13" ht="12.75" hidden="1">
      <c r="B1025" s="306">
        <v>0</v>
      </c>
      <c r="M1025" s="2">
        <v>476</v>
      </c>
    </row>
    <row r="1026" spans="2:13" ht="12.75" hidden="1">
      <c r="B1026" s="306"/>
      <c r="M1026" s="2">
        <v>476</v>
      </c>
    </row>
    <row r="1027" spans="2:13" ht="13.5" hidden="1" thickBot="1">
      <c r="B1027" s="393"/>
      <c r="M1027" s="2">
        <v>476</v>
      </c>
    </row>
    <row r="1028" spans="2:13" ht="13.5" hidden="1" thickBot="1">
      <c r="B1028" s="395"/>
      <c r="M1028" s="2">
        <v>476</v>
      </c>
    </row>
    <row r="1029" spans="2:13" ht="12.75">
      <c r="B1029" s="306"/>
      <c r="D1029" s="18"/>
      <c r="H1029" s="8">
        <f>H1028-B1029</f>
        <v>0</v>
      </c>
      <c r="I1029" s="28">
        <f aca="true" t="shared" si="73" ref="I1029:I1092">+B1029/M1029</f>
        <v>0</v>
      </c>
      <c r="M1029" s="2">
        <v>476</v>
      </c>
    </row>
    <row r="1030" spans="2:13" ht="12.75">
      <c r="B1030" s="198"/>
      <c r="D1030" s="18"/>
      <c r="G1030" s="38"/>
      <c r="H1030" s="8">
        <f>H1029-B1030</f>
        <v>0</v>
      </c>
      <c r="I1030" s="28">
        <f t="shared" si="73"/>
        <v>0</v>
      </c>
      <c r="M1030" s="2">
        <v>476</v>
      </c>
    </row>
    <row r="1031" spans="2:13" ht="12.75">
      <c r="B1031" s="198"/>
      <c r="C1031" s="40"/>
      <c r="D1031" s="18"/>
      <c r="E1031" s="40"/>
      <c r="G1031" s="38"/>
      <c r="H1031" s="8">
        <f>H1030-B1031</f>
        <v>0</v>
      </c>
      <c r="I1031" s="28">
        <f t="shared" si="73"/>
        <v>0</v>
      </c>
      <c r="M1031" s="2">
        <v>476</v>
      </c>
    </row>
    <row r="1032" spans="2:13" ht="12.75">
      <c r="B1032" s="198"/>
      <c r="C1032" s="40"/>
      <c r="D1032" s="18"/>
      <c r="E1032" s="41"/>
      <c r="G1032" s="74"/>
      <c r="H1032" s="8">
        <f>H1031-B1032</f>
        <v>0</v>
      </c>
      <c r="I1032" s="28">
        <f t="shared" si="73"/>
        <v>0</v>
      </c>
      <c r="M1032" s="2">
        <v>476</v>
      </c>
    </row>
    <row r="1033" spans="1:256" s="62" customFormat="1" ht="12.75">
      <c r="A1033" s="57"/>
      <c r="B1033" s="389">
        <f>+B1043+B1054+B1061+B1067+B1074+B1079</f>
        <v>66600</v>
      </c>
      <c r="C1033" s="57" t="s">
        <v>297</v>
      </c>
      <c r="D1033" s="57" t="s">
        <v>276</v>
      </c>
      <c r="E1033" s="59" t="s">
        <v>131</v>
      </c>
      <c r="F1033" s="59" t="s">
        <v>248</v>
      </c>
      <c r="G1033" s="60" t="s">
        <v>382</v>
      </c>
      <c r="H1033" s="58"/>
      <c r="I1033" s="61">
        <f t="shared" si="73"/>
        <v>139.91596638655463</v>
      </c>
      <c r="M1033" s="2">
        <v>476</v>
      </c>
      <c r="IV1033" s="57">
        <v>55910.6</v>
      </c>
    </row>
    <row r="1034" spans="2:13" ht="12.75">
      <c r="B1034" s="306"/>
      <c r="C1034" s="40"/>
      <c r="D1034" s="18"/>
      <c r="E1034" s="41"/>
      <c r="H1034" s="8">
        <f aca="true" t="shared" si="74" ref="H1034:H1042">H1033-B1034</f>
        <v>0</v>
      </c>
      <c r="I1034" s="28">
        <f>+B1034/M1034</f>
        <v>0</v>
      </c>
      <c r="M1034" s="2">
        <v>476</v>
      </c>
    </row>
    <row r="1035" spans="2:13" ht="12.75">
      <c r="B1035" s="306">
        <v>2500</v>
      </c>
      <c r="C1035" s="1" t="s">
        <v>17</v>
      </c>
      <c r="D1035" s="1" t="s">
        <v>13</v>
      </c>
      <c r="E1035" s="1" t="s">
        <v>89</v>
      </c>
      <c r="F1035" s="33" t="s">
        <v>298</v>
      </c>
      <c r="G1035" s="33" t="s">
        <v>233</v>
      </c>
      <c r="H1035" s="8">
        <f t="shared" si="74"/>
        <v>-2500</v>
      </c>
      <c r="I1035" s="28">
        <v>5</v>
      </c>
      <c r="K1035" t="s">
        <v>17</v>
      </c>
      <c r="L1035">
        <v>17</v>
      </c>
      <c r="M1035" s="2">
        <v>476</v>
      </c>
    </row>
    <row r="1036" spans="2:13" ht="12.75">
      <c r="B1036" s="306">
        <v>2500</v>
      </c>
      <c r="C1036" s="1" t="s">
        <v>17</v>
      </c>
      <c r="D1036" s="1" t="s">
        <v>13</v>
      </c>
      <c r="E1036" s="1" t="s">
        <v>89</v>
      </c>
      <c r="F1036" s="33" t="s">
        <v>299</v>
      </c>
      <c r="G1036" s="33" t="s">
        <v>233</v>
      </c>
      <c r="H1036" s="8">
        <f t="shared" si="74"/>
        <v>-5000</v>
      </c>
      <c r="I1036" s="28">
        <v>5</v>
      </c>
      <c r="K1036" t="s">
        <v>17</v>
      </c>
      <c r="L1036">
        <v>17</v>
      </c>
      <c r="M1036" s="2">
        <v>476</v>
      </c>
    </row>
    <row r="1037" spans="2:13" ht="12.75">
      <c r="B1037" s="306">
        <v>2500</v>
      </c>
      <c r="C1037" s="1" t="s">
        <v>17</v>
      </c>
      <c r="D1037" s="1" t="s">
        <v>13</v>
      </c>
      <c r="E1037" s="1" t="s">
        <v>89</v>
      </c>
      <c r="F1037" s="33" t="s">
        <v>300</v>
      </c>
      <c r="G1037" s="33" t="s">
        <v>236</v>
      </c>
      <c r="H1037" s="8">
        <f t="shared" si="74"/>
        <v>-7500</v>
      </c>
      <c r="I1037" s="28">
        <v>5</v>
      </c>
      <c r="K1037" t="s">
        <v>17</v>
      </c>
      <c r="L1037">
        <v>17</v>
      </c>
      <c r="M1037" s="2">
        <v>476</v>
      </c>
    </row>
    <row r="1038" spans="2:13" ht="12.75">
      <c r="B1038" s="306">
        <v>2500</v>
      </c>
      <c r="C1038" s="1" t="s">
        <v>17</v>
      </c>
      <c r="D1038" s="1" t="s">
        <v>13</v>
      </c>
      <c r="E1038" s="1" t="s">
        <v>89</v>
      </c>
      <c r="F1038" s="33" t="s">
        <v>301</v>
      </c>
      <c r="G1038" s="33" t="s">
        <v>269</v>
      </c>
      <c r="H1038" s="8">
        <f t="shared" si="74"/>
        <v>-10000</v>
      </c>
      <c r="I1038" s="28">
        <v>5</v>
      </c>
      <c r="K1038" t="s">
        <v>17</v>
      </c>
      <c r="L1038">
        <v>17</v>
      </c>
      <c r="M1038" s="2">
        <v>476</v>
      </c>
    </row>
    <row r="1039" spans="2:14" ht="12.75">
      <c r="B1039" s="306">
        <v>2500</v>
      </c>
      <c r="C1039" s="1" t="s">
        <v>17</v>
      </c>
      <c r="D1039" s="1" t="s">
        <v>13</v>
      </c>
      <c r="E1039" s="1" t="s">
        <v>89</v>
      </c>
      <c r="F1039" s="33" t="s">
        <v>302</v>
      </c>
      <c r="G1039" s="33" t="s">
        <v>282</v>
      </c>
      <c r="H1039" s="8">
        <f t="shared" si="74"/>
        <v>-12500</v>
      </c>
      <c r="I1039" s="28">
        <v>5</v>
      </c>
      <c r="K1039" t="s">
        <v>17</v>
      </c>
      <c r="L1039">
        <v>17</v>
      </c>
      <c r="M1039" s="2">
        <v>476</v>
      </c>
      <c r="N1039" s="43"/>
    </row>
    <row r="1040" spans="2:13" ht="12.75">
      <c r="B1040" s="306">
        <v>2500</v>
      </c>
      <c r="C1040" s="1" t="s">
        <v>17</v>
      </c>
      <c r="D1040" s="1" t="s">
        <v>13</v>
      </c>
      <c r="E1040" s="1" t="s">
        <v>89</v>
      </c>
      <c r="F1040" s="33" t="s">
        <v>303</v>
      </c>
      <c r="G1040" s="33" t="s">
        <v>271</v>
      </c>
      <c r="H1040" s="8">
        <f t="shared" si="74"/>
        <v>-15000</v>
      </c>
      <c r="I1040" s="28">
        <v>5</v>
      </c>
      <c r="K1040" t="s">
        <v>17</v>
      </c>
      <c r="L1040">
        <v>17</v>
      </c>
      <c r="M1040" s="2">
        <v>476</v>
      </c>
    </row>
    <row r="1041" spans="2:13" ht="12.75">
      <c r="B1041" s="306">
        <v>2000</v>
      </c>
      <c r="C1041" s="1" t="s">
        <v>17</v>
      </c>
      <c r="D1041" s="1" t="s">
        <v>13</v>
      </c>
      <c r="E1041" s="1" t="s">
        <v>18</v>
      </c>
      <c r="F1041" s="33" t="s">
        <v>304</v>
      </c>
      <c r="G1041" s="33" t="s">
        <v>271</v>
      </c>
      <c r="H1041" s="8">
        <f t="shared" si="74"/>
        <v>-17000</v>
      </c>
      <c r="I1041" s="28">
        <v>4</v>
      </c>
      <c r="K1041" t="s">
        <v>17</v>
      </c>
      <c r="L1041">
        <v>17</v>
      </c>
      <c r="M1041" s="2">
        <v>476</v>
      </c>
    </row>
    <row r="1042" spans="2:13" ht="12.75">
      <c r="B1042" s="306">
        <v>2500</v>
      </c>
      <c r="C1042" s="1" t="s">
        <v>17</v>
      </c>
      <c r="D1042" s="1" t="s">
        <v>13</v>
      </c>
      <c r="E1042" s="1" t="s">
        <v>89</v>
      </c>
      <c r="F1042" s="33" t="s">
        <v>305</v>
      </c>
      <c r="G1042" s="33" t="s">
        <v>273</v>
      </c>
      <c r="H1042" s="8">
        <f t="shared" si="74"/>
        <v>-19500</v>
      </c>
      <c r="I1042" s="28">
        <v>5</v>
      </c>
      <c r="K1042" t="s">
        <v>17</v>
      </c>
      <c r="L1042">
        <v>17</v>
      </c>
      <c r="M1042" s="2">
        <v>476</v>
      </c>
    </row>
    <row r="1043" spans="1:13" s="66" customFormat="1" ht="12.75">
      <c r="A1043" s="17"/>
      <c r="B1043" s="313">
        <f>SUM(B1035:B1042)</f>
        <v>19500</v>
      </c>
      <c r="C1043" s="64" t="s">
        <v>17</v>
      </c>
      <c r="D1043" s="17"/>
      <c r="E1043" s="17"/>
      <c r="F1043" s="24"/>
      <c r="G1043" s="24"/>
      <c r="H1043" s="63">
        <v>0</v>
      </c>
      <c r="I1043" s="65">
        <f t="shared" si="73"/>
        <v>40.96638655462185</v>
      </c>
      <c r="M1043" s="2">
        <v>476</v>
      </c>
    </row>
    <row r="1044" spans="2:13" ht="12.75">
      <c r="B1044" s="306"/>
      <c r="C1044" s="40"/>
      <c r="D1044" s="18"/>
      <c r="H1044" s="8">
        <f>H1043-B1044</f>
        <v>0</v>
      </c>
      <c r="I1044" s="28">
        <f t="shared" si="73"/>
        <v>0</v>
      </c>
      <c r="M1044" s="2">
        <v>476</v>
      </c>
    </row>
    <row r="1045" spans="2:13" ht="12.75">
      <c r="B1045" s="306"/>
      <c r="C1045" s="40"/>
      <c r="D1045" s="18"/>
      <c r="H1045" s="8">
        <f>H1044-B1045</f>
        <v>0</v>
      </c>
      <c r="I1045" s="28">
        <f t="shared" si="73"/>
        <v>0</v>
      </c>
      <c r="M1045" s="2">
        <v>476</v>
      </c>
    </row>
    <row r="1046" spans="1:13" ht="12.75">
      <c r="A1046"/>
      <c r="B1046" s="198">
        <v>3500</v>
      </c>
      <c r="C1046" s="40" t="s">
        <v>199</v>
      </c>
      <c r="D1046" s="18" t="s">
        <v>101</v>
      </c>
      <c r="E1046" s="40" t="s">
        <v>388</v>
      </c>
      <c r="F1046" s="70" t="s">
        <v>306</v>
      </c>
      <c r="G1046" s="38" t="s">
        <v>236</v>
      </c>
      <c r="H1046" s="8">
        <f>H1045-B1046</f>
        <v>-3500</v>
      </c>
      <c r="I1046" s="28">
        <f t="shared" si="73"/>
        <v>7.352941176470588</v>
      </c>
      <c r="K1046" t="s">
        <v>89</v>
      </c>
      <c r="L1046">
        <v>17</v>
      </c>
      <c r="M1046" s="2">
        <v>476</v>
      </c>
    </row>
    <row r="1047" spans="1:14" ht="12.75">
      <c r="A1047"/>
      <c r="B1047" s="198">
        <v>1500</v>
      </c>
      <c r="C1047" s="40" t="s">
        <v>1062</v>
      </c>
      <c r="D1047" s="18" t="s">
        <v>101</v>
      </c>
      <c r="E1047" s="40" t="s">
        <v>388</v>
      </c>
      <c r="F1047" s="70" t="s">
        <v>307</v>
      </c>
      <c r="G1047" s="38" t="s">
        <v>236</v>
      </c>
      <c r="H1047" s="8">
        <f aca="true" t="shared" si="75" ref="H1047:H1053">H1046-B1047</f>
        <v>-5000</v>
      </c>
      <c r="I1047" s="28">
        <f t="shared" si="73"/>
        <v>3.1512605042016806</v>
      </c>
      <c r="K1047" t="s">
        <v>89</v>
      </c>
      <c r="L1047">
        <v>17</v>
      </c>
      <c r="M1047" s="2">
        <v>476</v>
      </c>
      <c r="N1047" s="43"/>
    </row>
    <row r="1048" spans="1:14" ht="12.75">
      <c r="A1048"/>
      <c r="B1048" s="198">
        <v>2500</v>
      </c>
      <c r="C1048" s="40" t="s">
        <v>256</v>
      </c>
      <c r="D1048" s="18" t="s">
        <v>101</v>
      </c>
      <c r="E1048" s="40" t="s">
        <v>388</v>
      </c>
      <c r="F1048" s="70" t="s">
        <v>307</v>
      </c>
      <c r="G1048" s="38" t="s">
        <v>269</v>
      </c>
      <c r="H1048" s="8">
        <f t="shared" si="75"/>
        <v>-7500</v>
      </c>
      <c r="I1048" s="28">
        <f t="shared" si="73"/>
        <v>5.2521008403361344</v>
      </c>
      <c r="K1048" t="s">
        <v>89</v>
      </c>
      <c r="L1048">
        <v>17</v>
      </c>
      <c r="M1048" s="2">
        <v>476</v>
      </c>
      <c r="N1048" s="43"/>
    </row>
    <row r="1049" spans="1:14" ht="12.75">
      <c r="A1049"/>
      <c r="B1049" s="198">
        <v>2500</v>
      </c>
      <c r="C1049" s="40" t="s">
        <v>257</v>
      </c>
      <c r="D1049" s="18" t="s">
        <v>101</v>
      </c>
      <c r="E1049" s="40" t="s">
        <v>388</v>
      </c>
      <c r="F1049" s="70" t="s">
        <v>307</v>
      </c>
      <c r="G1049" s="38" t="s">
        <v>269</v>
      </c>
      <c r="H1049" s="8">
        <f t="shared" si="75"/>
        <v>-10000</v>
      </c>
      <c r="I1049" s="28">
        <f t="shared" si="73"/>
        <v>5.2521008403361344</v>
      </c>
      <c r="K1049" t="s">
        <v>89</v>
      </c>
      <c r="L1049">
        <v>17</v>
      </c>
      <c r="M1049" s="2">
        <v>476</v>
      </c>
      <c r="N1049" s="43"/>
    </row>
    <row r="1050" spans="1:14" ht="12.75">
      <c r="A1050"/>
      <c r="B1050" s="198">
        <v>2000</v>
      </c>
      <c r="C1050" s="40" t="s">
        <v>308</v>
      </c>
      <c r="D1050" s="18" t="s">
        <v>101</v>
      </c>
      <c r="E1050" s="40" t="s">
        <v>388</v>
      </c>
      <c r="F1050" s="70" t="s">
        <v>307</v>
      </c>
      <c r="G1050" s="38" t="s">
        <v>282</v>
      </c>
      <c r="H1050" s="8">
        <f t="shared" si="75"/>
        <v>-12000</v>
      </c>
      <c r="I1050" s="28">
        <f t="shared" si="73"/>
        <v>4.201680672268908</v>
      </c>
      <c r="K1050" t="s">
        <v>89</v>
      </c>
      <c r="L1050">
        <v>17</v>
      </c>
      <c r="M1050" s="2">
        <v>476</v>
      </c>
      <c r="N1050" s="43"/>
    </row>
    <row r="1051" spans="1:14" ht="12.75">
      <c r="A1051"/>
      <c r="B1051" s="198">
        <v>2000</v>
      </c>
      <c r="C1051" s="40" t="s">
        <v>309</v>
      </c>
      <c r="D1051" s="18" t="s">
        <v>101</v>
      </c>
      <c r="E1051" s="40" t="s">
        <v>388</v>
      </c>
      <c r="F1051" s="70" t="s">
        <v>307</v>
      </c>
      <c r="G1051" s="38" t="s">
        <v>282</v>
      </c>
      <c r="H1051" s="8">
        <f t="shared" si="75"/>
        <v>-14000</v>
      </c>
      <c r="I1051" s="28">
        <f t="shared" si="73"/>
        <v>4.201680672268908</v>
      </c>
      <c r="K1051" t="s">
        <v>89</v>
      </c>
      <c r="L1051">
        <v>17</v>
      </c>
      <c r="M1051" s="2">
        <v>476</v>
      </c>
      <c r="N1051" s="43"/>
    </row>
    <row r="1052" spans="1:14" ht="12.75">
      <c r="A1052"/>
      <c r="B1052" s="198">
        <v>1500</v>
      </c>
      <c r="C1052" s="40" t="s">
        <v>1063</v>
      </c>
      <c r="D1052" s="18" t="s">
        <v>101</v>
      </c>
      <c r="E1052" s="40" t="s">
        <v>388</v>
      </c>
      <c r="F1052" s="70" t="s">
        <v>307</v>
      </c>
      <c r="G1052" s="38" t="s">
        <v>271</v>
      </c>
      <c r="H1052" s="8">
        <f t="shared" si="75"/>
        <v>-15500</v>
      </c>
      <c r="I1052" s="28">
        <f t="shared" si="73"/>
        <v>3.1512605042016806</v>
      </c>
      <c r="K1052" t="s">
        <v>89</v>
      </c>
      <c r="L1052">
        <v>17</v>
      </c>
      <c r="M1052" s="2">
        <v>476</v>
      </c>
      <c r="N1052" s="43"/>
    </row>
    <row r="1053" spans="1:14" ht="12.75">
      <c r="A1053"/>
      <c r="B1053" s="198">
        <v>3500</v>
      </c>
      <c r="C1053" s="40" t="s">
        <v>193</v>
      </c>
      <c r="D1053" s="18" t="s">
        <v>101</v>
      </c>
      <c r="E1053" s="40" t="s">
        <v>388</v>
      </c>
      <c r="F1053" s="70" t="s">
        <v>310</v>
      </c>
      <c r="G1053" s="38" t="s">
        <v>271</v>
      </c>
      <c r="H1053" s="8">
        <f t="shared" si="75"/>
        <v>-19000</v>
      </c>
      <c r="I1053" s="28">
        <f t="shared" si="73"/>
        <v>7.352941176470588</v>
      </c>
      <c r="K1053" t="s">
        <v>89</v>
      </c>
      <c r="L1053">
        <v>17</v>
      </c>
      <c r="M1053" s="2">
        <v>476</v>
      </c>
      <c r="N1053" s="43"/>
    </row>
    <row r="1054" spans="1:13" s="66" customFormat="1" ht="12.75">
      <c r="A1054" s="17"/>
      <c r="B1054" s="313">
        <f>SUM(B1046:B1053)</f>
        <v>19000</v>
      </c>
      <c r="C1054" s="64" t="s">
        <v>655</v>
      </c>
      <c r="D1054" s="17"/>
      <c r="E1054" s="17"/>
      <c r="F1054" s="24"/>
      <c r="G1054" s="24"/>
      <c r="H1054" s="63">
        <v>0</v>
      </c>
      <c r="I1054" s="65">
        <f t="shared" si="73"/>
        <v>39.91596638655462</v>
      </c>
      <c r="M1054" s="2">
        <v>476</v>
      </c>
    </row>
    <row r="1055" spans="1:256" ht="12.75">
      <c r="A1055" s="18"/>
      <c r="B1055" s="198"/>
      <c r="C1055" s="40"/>
      <c r="D1055" s="18"/>
      <c r="E1055" s="18"/>
      <c r="F1055" s="37"/>
      <c r="G1055" s="37"/>
      <c r="H1055" s="8">
        <f aca="true" t="shared" si="76" ref="H1055:H1060">H1054-B1055</f>
        <v>0</v>
      </c>
      <c r="I1055" s="28">
        <f t="shared" si="73"/>
        <v>0</v>
      </c>
      <c r="J1055" s="21"/>
      <c r="K1055" s="21"/>
      <c r="L1055" s="21"/>
      <c r="M1055" s="2">
        <v>476</v>
      </c>
      <c r="N1055" s="21"/>
      <c r="O1055" s="21"/>
      <c r="P1055" s="21"/>
      <c r="Q1055" s="21"/>
      <c r="R1055" s="21"/>
      <c r="S1055" s="21"/>
      <c r="T1055" s="21"/>
      <c r="U1055" s="21"/>
      <c r="V1055" s="21"/>
      <c r="W1055" s="21"/>
      <c r="X1055" s="21"/>
      <c r="Y1055" s="21"/>
      <c r="Z1055" s="21"/>
      <c r="AA1055" s="21"/>
      <c r="AB1055" s="21"/>
      <c r="AC1055" s="21"/>
      <c r="AD1055" s="21"/>
      <c r="AE1055" s="21"/>
      <c r="AF1055" s="21"/>
      <c r="AG1055" s="21"/>
      <c r="AH1055" s="21"/>
      <c r="AI1055" s="21"/>
      <c r="AJ1055" s="21"/>
      <c r="AK1055" s="21"/>
      <c r="AL1055" s="21"/>
      <c r="AM1055" s="21"/>
      <c r="AN1055" s="21"/>
      <c r="AO1055" s="21"/>
      <c r="AP1055" s="21"/>
      <c r="AQ1055" s="21"/>
      <c r="AR1055" s="21"/>
      <c r="AS1055" s="21"/>
      <c r="AT1055" s="21"/>
      <c r="AU1055" s="21"/>
      <c r="AV1055" s="21"/>
      <c r="AW1055" s="21"/>
      <c r="AX1055" s="21"/>
      <c r="AY1055" s="21"/>
      <c r="AZ1055" s="21"/>
      <c r="BA1055" s="21"/>
      <c r="BB1055" s="21"/>
      <c r="BC1055" s="21"/>
      <c r="BD1055" s="21"/>
      <c r="BE1055" s="21"/>
      <c r="BF1055" s="21"/>
      <c r="BG1055" s="21"/>
      <c r="BH1055" s="21"/>
      <c r="BI1055" s="21"/>
      <c r="BJ1055" s="21"/>
      <c r="BK1055" s="21"/>
      <c r="BL1055" s="21"/>
      <c r="BM1055" s="21"/>
      <c r="BN1055" s="21"/>
      <c r="BO1055" s="21"/>
      <c r="BP1055" s="21"/>
      <c r="BQ1055" s="21"/>
      <c r="BR1055" s="21"/>
      <c r="BS1055" s="21"/>
      <c r="BT1055" s="21"/>
      <c r="BU1055" s="21"/>
      <c r="BV1055" s="21"/>
      <c r="BW1055" s="21"/>
      <c r="BX1055" s="21"/>
      <c r="BY1055" s="21"/>
      <c r="BZ1055" s="21"/>
      <c r="CA1055" s="21"/>
      <c r="CB1055" s="21"/>
      <c r="CC1055" s="21"/>
      <c r="CD1055" s="21"/>
      <c r="CE1055" s="21"/>
      <c r="CF1055" s="21"/>
      <c r="CG1055" s="21"/>
      <c r="CH1055" s="21"/>
      <c r="CI1055" s="21"/>
      <c r="CJ1055" s="21"/>
      <c r="CK1055" s="21"/>
      <c r="CL1055" s="21"/>
      <c r="CM1055" s="21"/>
      <c r="CN1055" s="21"/>
      <c r="CO1055" s="21"/>
      <c r="CP1055" s="21"/>
      <c r="CQ1055" s="21"/>
      <c r="CR1055" s="21"/>
      <c r="CS1055" s="21"/>
      <c r="CT1055" s="21"/>
      <c r="CU1055" s="21"/>
      <c r="CV1055" s="21"/>
      <c r="CW1055" s="21"/>
      <c r="CX1055" s="21"/>
      <c r="CY1055" s="21"/>
      <c r="CZ1055" s="21"/>
      <c r="DA1055" s="21"/>
      <c r="DB1055" s="21"/>
      <c r="DC1055" s="21"/>
      <c r="DD1055" s="21"/>
      <c r="DE1055" s="21"/>
      <c r="DF1055" s="21"/>
      <c r="DG1055" s="21"/>
      <c r="DH1055" s="21"/>
      <c r="DI1055" s="21"/>
      <c r="DJ1055" s="21"/>
      <c r="DK1055" s="21"/>
      <c r="DL1055" s="21"/>
      <c r="DM1055" s="21"/>
      <c r="DN1055" s="21"/>
      <c r="DO1055" s="21"/>
      <c r="DP1055" s="21"/>
      <c r="DQ1055" s="21"/>
      <c r="DR1055" s="21"/>
      <c r="DS1055" s="21"/>
      <c r="DT1055" s="21"/>
      <c r="DU1055" s="21"/>
      <c r="DV1055" s="21"/>
      <c r="DW1055" s="21"/>
      <c r="DX1055" s="21"/>
      <c r="DY1055" s="21"/>
      <c r="DZ1055" s="21"/>
      <c r="EA1055" s="21"/>
      <c r="EB1055" s="21"/>
      <c r="EC1055" s="21"/>
      <c r="ED1055" s="21"/>
      <c r="EE1055" s="21"/>
      <c r="EF1055" s="21"/>
      <c r="EG1055" s="21"/>
      <c r="EH1055" s="21"/>
      <c r="EI1055" s="21"/>
      <c r="EJ1055" s="21"/>
      <c r="EK1055" s="21"/>
      <c r="EL1055" s="21"/>
      <c r="EM1055" s="21"/>
      <c r="EN1055" s="21"/>
      <c r="EO1055" s="21"/>
      <c r="EP1055" s="21"/>
      <c r="EQ1055" s="21"/>
      <c r="ER1055" s="21"/>
      <c r="ES1055" s="21"/>
      <c r="ET1055" s="21"/>
      <c r="EU1055" s="21"/>
      <c r="EV1055" s="21"/>
      <c r="EW1055" s="21"/>
      <c r="EX1055" s="21"/>
      <c r="EY1055" s="21"/>
      <c r="EZ1055" s="21"/>
      <c r="FA1055" s="21"/>
      <c r="FB1055" s="21"/>
      <c r="FC1055" s="21"/>
      <c r="FD1055" s="21"/>
      <c r="FE1055" s="21"/>
      <c r="FF1055" s="21"/>
      <c r="FG1055" s="21"/>
      <c r="FH1055" s="21"/>
      <c r="FI1055" s="21"/>
      <c r="FJ1055" s="21"/>
      <c r="FK1055" s="21"/>
      <c r="FL1055" s="21"/>
      <c r="FM1055" s="21"/>
      <c r="FN1055" s="21"/>
      <c r="FO1055" s="21"/>
      <c r="FP1055" s="21"/>
      <c r="FQ1055" s="21"/>
      <c r="FR1055" s="21"/>
      <c r="FS1055" s="21"/>
      <c r="FT1055" s="21"/>
      <c r="FU1055" s="21"/>
      <c r="FV1055" s="21"/>
      <c r="FW1055" s="21"/>
      <c r="FX1055" s="21"/>
      <c r="FY1055" s="21"/>
      <c r="FZ1055" s="21"/>
      <c r="GA1055" s="21"/>
      <c r="GB1055" s="21"/>
      <c r="GC1055" s="21"/>
      <c r="GD1055" s="21"/>
      <c r="GE1055" s="21"/>
      <c r="GF1055" s="21"/>
      <c r="GG1055" s="21"/>
      <c r="GH1055" s="21"/>
      <c r="GI1055" s="21"/>
      <c r="GJ1055" s="21"/>
      <c r="GK1055" s="21"/>
      <c r="GL1055" s="21"/>
      <c r="GM1055" s="21"/>
      <c r="GN1055" s="21"/>
      <c r="GO1055" s="21"/>
      <c r="GP1055" s="21"/>
      <c r="GQ1055" s="21"/>
      <c r="GR1055" s="21"/>
      <c r="GS1055" s="21"/>
      <c r="GT1055" s="21"/>
      <c r="GU1055" s="21"/>
      <c r="GV1055" s="21"/>
      <c r="GW1055" s="21"/>
      <c r="GX1055" s="21"/>
      <c r="GY1055" s="21"/>
      <c r="GZ1055" s="21"/>
      <c r="HA1055" s="21"/>
      <c r="HB1055" s="21"/>
      <c r="HC1055" s="21"/>
      <c r="HD1055" s="21"/>
      <c r="HE1055" s="21"/>
      <c r="HF1055" s="21"/>
      <c r="HG1055" s="21"/>
      <c r="HH1055" s="21"/>
      <c r="HI1055" s="21"/>
      <c r="HJ1055" s="21"/>
      <c r="HK1055" s="21"/>
      <c r="HL1055" s="21"/>
      <c r="HM1055" s="21"/>
      <c r="HN1055" s="21"/>
      <c r="HO1055" s="21"/>
      <c r="HP1055" s="21"/>
      <c r="HQ1055" s="21"/>
      <c r="HR1055" s="21"/>
      <c r="HS1055" s="21"/>
      <c r="HT1055" s="21"/>
      <c r="HU1055" s="21"/>
      <c r="HV1055" s="21"/>
      <c r="HW1055" s="21"/>
      <c r="HX1055" s="21"/>
      <c r="HY1055" s="21"/>
      <c r="HZ1055" s="21"/>
      <c r="IA1055" s="21"/>
      <c r="IB1055" s="21"/>
      <c r="IC1055" s="21"/>
      <c r="ID1055" s="21"/>
      <c r="IE1055" s="21"/>
      <c r="IF1055" s="21"/>
      <c r="IG1055" s="21"/>
      <c r="IH1055" s="21"/>
      <c r="II1055" s="21"/>
      <c r="IJ1055" s="21"/>
      <c r="IK1055" s="21"/>
      <c r="IL1055" s="21"/>
      <c r="IM1055" s="21"/>
      <c r="IN1055" s="21"/>
      <c r="IO1055" s="21"/>
      <c r="IP1055" s="21"/>
      <c r="IQ1055" s="21"/>
      <c r="IR1055" s="21"/>
      <c r="IS1055" s="21"/>
      <c r="IT1055" s="21"/>
      <c r="IU1055" s="21"/>
      <c r="IV1055" s="21"/>
    </row>
    <row r="1056" spans="1:256" ht="12.75">
      <c r="A1056" s="18"/>
      <c r="B1056" s="198"/>
      <c r="C1056" s="40"/>
      <c r="D1056" s="18"/>
      <c r="E1056" s="18"/>
      <c r="F1056" s="37"/>
      <c r="G1056" s="37"/>
      <c r="H1056" s="8">
        <f t="shared" si="76"/>
        <v>0</v>
      </c>
      <c r="I1056" s="28">
        <f t="shared" si="73"/>
        <v>0</v>
      </c>
      <c r="J1056" s="21"/>
      <c r="K1056" s="21"/>
      <c r="L1056" s="21"/>
      <c r="M1056" s="2">
        <v>476</v>
      </c>
      <c r="N1056" s="21"/>
      <c r="O1056" s="21"/>
      <c r="P1056" s="21"/>
      <c r="Q1056" s="21"/>
      <c r="R1056" s="21"/>
      <c r="S1056" s="21"/>
      <c r="T1056" s="21"/>
      <c r="U1056" s="21"/>
      <c r="V1056" s="21"/>
      <c r="W1056" s="21"/>
      <c r="X1056" s="21"/>
      <c r="Y1056" s="21"/>
      <c r="Z1056" s="21"/>
      <c r="AA1056" s="21"/>
      <c r="AB1056" s="21"/>
      <c r="AC1056" s="21"/>
      <c r="AD1056" s="21"/>
      <c r="AE1056" s="21"/>
      <c r="AF1056" s="21"/>
      <c r="AG1056" s="21"/>
      <c r="AH1056" s="21"/>
      <c r="AI1056" s="21"/>
      <c r="AJ1056" s="21"/>
      <c r="AK1056" s="21"/>
      <c r="AL1056" s="21"/>
      <c r="AM1056" s="21"/>
      <c r="AN1056" s="21"/>
      <c r="AO1056" s="21"/>
      <c r="AP1056" s="21"/>
      <c r="AQ1056" s="21"/>
      <c r="AR1056" s="21"/>
      <c r="AS1056" s="21"/>
      <c r="AT1056" s="21"/>
      <c r="AU1056" s="21"/>
      <c r="AV1056" s="21"/>
      <c r="AW1056" s="21"/>
      <c r="AX1056" s="21"/>
      <c r="AY1056" s="21"/>
      <c r="AZ1056" s="21"/>
      <c r="BA1056" s="21"/>
      <c r="BB1056" s="21"/>
      <c r="BC1056" s="21"/>
      <c r="BD1056" s="21"/>
      <c r="BE1056" s="21"/>
      <c r="BF1056" s="21"/>
      <c r="BG1056" s="21"/>
      <c r="BH1056" s="21"/>
      <c r="BI1056" s="21"/>
      <c r="BJ1056" s="21"/>
      <c r="BK1056" s="21"/>
      <c r="BL1056" s="21"/>
      <c r="BM1056" s="21"/>
      <c r="BN1056" s="21"/>
      <c r="BO1056" s="21"/>
      <c r="BP1056" s="21"/>
      <c r="BQ1056" s="21"/>
      <c r="BR1056" s="21"/>
      <c r="BS1056" s="21"/>
      <c r="BT1056" s="21"/>
      <c r="BU1056" s="21"/>
      <c r="BV1056" s="21"/>
      <c r="BW1056" s="21"/>
      <c r="BX1056" s="21"/>
      <c r="BY1056" s="21"/>
      <c r="BZ1056" s="21"/>
      <c r="CA1056" s="21"/>
      <c r="CB1056" s="21"/>
      <c r="CC1056" s="21"/>
      <c r="CD1056" s="21"/>
      <c r="CE1056" s="21"/>
      <c r="CF1056" s="21"/>
      <c r="CG1056" s="21"/>
      <c r="CH1056" s="21"/>
      <c r="CI1056" s="21"/>
      <c r="CJ1056" s="21"/>
      <c r="CK1056" s="21"/>
      <c r="CL1056" s="21"/>
      <c r="CM1056" s="21"/>
      <c r="CN1056" s="21"/>
      <c r="CO1056" s="21"/>
      <c r="CP1056" s="21"/>
      <c r="CQ1056" s="21"/>
      <c r="CR1056" s="21"/>
      <c r="CS1056" s="21"/>
      <c r="CT1056" s="21"/>
      <c r="CU1056" s="21"/>
      <c r="CV1056" s="21"/>
      <c r="CW1056" s="21"/>
      <c r="CX1056" s="21"/>
      <c r="CY1056" s="21"/>
      <c r="CZ1056" s="21"/>
      <c r="DA1056" s="21"/>
      <c r="DB1056" s="21"/>
      <c r="DC1056" s="21"/>
      <c r="DD1056" s="21"/>
      <c r="DE1056" s="21"/>
      <c r="DF1056" s="21"/>
      <c r="DG1056" s="21"/>
      <c r="DH1056" s="21"/>
      <c r="DI1056" s="21"/>
      <c r="DJ1056" s="21"/>
      <c r="DK1056" s="21"/>
      <c r="DL1056" s="21"/>
      <c r="DM1056" s="21"/>
      <c r="DN1056" s="21"/>
      <c r="DO1056" s="21"/>
      <c r="DP1056" s="21"/>
      <c r="DQ1056" s="21"/>
      <c r="DR1056" s="21"/>
      <c r="DS1056" s="21"/>
      <c r="DT1056" s="21"/>
      <c r="DU1056" s="21"/>
      <c r="DV1056" s="21"/>
      <c r="DW1056" s="21"/>
      <c r="DX1056" s="21"/>
      <c r="DY1056" s="21"/>
      <c r="DZ1056" s="21"/>
      <c r="EA1056" s="21"/>
      <c r="EB1056" s="21"/>
      <c r="EC1056" s="21"/>
      <c r="ED1056" s="21"/>
      <c r="EE1056" s="21"/>
      <c r="EF1056" s="21"/>
      <c r="EG1056" s="21"/>
      <c r="EH1056" s="21"/>
      <c r="EI1056" s="21"/>
      <c r="EJ1056" s="21"/>
      <c r="EK1056" s="21"/>
      <c r="EL1056" s="21"/>
      <c r="EM1056" s="21"/>
      <c r="EN1056" s="21"/>
      <c r="EO1056" s="21"/>
      <c r="EP1056" s="21"/>
      <c r="EQ1056" s="21"/>
      <c r="ER1056" s="21"/>
      <c r="ES1056" s="21"/>
      <c r="ET1056" s="21"/>
      <c r="EU1056" s="21"/>
      <c r="EV1056" s="21"/>
      <c r="EW1056" s="21"/>
      <c r="EX1056" s="21"/>
      <c r="EY1056" s="21"/>
      <c r="EZ1056" s="21"/>
      <c r="FA1056" s="21"/>
      <c r="FB1056" s="21"/>
      <c r="FC1056" s="21"/>
      <c r="FD1056" s="21"/>
      <c r="FE1056" s="21"/>
      <c r="FF1056" s="21"/>
      <c r="FG1056" s="21"/>
      <c r="FH1056" s="21"/>
      <c r="FI1056" s="21"/>
      <c r="FJ1056" s="21"/>
      <c r="FK1056" s="21"/>
      <c r="FL1056" s="21"/>
      <c r="FM1056" s="21"/>
      <c r="FN1056" s="21"/>
      <c r="FO1056" s="21"/>
      <c r="FP1056" s="21"/>
      <c r="FQ1056" s="21"/>
      <c r="FR1056" s="21"/>
      <c r="FS1056" s="21"/>
      <c r="FT1056" s="21"/>
      <c r="FU1056" s="21"/>
      <c r="FV1056" s="21"/>
      <c r="FW1056" s="21"/>
      <c r="FX1056" s="21"/>
      <c r="FY1056" s="21"/>
      <c r="FZ1056" s="21"/>
      <c r="GA1056" s="21"/>
      <c r="GB1056" s="21"/>
      <c r="GC1056" s="21"/>
      <c r="GD1056" s="21"/>
      <c r="GE1056" s="21"/>
      <c r="GF1056" s="21"/>
      <c r="GG1056" s="21"/>
      <c r="GH1056" s="21"/>
      <c r="GI1056" s="21"/>
      <c r="GJ1056" s="21"/>
      <c r="GK1056" s="21"/>
      <c r="GL1056" s="21"/>
      <c r="GM1056" s="21"/>
      <c r="GN1056" s="21"/>
      <c r="GO1056" s="21"/>
      <c r="GP1056" s="21"/>
      <c r="GQ1056" s="21"/>
      <c r="GR1056" s="21"/>
      <c r="GS1056" s="21"/>
      <c r="GT1056" s="21"/>
      <c r="GU1056" s="21"/>
      <c r="GV1056" s="21"/>
      <c r="GW1056" s="21"/>
      <c r="GX1056" s="21"/>
      <c r="GY1056" s="21"/>
      <c r="GZ1056" s="21"/>
      <c r="HA1056" s="21"/>
      <c r="HB1056" s="21"/>
      <c r="HC1056" s="21"/>
      <c r="HD1056" s="21"/>
      <c r="HE1056" s="21"/>
      <c r="HF1056" s="21"/>
      <c r="HG1056" s="21"/>
      <c r="HH1056" s="21"/>
      <c r="HI1056" s="21"/>
      <c r="HJ1056" s="21"/>
      <c r="HK1056" s="21"/>
      <c r="HL1056" s="21"/>
      <c r="HM1056" s="21"/>
      <c r="HN1056" s="21"/>
      <c r="HO1056" s="21"/>
      <c r="HP1056" s="21"/>
      <c r="HQ1056" s="21"/>
      <c r="HR1056" s="21"/>
      <c r="HS1056" s="21"/>
      <c r="HT1056" s="21"/>
      <c r="HU1056" s="21"/>
      <c r="HV1056" s="21"/>
      <c r="HW1056" s="21"/>
      <c r="HX1056" s="21"/>
      <c r="HY1056" s="21"/>
      <c r="HZ1056" s="21"/>
      <c r="IA1056" s="21"/>
      <c r="IB1056" s="21"/>
      <c r="IC1056" s="21"/>
      <c r="ID1056" s="21"/>
      <c r="IE1056" s="21"/>
      <c r="IF1056" s="21"/>
      <c r="IG1056" s="21"/>
      <c r="IH1056" s="21"/>
      <c r="II1056" s="21"/>
      <c r="IJ1056" s="21"/>
      <c r="IK1056" s="21"/>
      <c r="IL1056" s="21"/>
      <c r="IM1056" s="21"/>
      <c r="IN1056" s="21"/>
      <c r="IO1056" s="21"/>
      <c r="IP1056" s="21"/>
      <c r="IQ1056" s="21"/>
      <c r="IR1056" s="21"/>
      <c r="IS1056" s="21"/>
      <c r="IT1056" s="21"/>
      <c r="IU1056" s="21"/>
      <c r="IV1056" s="21"/>
    </row>
    <row r="1057" spans="1:13" ht="12.75">
      <c r="A1057"/>
      <c r="B1057" s="306">
        <v>2500</v>
      </c>
      <c r="C1057" s="1" t="s">
        <v>37</v>
      </c>
      <c r="D1057" s="1" t="s">
        <v>13</v>
      </c>
      <c r="E1057" s="1" t="s">
        <v>656</v>
      </c>
      <c r="F1057" s="33" t="s">
        <v>307</v>
      </c>
      <c r="G1057" s="70" t="s">
        <v>236</v>
      </c>
      <c r="H1057" s="8">
        <f t="shared" si="76"/>
        <v>-2500</v>
      </c>
      <c r="I1057" s="28">
        <f t="shared" si="73"/>
        <v>5.2521008403361344</v>
      </c>
      <c r="K1057" t="s">
        <v>89</v>
      </c>
      <c r="L1057">
        <v>17</v>
      </c>
      <c r="M1057" s="2">
        <v>476</v>
      </c>
    </row>
    <row r="1058" spans="1:13" ht="12.75">
      <c r="A1058"/>
      <c r="B1058" s="306">
        <v>1400</v>
      </c>
      <c r="C1058" s="1" t="s">
        <v>37</v>
      </c>
      <c r="D1058" s="1" t="s">
        <v>13</v>
      </c>
      <c r="E1058" s="1" t="s">
        <v>656</v>
      </c>
      <c r="F1058" s="33" t="s">
        <v>307</v>
      </c>
      <c r="G1058" s="70" t="s">
        <v>269</v>
      </c>
      <c r="H1058" s="8">
        <f t="shared" si="76"/>
        <v>-3900</v>
      </c>
      <c r="I1058" s="28">
        <f t="shared" si="73"/>
        <v>2.9411764705882355</v>
      </c>
      <c r="K1058" t="s">
        <v>89</v>
      </c>
      <c r="L1058">
        <v>17</v>
      </c>
      <c r="M1058" s="2">
        <v>476</v>
      </c>
    </row>
    <row r="1059" spans="1:13" ht="12.75">
      <c r="A1059"/>
      <c r="B1059" s="306">
        <v>1500</v>
      </c>
      <c r="C1059" s="1" t="s">
        <v>37</v>
      </c>
      <c r="D1059" s="1" t="s">
        <v>13</v>
      </c>
      <c r="E1059" s="1" t="s">
        <v>656</v>
      </c>
      <c r="F1059" s="33" t="s">
        <v>307</v>
      </c>
      <c r="G1059" s="70" t="s">
        <v>282</v>
      </c>
      <c r="H1059" s="8">
        <f t="shared" si="76"/>
        <v>-5400</v>
      </c>
      <c r="I1059" s="28">
        <f t="shared" si="73"/>
        <v>3.1512605042016806</v>
      </c>
      <c r="K1059" t="s">
        <v>89</v>
      </c>
      <c r="L1059">
        <v>17</v>
      </c>
      <c r="M1059" s="2">
        <v>476</v>
      </c>
    </row>
    <row r="1060" spans="1:13" ht="12.75">
      <c r="A1060"/>
      <c r="B1060" s="306">
        <v>1700</v>
      </c>
      <c r="C1060" s="1" t="s">
        <v>37</v>
      </c>
      <c r="D1060" s="1" t="s">
        <v>13</v>
      </c>
      <c r="E1060" s="1" t="s">
        <v>656</v>
      </c>
      <c r="F1060" s="33" t="s">
        <v>307</v>
      </c>
      <c r="G1060" s="70" t="s">
        <v>271</v>
      </c>
      <c r="H1060" s="8">
        <f t="shared" si="76"/>
        <v>-7100</v>
      </c>
      <c r="I1060" s="28">
        <f t="shared" si="73"/>
        <v>3.5714285714285716</v>
      </c>
      <c r="K1060" t="s">
        <v>89</v>
      </c>
      <c r="L1060">
        <v>17</v>
      </c>
      <c r="M1060" s="2">
        <v>476</v>
      </c>
    </row>
    <row r="1061" spans="1:13" s="66" customFormat="1" ht="12.75">
      <c r="A1061" s="17"/>
      <c r="B1061" s="313">
        <f>SUM(B1057:B1060)</f>
        <v>7100</v>
      </c>
      <c r="C1061" s="64"/>
      <c r="D1061" s="17"/>
      <c r="E1061" s="17" t="s">
        <v>656</v>
      </c>
      <c r="F1061" s="24"/>
      <c r="G1061" s="24"/>
      <c r="H1061" s="63">
        <v>0</v>
      </c>
      <c r="I1061" s="65">
        <f t="shared" si="73"/>
        <v>14.915966386554622</v>
      </c>
      <c r="M1061" s="2">
        <v>476</v>
      </c>
    </row>
    <row r="1062" spans="1:13" ht="12.75">
      <c r="A1062"/>
      <c r="B1062" s="205"/>
      <c r="C1062" s="40"/>
      <c r="D1062" s="18"/>
      <c r="E1062"/>
      <c r="F1062"/>
      <c r="G1062"/>
      <c r="H1062" s="8">
        <f>H1061-B1062</f>
        <v>0</v>
      </c>
      <c r="I1062" s="28">
        <f t="shared" si="73"/>
        <v>0</v>
      </c>
      <c r="M1062" s="2">
        <v>476</v>
      </c>
    </row>
    <row r="1063" spans="1:13" ht="12.75">
      <c r="A1063"/>
      <c r="B1063" s="205"/>
      <c r="C1063"/>
      <c r="D1063" s="18"/>
      <c r="E1063"/>
      <c r="F1063"/>
      <c r="G1063"/>
      <c r="H1063" s="8">
        <f>H1062-B1063</f>
        <v>0</v>
      </c>
      <c r="I1063" s="28">
        <f t="shared" si="73"/>
        <v>0</v>
      </c>
      <c r="M1063" s="2">
        <v>476</v>
      </c>
    </row>
    <row r="1064" spans="1:13" ht="12.75">
      <c r="A1064"/>
      <c r="B1064" s="306">
        <v>5000</v>
      </c>
      <c r="C1064" s="1" t="s">
        <v>39</v>
      </c>
      <c r="D1064" s="18" t="s">
        <v>13</v>
      </c>
      <c r="E1064" s="1" t="s">
        <v>389</v>
      </c>
      <c r="F1064" s="33" t="s">
        <v>311</v>
      </c>
      <c r="G1064" s="70" t="s">
        <v>269</v>
      </c>
      <c r="H1064" s="8">
        <f>H1063-B1064</f>
        <v>-5000</v>
      </c>
      <c r="I1064" s="28">
        <f t="shared" si="73"/>
        <v>10.504201680672269</v>
      </c>
      <c r="K1064" t="s">
        <v>89</v>
      </c>
      <c r="L1064">
        <v>17</v>
      </c>
      <c r="M1064" s="2">
        <v>476</v>
      </c>
    </row>
    <row r="1065" spans="1:13" ht="12.75">
      <c r="A1065"/>
      <c r="B1065" s="306">
        <v>5000</v>
      </c>
      <c r="C1065" s="1" t="s">
        <v>39</v>
      </c>
      <c r="D1065" s="18" t="s">
        <v>13</v>
      </c>
      <c r="E1065" s="1" t="s">
        <v>389</v>
      </c>
      <c r="F1065" s="33" t="s">
        <v>311</v>
      </c>
      <c r="G1065" s="70" t="s">
        <v>282</v>
      </c>
      <c r="H1065" s="8">
        <f>H1064-B1065</f>
        <v>-10000</v>
      </c>
      <c r="I1065" s="28">
        <f t="shared" si="73"/>
        <v>10.504201680672269</v>
      </c>
      <c r="K1065" t="s">
        <v>89</v>
      </c>
      <c r="L1065">
        <v>17</v>
      </c>
      <c r="M1065" s="2">
        <v>476</v>
      </c>
    </row>
    <row r="1066" spans="1:13" ht="12.75">
      <c r="A1066"/>
      <c r="B1066" s="306">
        <v>0</v>
      </c>
      <c r="C1066" s="1" t="s">
        <v>39</v>
      </c>
      <c r="D1066" s="18" t="s">
        <v>13</v>
      </c>
      <c r="E1066" s="1" t="s">
        <v>389</v>
      </c>
      <c r="F1066" s="33" t="s">
        <v>307</v>
      </c>
      <c r="G1066" s="70" t="s">
        <v>271</v>
      </c>
      <c r="H1066" s="8">
        <f>H1065-B1066</f>
        <v>-10000</v>
      </c>
      <c r="I1066" s="28">
        <f t="shared" si="73"/>
        <v>0</v>
      </c>
      <c r="K1066" t="s">
        <v>89</v>
      </c>
      <c r="L1066">
        <v>17</v>
      </c>
      <c r="M1066" s="2">
        <v>476</v>
      </c>
    </row>
    <row r="1067" spans="1:13" s="66" customFormat="1" ht="12.75">
      <c r="A1067" s="17"/>
      <c r="B1067" s="313">
        <f>SUM(B1064:B1066)</f>
        <v>10000</v>
      </c>
      <c r="C1067" s="17" t="s">
        <v>39</v>
      </c>
      <c r="D1067" s="17"/>
      <c r="E1067" s="17"/>
      <c r="F1067" s="24"/>
      <c r="G1067" s="24"/>
      <c r="H1067" s="63">
        <v>0</v>
      </c>
      <c r="I1067" s="65">
        <f t="shared" si="73"/>
        <v>21.008403361344538</v>
      </c>
      <c r="M1067" s="2">
        <v>476</v>
      </c>
    </row>
    <row r="1068" spans="1:13" ht="12.75">
      <c r="A1068"/>
      <c r="B1068" s="306"/>
      <c r="C1068"/>
      <c r="D1068" s="18"/>
      <c r="E1068"/>
      <c r="F1068"/>
      <c r="G1068"/>
      <c r="H1068" s="8">
        <f aca="true" t="shared" si="77" ref="H1068:H1073">H1067-B1068</f>
        <v>0</v>
      </c>
      <c r="I1068" s="28">
        <f t="shared" si="73"/>
        <v>0</v>
      </c>
      <c r="M1068" s="2">
        <v>476</v>
      </c>
    </row>
    <row r="1069" spans="1:13" ht="12.75">
      <c r="A1069"/>
      <c r="B1069" s="205"/>
      <c r="C1069"/>
      <c r="D1069" s="18"/>
      <c r="E1069"/>
      <c r="F1069"/>
      <c r="G1069"/>
      <c r="H1069" s="8">
        <f t="shared" si="77"/>
        <v>0</v>
      </c>
      <c r="I1069" s="28">
        <f t="shared" si="73"/>
        <v>0</v>
      </c>
      <c r="M1069" s="2">
        <v>476</v>
      </c>
    </row>
    <row r="1070" spans="1:13" ht="12.75">
      <c r="A1070" s="18"/>
      <c r="B1070" s="198">
        <v>2000</v>
      </c>
      <c r="C1070" s="18" t="s">
        <v>41</v>
      </c>
      <c r="D1070" s="18" t="s">
        <v>13</v>
      </c>
      <c r="E1070" s="18" t="s">
        <v>387</v>
      </c>
      <c r="F1070" s="70" t="s">
        <v>307</v>
      </c>
      <c r="G1070" s="38" t="s">
        <v>236</v>
      </c>
      <c r="H1070" s="8">
        <f t="shared" si="77"/>
        <v>-2000</v>
      </c>
      <c r="I1070" s="28">
        <f t="shared" si="73"/>
        <v>4.201680672268908</v>
      </c>
      <c r="J1070" s="21"/>
      <c r="K1070" s="21" t="s">
        <v>89</v>
      </c>
      <c r="L1070" s="21">
        <v>17</v>
      </c>
      <c r="M1070" s="2">
        <v>476</v>
      </c>
    </row>
    <row r="1071" spans="1:13" ht="12.75">
      <c r="A1071" s="18"/>
      <c r="B1071" s="198">
        <v>2000</v>
      </c>
      <c r="C1071" s="18" t="s">
        <v>41</v>
      </c>
      <c r="D1071" s="18" t="s">
        <v>13</v>
      </c>
      <c r="E1071" s="18" t="s">
        <v>387</v>
      </c>
      <c r="F1071" s="70" t="s">
        <v>307</v>
      </c>
      <c r="G1071" s="38" t="s">
        <v>269</v>
      </c>
      <c r="H1071" s="8">
        <f t="shared" si="77"/>
        <v>-4000</v>
      </c>
      <c r="I1071" s="28">
        <f t="shared" si="73"/>
        <v>4.201680672268908</v>
      </c>
      <c r="J1071" s="21"/>
      <c r="K1071" s="21" t="s">
        <v>89</v>
      </c>
      <c r="L1071" s="21">
        <v>17</v>
      </c>
      <c r="M1071" s="2">
        <v>476</v>
      </c>
    </row>
    <row r="1072" spans="1:256" ht="12.75">
      <c r="A1072" s="18"/>
      <c r="B1072" s="198">
        <v>2000</v>
      </c>
      <c r="C1072" s="18" t="s">
        <v>41</v>
      </c>
      <c r="D1072" s="18" t="s">
        <v>13</v>
      </c>
      <c r="E1072" s="18" t="s">
        <v>387</v>
      </c>
      <c r="F1072" s="70" t="s">
        <v>307</v>
      </c>
      <c r="G1072" s="38" t="s">
        <v>282</v>
      </c>
      <c r="H1072" s="8">
        <f t="shared" si="77"/>
        <v>-6000</v>
      </c>
      <c r="I1072" s="28">
        <f t="shared" si="73"/>
        <v>4.201680672268908</v>
      </c>
      <c r="J1072" s="21"/>
      <c r="K1072" s="21" t="s">
        <v>89</v>
      </c>
      <c r="L1072" s="21">
        <v>17</v>
      </c>
      <c r="M1072" s="2">
        <v>476</v>
      </c>
      <c r="N1072" s="21"/>
      <c r="O1072" s="21"/>
      <c r="P1072" s="21"/>
      <c r="Q1072" s="21"/>
      <c r="R1072" s="21"/>
      <c r="S1072" s="21"/>
      <c r="T1072" s="21"/>
      <c r="U1072" s="21"/>
      <c r="V1072" s="21"/>
      <c r="W1072" s="21"/>
      <c r="X1072" s="21"/>
      <c r="Y1072" s="21"/>
      <c r="Z1072" s="21"/>
      <c r="AA1072" s="21"/>
      <c r="AB1072" s="21"/>
      <c r="AC1072" s="21"/>
      <c r="AD1072" s="21"/>
      <c r="AE1072" s="21"/>
      <c r="AF1072" s="21"/>
      <c r="AG1072" s="21"/>
      <c r="AH1072" s="21"/>
      <c r="AI1072" s="21"/>
      <c r="AJ1072" s="21"/>
      <c r="AK1072" s="21"/>
      <c r="AL1072" s="21"/>
      <c r="AM1072" s="21"/>
      <c r="AN1072" s="21"/>
      <c r="AO1072" s="21"/>
      <c r="AP1072" s="21"/>
      <c r="AQ1072" s="21"/>
      <c r="AR1072" s="21"/>
      <c r="AS1072" s="21"/>
      <c r="AT1072" s="21"/>
      <c r="AU1072" s="21"/>
      <c r="AV1072" s="21"/>
      <c r="AW1072" s="21"/>
      <c r="AX1072" s="21"/>
      <c r="AY1072" s="21"/>
      <c r="AZ1072" s="21"/>
      <c r="BA1072" s="21"/>
      <c r="BB1072" s="21"/>
      <c r="BC1072" s="21"/>
      <c r="BD1072" s="21"/>
      <c r="BE1072" s="21"/>
      <c r="BF1072" s="21"/>
      <c r="BG1072" s="21"/>
      <c r="BH1072" s="21"/>
      <c r="BI1072" s="21"/>
      <c r="BJ1072" s="21"/>
      <c r="BK1072" s="21"/>
      <c r="BL1072" s="21"/>
      <c r="BM1072" s="21"/>
      <c r="BN1072" s="21"/>
      <c r="BO1072" s="21"/>
      <c r="BP1072" s="21"/>
      <c r="BQ1072" s="21"/>
      <c r="BR1072" s="21"/>
      <c r="BS1072" s="21"/>
      <c r="BT1072" s="21"/>
      <c r="BU1072" s="21"/>
      <c r="BV1072" s="21"/>
      <c r="BW1072" s="21"/>
      <c r="BX1072" s="21"/>
      <c r="BY1072" s="21"/>
      <c r="BZ1072" s="21"/>
      <c r="CA1072" s="21"/>
      <c r="CB1072" s="21"/>
      <c r="CC1072" s="21"/>
      <c r="CD1072" s="21"/>
      <c r="CE1072" s="21"/>
      <c r="CF1072" s="21"/>
      <c r="CG1072" s="21"/>
      <c r="CH1072" s="21"/>
      <c r="CI1072" s="21"/>
      <c r="CJ1072" s="21"/>
      <c r="CK1072" s="21"/>
      <c r="CL1072" s="21"/>
      <c r="CM1072" s="21"/>
      <c r="CN1072" s="21"/>
      <c r="CO1072" s="21"/>
      <c r="CP1072" s="21"/>
      <c r="CQ1072" s="21"/>
      <c r="CR1072" s="21"/>
      <c r="CS1072" s="21"/>
      <c r="CT1072" s="21"/>
      <c r="CU1072" s="21"/>
      <c r="CV1072" s="21"/>
      <c r="CW1072" s="21"/>
      <c r="CX1072" s="21"/>
      <c r="CY1072" s="21"/>
      <c r="CZ1072" s="21"/>
      <c r="DA1072" s="21"/>
      <c r="DB1072" s="21"/>
      <c r="DC1072" s="21"/>
      <c r="DD1072" s="21"/>
      <c r="DE1072" s="21"/>
      <c r="DF1072" s="21"/>
      <c r="DG1072" s="21"/>
      <c r="DH1072" s="21"/>
      <c r="DI1072" s="21"/>
      <c r="DJ1072" s="21"/>
      <c r="DK1072" s="21"/>
      <c r="DL1072" s="21"/>
      <c r="DM1072" s="21"/>
      <c r="DN1072" s="21"/>
      <c r="DO1072" s="21"/>
      <c r="DP1072" s="21"/>
      <c r="DQ1072" s="21"/>
      <c r="DR1072" s="21"/>
      <c r="DS1072" s="21"/>
      <c r="DT1072" s="21"/>
      <c r="DU1072" s="21"/>
      <c r="DV1072" s="21"/>
      <c r="DW1072" s="21"/>
      <c r="DX1072" s="21"/>
      <c r="DY1072" s="21"/>
      <c r="DZ1072" s="21"/>
      <c r="EA1072" s="21"/>
      <c r="EB1072" s="21"/>
      <c r="EC1072" s="21"/>
      <c r="ED1072" s="21"/>
      <c r="EE1072" s="21"/>
      <c r="EF1072" s="21"/>
      <c r="EG1072" s="21"/>
      <c r="EH1072" s="21"/>
      <c r="EI1072" s="21"/>
      <c r="EJ1072" s="21"/>
      <c r="EK1072" s="21"/>
      <c r="EL1072" s="21"/>
      <c r="EM1072" s="21"/>
      <c r="EN1072" s="21"/>
      <c r="EO1072" s="21"/>
      <c r="EP1072" s="21"/>
      <c r="EQ1072" s="21"/>
      <c r="ER1072" s="21"/>
      <c r="ES1072" s="21"/>
      <c r="ET1072" s="21"/>
      <c r="EU1072" s="21"/>
      <c r="EV1072" s="21"/>
      <c r="EW1072" s="21"/>
      <c r="EX1072" s="21"/>
      <c r="EY1072" s="21"/>
      <c r="EZ1072" s="21"/>
      <c r="FA1072" s="21"/>
      <c r="FB1072" s="21"/>
      <c r="FC1072" s="21"/>
      <c r="FD1072" s="21"/>
      <c r="FE1072" s="21"/>
      <c r="FF1072" s="21"/>
      <c r="FG1072" s="21"/>
      <c r="FH1072" s="21"/>
      <c r="FI1072" s="21"/>
      <c r="FJ1072" s="21"/>
      <c r="FK1072" s="21"/>
      <c r="FL1072" s="21"/>
      <c r="FM1072" s="21"/>
      <c r="FN1072" s="21"/>
      <c r="FO1072" s="21"/>
      <c r="FP1072" s="21"/>
      <c r="FQ1072" s="21"/>
      <c r="FR1072" s="21"/>
      <c r="FS1072" s="21"/>
      <c r="FT1072" s="21"/>
      <c r="FU1072" s="21"/>
      <c r="FV1072" s="21"/>
      <c r="FW1072" s="21"/>
      <c r="FX1072" s="21"/>
      <c r="FY1072" s="21"/>
      <c r="FZ1072" s="21"/>
      <c r="GA1072" s="21"/>
      <c r="GB1072" s="21"/>
      <c r="GC1072" s="21"/>
      <c r="GD1072" s="21"/>
      <c r="GE1072" s="21"/>
      <c r="GF1072" s="21"/>
      <c r="GG1072" s="21"/>
      <c r="GH1072" s="21"/>
      <c r="GI1072" s="21"/>
      <c r="GJ1072" s="21"/>
      <c r="GK1072" s="21"/>
      <c r="GL1072" s="21"/>
      <c r="GM1072" s="21"/>
      <c r="GN1072" s="21"/>
      <c r="GO1072" s="21"/>
      <c r="GP1072" s="21"/>
      <c r="GQ1072" s="21"/>
      <c r="GR1072" s="21"/>
      <c r="GS1072" s="21"/>
      <c r="GT1072" s="21"/>
      <c r="GU1072" s="21"/>
      <c r="GV1072" s="21"/>
      <c r="GW1072" s="21"/>
      <c r="GX1072" s="21"/>
      <c r="GY1072" s="21"/>
      <c r="GZ1072" s="21"/>
      <c r="HA1072" s="21"/>
      <c r="HB1072" s="21"/>
      <c r="HC1072" s="21"/>
      <c r="HD1072" s="21"/>
      <c r="HE1072" s="21"/>
      <c r="HF1072" s="21"/>
      <c r="HG1072" s="21"/>
      <c r="HH1072" s="21"/>
      <c r="HI1072" s="21"/>
      <c r="HJ1072" s="21"/>
      <c r="HK1072" s="21"/>
      <c r="HL1072" s="21"/>
      <c r="HM1072" s="21"/>
      <c r="HN1072" s="21"/>
      <c r="HO1072" s="21"/>
      <c r="HP1072" s="21"/>
      <c r="HQ1072" s="21"/>
      <c r="HR1072" s="21"/>
      <c r="HS1072" s="21"/>
      <c r="HT1072" s="21"/>
      <c r="HU1072" s="21"/>
      <c r="HV1072" s="21"/>
      <c r="HW1072" s="21"/>
      <c r="HX1072" s="21"/>
      <c r="HY1072" s="21"/>
      <c r="HZ1072" s="21"/>
      <c r="IA1072" s="21"/>
      <c r="IB1072" s="21"/>
      <c r="IC1072" s="21"/>
      <c r="ID1072" s="21"/>
      <c r="IE1072" s="21"/>
      <c r="IF1072" s="21"/>
      <c r="IG1072" s="21"/>
      <c r="IH1072" s="21"/>
      <c r="II1072" s="21"/>
      <c r="IJ1072" s="21"/>
      <c r="IK1072" s="21"/>
      <c r="IL1072" s="21"/>
      <c r="IM1072" s="21"/>
      <c r="IN1072" s="21"/>
      <c r="IO1072" s="21"/>
      <c r="IP1072" s="21"/>
      <c r="IQ1072" s="21"/>
      <c r="IR1072" s="21"/>
      <c r="IS1072" s="21"/>
      <c r="IT1072" s="21"/>
      <c r="IU1072" s="21"/>
      <c r="IV1072" s="21"/>
    </row>
    <row r="1073" spans="1:256" ht="12.75">
      <c r="A1073" s="18"/>
      <c r="B1073" s="198">
        <v>2000</v>
      </c>
      <c r="C1073" s="18" t="s">
        <v>41</v>
      </c>
      <c r="D1073" s="18" t="s">
        <v>13</v>
      </c>
      <c r="E1073" s="18" t="s">
        <v>387</v>
      </c>
      <c r="F1073" s="70" t="s">
        <v>307</v>
      </c>
      <c r="G1073" s="38" t="s">
        <v>271</v>
      </c>
      <c r="H1073" s="8">
        <f t="shared" si="77"/>
        <v>-8000</v>
      </c>
      <c r="I1073" s="28">
        <f t="shared" si="73"/>
        <v>4.201680672268908</v>
      </c>
      <c r="J1073" s="21"/>
      <c r="K1073" s="21" t="s">
        <v>89</v>
      </c>
      <c r="L1073" s="21">
        <v>17</v>
      </c>
      <c r="M1073" s="2">
        <v>476</v>
      </c>
      <c r="N1073" s="21"/>
      <c r="O1073" s="21"/>
      <c r="P1073" s="21"/>
      <c r="Q1073" s="21"/>
      <c r="R1073" s="21"/>
      <c r="S1073" s="21"/>
      <c r="T1073" s="21"/>
      <c r="U1073" s="21"/>
      <c r="V1073" s="21"/>
      <c r="W1073" s="21"/>
      <c r="X1073" s="21"/>
      <c r="Y1073" s="21"/>
      <c r="Z1073" s="21"/>
      <c r="AA1073" s="21"/>
      <c r="AB1073" s="21"/>
      <c r="AC1073" s="21"/>
      <c r="AD1073" s="21"/>
      <c r="AE1073" s="21"/>
      <c r="AF1073" s="21"/>
      <c r="AG1073" s="21"/>
      <c r="AH1073" s="21"/>
      <c r="AI1073" s="21"/>
      <c r="AJ1073" s="21"/>
      <c r="AK1073" s="21"/>
      <c r="AL1073" s="21"/>
      <c r="AM1073" s="21"/>
      <c r="AN1073" s="21"/>
      <c r="AO1073" s="21"/>
      <c r="AP1073" s="21"/>
      <c r="AQ1073" s="21"/>
      <c r="AR1073" s="21"/>
      <c r="AS1073" s="21"/>
      <c r="AT1073" s="21"/>
      <c r="AU1073" s="21"/>
      <c r="AV1073" s="21"/>
      <c r="AW1073" s="21"/>
      <c r="AX1073" s="21"/>
      <c r="AY1073" s="21"/>
      <c r="AZ1073" s="21"/>
      <c r="BA1073" s="21"/>
      <c r="BB1073" s="21"/>
      <c r="BC1073" s="21"/>
      <c r="BD1073" s="21"/>
      <c r="BE1073" s="21"/>
      <c r="BF1073" s="21"/>
      <c r="BG1073" s="21"/>
      <c r="BH1073" s="21"/>
      <c r="BI1073" s="21"/>
      <c r="BJ1073" s="21"/>
      <c r="BK1073" s="21"/>
      <c r="BL1073" s="21"/>
      <c r="BM1073" s="21"/>
      <c r="BN1073" s="21"/>
      <c r="BO1073" s="21"/>
      <c r="BP1073" s="21"/>
      <c r="BQ1073" s="21"/>
      <c r="BR1073" s="21"/>
      <c r="BS1073" s="21"/>
      <c r="BT1073" s="21"/>
      <c r="BU1073" s="21"/>
      <c r="BV1073" s="21"/>
      <c r="BW1073" s="21"/>
      <c r="BX1073" s="21"/>
      <c r="BY1073" s="21"/>
      <c r="BZ1073" s="21"/>
      <c r="CA1073" s="21"/>
      <c r="CB1073" s="21"/>
      <c r="CC1073" s="21"/>
      <c r="CD1073" s="21"/>
      <c r="CE1073" s="21"/>
      <c r="CF1073" s="21"/>
      <c r="CG1073" s="21"/>
      <c r="CH1073" s="21"/>
      <c r="CI1073" s="21"/>
      <c r="CJ1073" s="21"/>
      <c r="CK1073" s="21"/>
      <c r="CL1073" s="21"/>
      <c r="CM1073" s="21"/>
      <c r="CN1073" s="21"/>
      <c r="CO1073" s="21"/>
      <c r="CP1073" s="21"/>
      <c r="CQ1073" s="21"/>
      <c r="CR1073" s="21"/>
      <c r="CS1073" s="21"/>
      <c r="CT1073" s="21"/>
      <c r="CU1073" s="21"/>
      <c r="CV1073" s="21"/>
      <c r="CW1073" s="21"/>
      <c r="CX1073" s="21"/>
      <c r="CY1073" s="21"/>
      <c r="CZ1073" s="21"/>
      <c r="DA1073" s="21"/>
      <c r="DB1073" s="21"/>
      <c r="DC1073" s="21"/>
      <c r="DD1073" s="21"/>
      <c r="DE1073" s="21"/>
      <c r="DF1073" s="21"/>
      <c r="DG1073" s="21"/>
      <c r="DH1073" s="21"/>
      <c r="DI1073" s="21"/>
      <c r="DJ1073" s="21"/>
      <c r="DK1073" s="21"/>
      <c r="DL1073" s="21"/>
      <c r="DM1073" s="21"/>
      <c r="DN1073" s="21"/>
      <c r="DO1073" s="21"/>
      <c r="DP1073" s="21"/>
      <c r="DQ1073" s="21"/>
      <c r="DR1073" s="21"/>
      <c r="DS1073" s="21"/>
      <c r="DT1073" s="21"/>
      <c r="DU1073" s="21"/>
      <c r="DV1073" s="21"/>
      <c r="DW1073" s="21"/>
      <c r="DX1073" s="21"/>
      <c r="DY1073" s="21"/>
      <c r="DZ1073" s="21"/>
      <c r="EA1073" s="21"/>
      <c r="EB1073" s="21"/>
      <c r="EC1073" s="21"/>
      <c r="ED1073" s="21"/>
      <c r="EE1073" s="21"/>
      <c r="EF1073" s="21"/>
      <c r="EG1073" s="21"/>
      <c r="EH1073" s="21"/>
      <c r="EI1073" s="21"/>
      <c r="EJ1073" s="21"/>
      <c r="EK1073" s="21"/>
      <c r="EL1073" s="21"/>
      <c r="EM1073" s="21"/>
      <c r="EN1073" s="21"/>
      <c r="EO1073" s="21"/>
      <c r="EP1073" s="21"/>
      <c r="EQ1073" s="21"/>
      <c r="ER1073" s="21"/>
      <c r="ES1073" s="21"/>
      <c r="ET1073" s="21"/>
      <c r="EU1073" s="21"/>
      <c r="EV1073" s="21"/>
      <c r="EW1073" s="21"/>
      <c r="EX1073" s="21"/>
      <c r="EY1073" s="21"/>
      <c r="EZ1073" s="21"/>
      <c r="FA1073" s="21"/>
      <c r="FB1073" s="21"/>
      <c r="FC1073" s="21"/>
      <c r="FD1073" s="21"/>
      <c r="FE1073" s="21"/>
      <c r="FF1073" s="21"/>
      <c r="FG1073" s="21"/>
      <c r="FH1073" s="21"/>
      <c r="FI1073" s="21"/>
      <c r="FJ1073" s="21"/>
      <c r="FK1073" s="21"/>
      <c r="FL1073" s="21"/>
      <c r="FM1073" s="21"/>
      <c r="FN1073" s="21"/>
      <c r="FO1073" s="21"/>
      <c r="FP1073" s="21"/>
      <c r="FQ1073" s="21"/>
      <c r="FR1073" s="21"/>
      <c r="FS1073" s="21"/>
      <c r="FT1073" s="21"/>
      <c r="FU1073" s="21"/>
      <c r="FV1073" s="21"/>
      <c r="FW1073" s="21"/>
      <c r="FX1073" s="21"/>
      <c r="FY1073" s="21"/>
      <c r="FZ1073" s="21"/>
      <c r="GA1073" s="21"/>
      <c r="GB1073" s="21"/>
      <c r="GC1073" s="21"/>
      <c r="GD1073" s="21"/>
      <c r="GE1073" s="21"/>
      <c r="GF1073" s="21"/>
      <c r="GG1073" s="21"/>
      <c r="GH1073" s="21"/>
      <c r="GI1073" s="21"/>
      <c r="GJ1073" s="21"/>
      <c r="GK1073" s="21"/>
      <c r="GL1073" s="21"/>
      <c r="GM1073" s="21"/>
      <c r="GN1073" s="21"/>
      <c r="GO1073" s="21"/>
      <c r="GP1073" s="21"/>
      <c r="GQ1073" s="21"/>
      <c r="GR1073" s="21"/>
      <c r="GS1073" s="21"/>
      <c r="GT1073" s="21"/>
      <c r="GU1073" s="21"/>
      <c r="GV1073" s="21"/>
      <c r="GW1073" s="21"/>
      <c r="GX1073" s="21"/>
      <c r="GY1073" s="21"/>
      <c r="GZ1073" s="21"/>
      <c r="HA1073" s="21"/>
      <c r="HB1073" s="21"/>
      <c r="HC1073" s="21"/>
      <c r="HD1073" s="21"/>
      <c r="HE1073" s="21"/>
      <c r="HF1073" s="21"/>
      <c r="HG1073" s="21"/>
      <c r="HH1073" s="21"/>
      <c r="HI1073" s="21"/>
      <c r="HJ1073" s="21"/>
      <c r="HK1073" s="21"/>
      <c r="HL1073" s="21"/>
      <c r="HM1073" s="21"/>
      <c r="HN1073" s="21"/>
      <c r="HO1073" s="21"/>
      <c r="HP1073" s="21"/>
      <c r="HQ1073" s="21"/>
      <c r="HR1073" s="21"/>
      <c r="HS1073" s="21"/>
      <c r="HT1073" s="21"/>
      <c r="HU1073" s="21"/>
      <c r="HV1073" s="21"/>
      <c r="HW1073" s="21"/>
      <c r="HX1073" s="21"/>
      <c r="HY1073" s="21"/>
      <c r="HZ1073" s="21"/>
      <c r="IA1073" s="21"/>
      <c r="IB1073" s="21"/>
      <c r="IC1073" s="21"/>
      <c r="ID1073" s="21"/>
      <c r="IE1073" s="21"/>
      <c r="IF1073" s="21"/>
      <c r="IG1073" s="21"/>
      <c r="IH1073" s="21"/>
      <c r="II1073" s="21"/>
      <c r="IJ1073" s="21"/>
      <c r="IK1073" s="21"/>
      <c r="IL1073" s="21"/>
      <c r="IM1073" s="21"/>
      <c r="IN1073" s="21"/>
      <c r="IO1073" s="21"/>
      <c r="IP1073" s="21"/>
      <c r="IQ1073" s="21"/>
      <c r="IR1073" s="21"/>
      <c r="IS1073" s="21"/>
      <c r="IT1073" s="21"/>
      <c r="IU1073" s="21"/>
      <c r="IV1073" s="21"/>
    </row>
    <row r="1074" spans="1:256" s="66" customFormat="1" ht="12.75">
      <c r="A1074" s="17"/>
      <c r="B1074" s="313">
        <f>SUM(B1070:B1073)</f>
        <v>8000</v>
      </c>
      <c r="C1074" s="64" t="s">
        <v>41</v>
      </c>
      <c r="D1074" s="17"/>
      <c r="E1074" s="17"/>
      <c r="F1074" s="24"/>
      <c r="G1074" s="24"/>
      <c r="H1074" s="63">
        <v>0</v>
      </c>
      <c r="I1074" s="65">
        <f t="shared" si="73"/>
        <v>16.80672268907563</v>
      </c>
      <c r="M1074" s="2">
        <v>476</v>
      </c>
      <c r="IV1074" s="66">
        <v>500</v>
      </c>
    </row>
    <row r="1075" spans="1:13" ht="12.75">
      <c r="A1075"/>
      <c r="B1075" s="205"/>
      <c r="C1075"/>
      <c r="D1075" s="18"/>
      <c r="E1075"/>
      <c r="F1075"/>
      <c r="G1075"/>
      <c r="H1075" s="8">
        <f>H1074-B1075</f>
        <v>0</v>
      </c>
      <c r="I1075" s="28">
        <f t="shared" si="73"/>
        <v>0</v>
      </c>
      <c r="M1075" s="2">
        <v>476</v>
      </c>
    </row>
    <row r="1076" spans="1:13" ht="12.75">
      <c r="A1076"/>
      <c r="B1076" s="205"/>
      <c r="C1076"/>
      <c r="D1076" s="18"/>
      <c r="E1076"/>
      <c r="F1076"/>
      <c r="G1076"/>
      <c r="H1076" s="8">
        <f>H1075-B1076</f>
        <v>0</v>
      </c>
      <c r="I1076" s="28">
        <f t="shared" si="73"/>
        <v>0</v>
      </c>
      <c r="M1076" s="2">
        <v>476</v>
      </c>
    </row>
    <row r="1077" spans="1:256" ht="12.75">
      <c r="A1077"/>
      <c r="B1077" s="306">
        <v>1500</v>
      </c>
      <c r="C1077" s="1" t="s">
        <v>383</v>
      </c>
      <c r="D1077" s="18" t="s">
        <v>13</v>
      </c>
      <c r="E1077" s="1" t="s">
        <v>68</v>
      </c>
      <c r="F1077" s="70" t="s">
        <v>307</v>
      </c>
      <c r="G1077" s="70" t="s">
        <v>269</v>
      </c>
      <c r="H1077" s="8">
        <f>H1076-B1077</f>
        <v>-1500</v>
      </c>
      <c r="I1077" s="28">
        <f t="shared" si="73"/>
        <v>3.1512605042016806</v>
      </c>
      <c r="K1077" t="s">
        <v>89</v>
      </c>
      <c r="L1077">
        <v>17</v>
      </c>
      <c r="M1077" s="2">
        <v>476</v>
      </c>
      <c r="IV1077" s="1">
        <v>503</v>
      </c>
    </row>
    <row r="1078" spans="1:256" ht="12.75">
      <c r="A1078"/>
      <c r="B1078" s="306">
        <v>1500</v>
      </c>
      <c r="C1078" s="1" t="s">
        <v>383</v>
      </c>
      <c r="D1078" s="18" t="s">
        <v>13</v>
      </c>
      <c r="E1078" s="1" t="s">
        <v>68</v>
      </c>
      <c r="F1078" s="70" t="s">
        <v>307</v>
      </c>
      <c r="G1078" s="70" t="s">
        <v>282</v>
      </c>
      <c r="H1078" s="8">
        <f>H1077-B1078</f>
        <v>-3000</v>
      </c>
      <c r="I1078" s="28">
        <f t="shared" si="73"/>
        <v>3.1512605042016806</v>
      </c>
      <c r="K1078" t="s">
        <v>89</v>
      </c>
      <c r="L1078">
        <v>17</v>
      </c>
      <c r="M1078" s="2">
        <v>476</v>
      </c>
      <c r="IV1078" s="1"/>
    </row>
    <row r="1079" spans="1:256" s="66" customFormat="1" ht="12.75">
      <c r="A1079" s="17"/>
      <c r="B1079" s="313">
        <f>SUM(B1077:B1078)</f>
        <v>3000</v>
      </c>
      <c r="C1079" s="17"/>
      <c r="D1079" s="17"/>
      <c r="E1079" s="64" t="s">
        <v>68</v>
      </c>
      <c r="F1079" s="24"/>
      <c r="G1079" s="17"/>
      <c r="H1079" s="63">
        <v>0</v>
      </c>
      <c r="I1079" s="65">
        <f t="shared" si="73"/>
        <v>6.302521008403361</v>
      </c>
      <c r="M1079" s="2">
        <v>476</v>
      </c>
      <c r="IV1079" s="17">
        <v>3506</v>
      </c>
    </row>
    <row r="1080" spans="2:13" ht="12.75">
      <c r="B1080" s="306"/>
      <c r="D1080" s="18"/>
      <c r="H1080" s="8">
        <f>H1079-B1080</f>
        <v>0</v>
      </c>
      <c r="I1080" s="28">
        <f t="shared" si="73"/>
        <v>0</v>
      </c>
      <c r="M1080" s="2">
        <v>476</v>
      </c>
    </row>
    <row r="1081" spans="2:13" ht="12.75">
      <c r="B1081" s="306"/>
      <c r="D1081" s="18"/>
      <c r="H1081" s="8">
        <f>H1080-B1081</f>
        <v>0</v>
      </c>
      <c r="I1081" s="28">
        <f t="shared" si="73"/>
        <v>0</v>
      </c>
      <c r="M1081" s="2">
        <v>476</v>
      </c>
    </row>
    <row r="1082" spans="2:13" ht="12.75">
      <c r="B1082" s="306"/>
      <c r="D1082" s="18"/>
      <c r="H1082" s="8">
        <f>H1081-B1082</f>
        <v>0</v>
      </c>
      <c r="I1082" s="28">
        <f t="shared" si="73"/>
        <v>0</v>
      </c>
      <c r="M1082" s="2">
        <v>476</v>
      </c>
    </row>
    <row r="1083" spans="1:13" s="72" customFormat="1" ht="12.75">
      <c r="A1083" s="73"/>
      <c r="B1083" s="391"/>
      <c r="C1083" s="77"/>
      <c r="D1083" s="41"/>
      <c r="E1083" s="73"/>
      <c r="F1083" s="74"/>
      <c r="G1083" s="74"/>
      <c r="H1083" s="8">
        <f>H1082-B1083</f>
        <v>0</v>
      </c>
      <c r="I1083" s="28">
        <f t="shared" si="73"/>
        <v>0</v>
      </c>
      <c r="M1083" s="2">
        <v>476</v>
      </c>
    </row>
    <row r="1084" spans="1:256" s="62" customFormat="1" ht="12.75">
      <c r="A1084" s="57"/>
      <c r="B1084" s="389">
        <f>+B1088+B1092+B1096</f>
        <v>57000</v>
      </c>
      <c r="C1084" s="57" t="s">
        <v>312</v>
      </c>
      <c r="D1084" s="57" t="s">
        <v>358</v>
      </c>
      <c r="E1084" s="57" t="s">
        <v>131</v>
      </c>
      <c r="F1084" s="59" t="s">
        <v>248</v>
      </c>
      <c r="G1084" s="60" t="s">
        <v>381</v>
      </c>
      <c r="H1084" s="58"/>
      <c r="I1084" s="61">
        <f t="shared" si="73"/>
        <v>119.74789915966386</v>
      </c>
      <c r="M1084" s="2">
        <v>476</v>
      </c>
      <c r="IV1084" s="57">
        <v>55910.6</v>
      </c>
    </row>
    <row r="1085" spans="2:13" ht="12.75">
      <c r="B1085" s="306"/>
      <c r="D1085" s="18"/>
      <c r="H1085" s="8">
        <f>H1084-B1085</f>
        <v>0</v>
      </c>
      <c r="I1085" s="28">
        <f t="shared" si="73"/>
        <v>0</v>
      </c>
      <c r="M1085" s="2">
        <v>476</v>
      </c>
    </row>
    <row r="1086" spans="2:13" ht="12.75">
      <c r="B1086" s="306">
        <v>2000</v>
      </c>
      <c r="C1086" s="1" t="s">
        <v>17</v>
      </c>
      <c r="D1086" s="1" t="s">
        <v>13</v>
      </c>
      <c r="E1086" s="1" t="s">
        <v>18</v>
      </c>
      <c r="F1086" s="33" t="s">
        <v>313</v>
      </c>
      <c r="G1086" s="33" t="s">
        <v>269</v>
      </c>
      <c r="H1086" s="8">
        <f>H1085-B1086</f>
        <v>-2000</v>
      </c>
      <c r="I1086" s="28">
        <v>4</v>
      </c>
      <c r="K1086" t="s">
        <v>17</v>
      </c>
      <c r="L1086">
        <v>18</v>
      </c>
      <c r="M1086" s="2">
        <v>476</v>
      </c>
    </row>
    <row r="1087" spans="2:13" ht="12.75">
      <c r="B1087" s="306">
        <v>3000</v>
      </c>
      <c r="C1087" s="1" t="s">
        <v>17</v>
      </c>
      <c r="D1087" s="1" t="s">
        <v>13</v>
      </c>
      <c r="E1087" s="1" t="s">
        <v>18</v>
      </c>
      <c r="F1087" s="33" t="s">
        <v>314</v>
      </c>
      <c r="G1087" s="33" t="s">
        <v>282</v>
      </c>
      <c r="H1087" s="8">
        <f>H1086-B1087</f>
        <v>-5000</v>
      </c>
      <c r="I1087" s="28">
        <v>6</v>
      </c>
      <c r="K1087" t="s">
        <v>17</v>
      </c>
      <c r="L1087">
        <v>18</v>
      </c>
      <c r="M1087" s="2">
        <v>476</v>
      </c>
    </row>
    <row r="1088" spans="1:13" s="66" customFormat="1" ht="12.75">
      <c r="A1088" s="17"/>
      <c r="B1088" s="313">
        <f>SUM(B1086:B1087)</f>
        <v>5000</v>
      </c>
      <c r="C1088" s="17" t="s">
        <v>17</v>
      </c>
      <c r="D1088" s="17"/>
      <c r="E1088" s="17"/>
      <c r="F1088" s="24"/>
      <c r="G1088" s="24"/>
      <c r="H1088" s="63">
        <v>0</v>
      </c>
      <c r="I1088" s="65">
        <f t="shared" si="73"/>
        <v>10.504201680672269</v>
      </c>
      <c r="M1088" s="2">
        <v>476</v>
      </c>
    </row>
    <row r="1089" spans="2:13" ht="12.75">
      <c r="B1089" s="306"/>
      <c r="D1089" s="18"/>
      <c r="H1089" s="8">
        <f>H1088-B1089</f>
        <v>0</v>
      </c>
      <c r="I1089" s="28">
        <f t="shared" si="73"/>
        <v>0</v>
      </c>
      <c r="M1089" s="2">
        <v>476</v>
      </c>
    </row>
    <row r="1090" spans="2:13" ht="12.75">
      <c r="B1090" s="306"/>
      <c r="D1090" s="18"/>
      <c r="H1090" s="8">
        <f>H1089-B1090</f>
        <v>0</v>
      </c>
      <c r="I1090" s="28">
        <f t="shared" si="73"/>
        <v>0</v>
      </c>
      <c r="M1090" s="2">
        <v>476</v>
      </c>
    </row>
    <row r="1091" spans="2:13" ht="12.75">
      <c r="B1091" s="306">
        <v>50000</v>
      </c>
      <c r="C1091" s="1" t="s">
        <v>825</v>
      </c>
      <c r="D1091" s="18" t="s">
        <v>13</v>
      </c>
      <c r="E1091" s="1" t="s">
        <v>656</v>
      </c>
      <c r="F1091" s="33" t="s">
        <v>316</v>
      </c>
      <c r="G1091" s="33" t="s">
        <v>282</v>
      </c>
      <c r="H1091" s="8">
        <f>H1090-B1091</f>
        <v>-50000</v>
      </c>
      <c r="I1091" s="28">
        <f t="shared" si="73"/>
        <v>105.04201680672269</v>
      </c>
      <c r="K1091" t="s">
        <v>18</v>
      </c>
      <c r="L1091">
        <v>18</v>
      </c>
      <c r="M1091" s="2">
        <v>476</v>
      </c>
    </row>
    <row r="1092" spans="1:13" s="66" customFormat="1" ht="12.75">
      <c r="A1092" s="17"/>
      <c r="B1092" s="313">
        <f>SUM(B1091)</f>
        <v>50000</v>
      </c>
      <c r="C1092" s="17"/>
      <c r="D1092" s="17"/>
      <c r="E1092" s="17" t="s">
        <v>656</v>
      </c>
      <c r="F1092" s="24"/>
      <c r="G1092" s="24"/>
      <c r="H1092" s="63">
        <v>0</v>
      </c>
      <c r="I1092" s="65">
        <f t="shared" si="73"/>
        <v>105.04201680672269</v>
      </c>
      <c r="M1092" s="2">
        <v>476</v>
      </c>
    </row>
    <row r="1093" spans="2:13" ht="12.75">
      <c r="B1093" s="306"/>
      <c r="D1093" s="18"/>
      <c r="H1093" s="8">
        <f>H1092-B1093</f>
        <v>0</v>
      </c>
      <c r="I1093" s="28">
        <f>+B1093/M1093</f>
        <v>0</v>
      </c>
      <c r="M1093" s="2">
        <v>476</v>
      </c>
    </row>
    <row r="1094" spans="2:13" ht="12.75">
      <c r="B1094" s="306"/>
      <c r="D1094" s="18"/>
      <c r="H1094" s="8">
        <f>H1093-B1094</f>
        <v>0</v>
      </c>
      <c r="I1094" s="28">
        <f>+B1094/M1094</f>
        <v>0</v>
      </c>
      <c r="M1094" s="2">
        <v>476</v>
      </c>
    </row>
    <row r="1095" spans="2:13" ht="12.75">
      <c r="B1095" s="306">
        <v>2000</v>
      </c>
      <c r="C1095" s="1" t="s">
        <v>41</v>
      </c>
      <c r="D1095" s="18" t="s">
        <v>13</v>
      </c>
      <c r="E1095" s="1" t="s">
        <v>387</v>
      </c>
      <c r="F1095" s="33" t="s">
        <v>317</v>
      </c>
      <c r="G1095" s="33" t="s">
        <v>282</v>
      </c>
      <c r="H1095" s="8">
        <f>H1094-B1095</f>
        <v>-2000</v>
      </c>
      <c r="I1095" s="28">
        <f>+B1095/M1095</f>
        <v>4.201680672268908</v>
      </c>
      <c r="K1095" t="s">
        <v>18</v>
      </c>
      <c r="L1095">
        <v>18</v>
      </c>
      <c r="M1095" s="2">
        <v>476</v>
      </c>
    </row>
    <row r="1096" spans="1:13" s="66" customFormat="1" ht="12.75">
      <c r="A1096" s="17"/>
      <c r="B1096" s="313">
        <f>SUM(B1095)</f>
        <v>2000</v>
      </c>
      <c r="C1096" s="17" t="s">
        <v>41</v>
      </c>
      <c r="D1096" s="17"/>
      <c r="E1096" s="17"/>
      <c r="F1096" s="24"/>
      <c r="G1096" s="24"/>
      <c r="H1096" s="63">
        <v>0</v>
      </c>
      <c r="I1096" s="65">
        <f>+B1096/M1096</f>
        <v>4.201680672268908</v>
      </c>
      <c r="M1096" s="2">
        <v>476</v>
      </c>
    </row>
    <row r="1097" spans="2:13" ht="12.75">
      <c r="B1097" s="306"/>
      <c r="H1097" s="8">
        <f aca="true" t="shared" si="78" ref="H1097:H1112">H1096-B1097</f>
        <v>0</v>
      </c>
      <c r="I1097" s="28">
        <f>+B1097/M1097</f>
        <v>0</v>
      </c>
      <c r="M1097" s="2">
        <v>476</v>
      </c>
    </row>
    <row r="1098" spans="2:13" ht="12.75">
      <c r="B1098" s="306"/>
      <c r="H1098" s="8">
        <f t="shared" si="78"/>
        <v>0</v>
      </c>
      <c r="I1098" s="28">
        <f aca="true" t="shared" si="79" ref="I1098:I1117">+B1098/M1098</f>
        <v>0</v>
      </c>
      <c r="M1098" s="2">
        <v>476</v>
      </c>
    </row>
    <row r="1099" spans="2:13" ht="12.75">
      <c r="B1099" s="306"/>
      <c r="H1099" s="8">
        <f t="shared" si="78"/>
        <v>0</v>
      </c>
      <c r="I1099" s="28">
        <f t="shared" si="79"/>
        <v>0</v>
      </c>
      <c r="M1099" s="2">
        <v>476</v>
      </c>
    </row>
    <row r="1100" spans="1:13" s="80" customFormat="1" ht="12.75">
      <c r="A1100" s="40"/>
      <c r="B1100" s="198">
        <v>350000</v>
      </c>
      <c r="C1100" s="40" t="s">
        <v>21</v>
      </c>
      <c r="D1100" s="38" t="s">
        <v>13</v>
      </c>
      <c r="E1100" s="40"/>
      <c r="F1100" s="97" t="s">
        <v>404</v>
      </c>
      <c r="G1100" s="97" t="s">
        <v>31</v>
      </c>
      <c r="H1100" s="8">
        <f t="shared" si="78"/>
        <v>-350000</v>
      </c>
      <c r="I1100" s="28">
        <f t="shared" si="79"/>
        <v>735.2941176470588</v>
      </c>
      <c r="M1100" s="2">
        <v>476</v>
      </c>
    </row>
    <row r="1101" spans="1:13" s="80" customFormat="1" ht="12.75">
      <c r="A1101" s="40"/>
      <c r="B1101" s="198">
        <v>38850</v>
      </c>
      <c r="C1101" s="40" t="s">
        <v>21</v>
      </c>
      <c r="D1101" s="38" t="s">
        <v>13</v>
      </c>
      <c r="E1101" s="40" t="s">
        <v>405</v>
      </c>
      <c r="F1101" s="97"/>
      <c r="G1101" s="97" t="s">
        <v>31</v>
      </c>
      <c r="H1101" s="8">
        <f t="shared" si="78"/>
        <v>-388850</v>
      </c>
      <c r="I1101" s="28">
        <f t="shared" si="79"/>
        <v>81.61764705882354</v>
      </c>
      <c r="M1101" s="2">
        <v>476</v>
      </c>
    </row>
    <row r="1102" spans="1:13" s="80" customFormat="1" ht="12.75">
      <c r="A1102" s="40"/>
      <c r="B1102" s="198">
        <v>8750</v>
      </c>
      <c r="C1102" s="40" t="s">
        <v>21</v>
      </c>
      <c r="D1102" s="38" t="s">
        <v>13</v>
      </c>
      <c r="E1102" s="40" t="s">
        <v>406</v>
      </c>
      <c r="F1102" s="97"/>
      <c r="G1102" s="97" t="s">
        <v>31</v>
      </c>
      <c r="H1102" s="8">
        <f t="shared" si="78"/>
        <v>-397600</v>
      </c>
      <c r="I1102" s="28">
        <f t="shared" si="79"/>
        <v>18.38235294117647</v>
      </c>
      <c r="M1102" s="2">
        <v>476</v>
      </c>
    </row>
    <row r="1103" spans="1:13" s="80" customFormat="1" ht="12.75">
      <c r="A1103" s="40"/>
      <c r="B1103" s="198">
        <v>20000</v>
      </c>
      <c r="C1103" s="40" t="s">
        <v>21</v>
      </c>
      <c r="D1103" s="38" t="s">
        <v>13</v>
      </c>
      <c r="E1103" s="40" t="s">
        <v>341</v>
      </c>
      <c r="F1103" s="97"/>
      <c r="G1103" s="97" t="s">
        <v>31</v>
      </c>
      <c r="H1103" s="8">
        <f t="shared" si="78"/>
        <v>-417600</v>
      </c>
      <c r="I1103" s="28">
        <f t="shared" si="79"/>
        <v>42.016806722689076</v>
      </c>
      <c r="M1103" s="2">
        <v>476</v>
      </c>
    </row>
    <row r="1104" spans="1:13" s="80" customFormat="1" ht="12.75">
      <c r="A1104" s="40"/>
      <c r="B1104" s="198">
        <v>140000</v>
      </c>
      <c r="C1104" s="40" t="s">
        <v>89</v>
      </c>
      <c r="D1104" s="38" t="s">
        <v>13</v>
      </c>
      <c r="E1104" s="40"/>
      <c r="F1104" s="97" t="s">
        <v>404</v>
      </c>
      <c r="G1104" s="97" t="s">
        <v>31</v>
      </c>
      <c r="H1104" s="8">
        <f t="shared" si="78"/>
        <v>-557600</v>
      </c>
      <c r="I1104" s="28">
        <f>+B1104/M1104</f>
        <v>294.11764705882354</v>
      </c>
      <c r="M1104" s="2">
        <v>476</v>
      </c>
    </row>
    <row r="1105" spans="1:13" s="80" customFormat="1" ht="12.75">
      <c r="A1105" s="40"/>
      <c r="B1105" s="198">
        <v>50000</v>
      </c>
      <c r="C1105" s="40" t="s">
        <v>89</v>
      </c>
      <c r="D1105" s="38" t="s">
        <v>13</v>
      </c>
      <c r="E1105" s="40" t="s">
        <v>341</v>
      </c>
      <c r="F1105" s="97"/>
      <c r="G1105" s="97" t="s">
        <v>31</v>
      </c>
      <c r="H1105" s="8">
        <f t="shared" si="78"/>
        <v>-607600</v>
      </c>
      <c r="I1105" s="28">
        <f>+B1105/M1105</f>
        <v>105.04201680672269</v>
      </c>
      <c r="M1105" s="2">
        <v>476</v>
      </c>
    </row>
    <row r="1106" spans="1:13" s="80" customFormat="1" ht="12.75">
      <c r="A1106" s="40"/>
      <c r="B1106" s="198">
        <v>140000</v>
      </c>
      <c r="C1106" s="40" t="s">
        <v>23</v>
      </c>
      <c r="D1106" s="38" t="s">
        <v>13</v>
      </c>
      <c r="E1106" s="40"/>
      <c r="F1106" s="97" t="s">
        <v>404</v>
      </c>
      <c r="G1106" s="97" t="s">
        <v>31</v>
      </c>
      <c r="H1106" s="8">
        <f t="shared" si="78"/>
        <v>-747600</v>
      </c>
      <c r="I1106" s="28">
        <f t="shared" si="79"/>
        <v>294.11764705882354</v>
      </c>
      <c r="M1106" s="2">
        <v>476</v>
      </c>
    </row>
    <row r="1107" spans="1:13" s="80" customFormat="1" ht="12.75">
      <c r="A1107" s="40"/>
      <c r="B1107" s="198">
        <v>40000</v>
      </c>
      <c r="C1107" s="40" t="s">
        <v>23</v>
      </c>
      <c r="D1107" s="38" t="s">
        <v>13</v>
      </c>
      <c r="E1107" s="40" t="s">
        <v>341</v>
      </c>
      <c r="F1107" s="97"/>
      <c r="G1107" s="97" t="s">
        <v>31</v>
      </c>
      <c r="H1107" s="8">
        <f t="shared" si="78"/>
        <v>-787600</v>
      </c>
      <c r="I1107" s="28">
        <f aca="true" t="shared" si="80" ref="I1107:I1113">+B1107/M1107</f>
        <v>84.03361344537815</v>
      </c>
      <c r="M1107" s="2">
        <v>476</v>
      </c>
    </row>
    <row r="1108" spans="1:13" s="80" customFormat="1" ht="12.75">
      <c r="A1108" s="40"/>
      <c r="B1108" s="198">
        <v>120000</v>
      </c>
      <c r="C1108" s="40" t="s">
        <v>108</v>
      </c>
      <c r="D1108" s="38" t="s">
        <v>13</v>
      </c>
      <c r="E1108" s="40" t="s">
        <v>341</v>
      </c>
      <c r="F1108" s="97"/>
      <c r="G1108" s="97" t="s">
        <v>31</v>
      </c>
      <c r="H1108" s="8">
        <f t="shared" si="78"/>
        <v>-907600</v>
      </c>
      <c r="I1108" s="28">
        <f t="shared" si="80"/>
        <v>252.10084033613447</v>
      </c>
      <c r="M1108" s="2">
        <v>476</v>
      </c>
    </row>
    <row r="1109" spans="1:13" s="80" customFormat="1" ht="12.75">
      <c r="A1109" s="40"/>
      <c r="B1109" s="198">
        <v>60000</v>
      </c>
      <c r="C1109" s="40" t="s">
        <v>71</v>
      </c>
      <c r="D1109" s="38" t="s">
        <v>13</v>
      </c>
      <c r="E1109" s="40" t="s">
        <v>341</v>
      </c>
      <c r="F1109" s="97"/>
      <c r="G1109" s="97" t="s">
        <v>31</v>
      </c>
      <c r="H1109" s="8">
        <f t="shared" si="78"/>
        <v>-967600</v>
      </c>
      <c r="I1109" s="28">
        <f t="shared" si="80"/>
        <v>126.05042016806723</v>
      </c>
      <c r="M1109" s="2">
        <v>476</v>
      </c>
    </row>
    <row r="1110" spans="1:13" s="80" customFormat="1" ht="12.75">
      <c r="A1110" s="40"/>
      <c r="B1110" s="198">
        <v>60000</v>
      </c>
      <c r="C1110" s="40" t="s">
        <v>71</v>
      </c>
      <c r="D1110" s="38" t="s">
        <v>13</v>
      </c>
      <c r="E1110" s="40" t="s">
        <v>341</v>
      </c>
      <c r="F1110" s="97"/>
      <c r="G1110" s="97" t="s">
        <v>31</v>
      </c>
      <c r="H1110" s="8">
        <f t="shared" si="78"/>
        <v>-1027600</v>
      </c>
      <c r="I1110" s="28">
        <f t="shared" si="80"/>
        <v>126.05042016806723</v>
      </c>
      <c r="M1110" s="2">
        <v>476</v>
      </c>
    </row>
    <row r="1111" spans="1:13" s="80" customFormat="1" ht="12.75">
      <c r="A1111" s="40"/>
      <c r="B1111" s="198">
        <v>100000</v>
      </c>
      <c r="C1111" s="40" t="s">
        <v>71</v>
      </c>
      <c r="D1111" s="38" t="s">
        <v>13</v>
      </c>
      <c r="E1111" s="40" t="s">
        <v>341</v>
      </c>
      <c r="F1111" s="97"/>
      <c r="G1111" s="97" t="s">
        <v>31</v>
      </c>
      <c r="H1111" s="8">
        <f t="shared" si="78"/>
        <v>-1127600</v>
      </c>
      <c r="I1111" s="28">
        <f t="shared" si="80"/>
        <v>210.08403361344537</v>
      </c>
      <c r="M1111" s="2">
        <v>476</v>
      </c>
    </row>
    <row r="1112" spans="1:13" s="80" customFormat="1" ht="12.75">
      <c r="A1112" s="40"/>
      <c r="B1112" s="198">
        <v>130000</v>
      </c>
      <c r="C1112" s="40" t="s">
        <v>407</v>
      </c>
      <c r="D1112" s="38" t="s">
        <v>13</v>
      </c>
      <c r="E1112" s="40"/>
      <c r="F1112" s="97" t="s">
        <v>404</v>
      </c>
      <c r="G1112" s="97" t="s">
        <v>31</v>
      </c>
      <c r="H1112" s="8">
        <f t="shared" si="78"/>
        <v>-1257600</v>
      </c>
      <c r="I1112" s="28">
        <f t="shared" si="80"/>
        <v>273.109243697479</v>
      </c>
      <c r="M1112" s="2">
        <v>476</v>
      </c>
    </row>
    <row r="1113" spans="1:13" ht="12.75">
      <c r="A1113" s="64"/>
      <c r="B1113" s="313">
        <f>SUM(B1100:B1112)</f>
        <v>1257600</v>
      </c>
      <c r="C1113" s="64" t="s">
        <v>408</v>
      </c>
      <c r="D1113" s="69"/>
      <c r="E1113" s="64"/>
      <c r="F1113" s="108"/>
      <c r="G1113" s="109"/>
      <c r="H1113" s="63">
        <v>0</v>
      </c>
      <c r="I1113" s="65">
        <f t="shared" si="80"/>
        <v>2642.016806722689</v>
      </c>
      <c r="J1113" s="110"/>
      <c r="K1113" s="110"/>
      <c r="L1113" s="110"/>
      <c r="M1113" s="2">
        <v>476</v>
      </c>
    </row>
    <row r="1114" spans="8:13" ht="12.75">
      <c r="H1114" s="8">
        <f>H1099-B1114</f>
        <v>0</v>
      </c>
      <c r="I1114" s="28">
        <f t="shared" si="79"/>
        <v>0</v>
      </c>
      <c r="M1114" s="2">
        <v>476</v>
      </c>
    </row>
    <row r="1115" spans="8:13" ht="12.75">
      <c r="H1115" s="8">
        <f>H1114-B1115</f>
        <v>0</v>
      </c>
      <c r="I1115" s="28">
        <f t="shared" si="79"/>
        <v>0</v>
      </c>
      <c r="M1115" s="2">
        <v>476</v>
      </c>
    </row>
    <row r="1116" spans="8:13" ht="12.75">
      <c r="H1116" s="8">
        <f>H1115-B1116</f>
        <v>0</v>
      </c>
      <c r="I1116" s="28">
        <f>+B1116/M1116</f>
        <v>0</v>
      </c>
      <c r="M1116" s="2">
        <v>476</v>
      </c>
    </row>
    <row r="1117" spans="8:13" ht="12.75">
      <c r="H1117" s="8">
        <f>H1116-B1117</f>
        <v>0</v>
      </c>
      <c r="I1117" s="28">
        <f t="shared" si="79"/>
        <v>0</v>
      </c>
      <c r="M1117" s="2">
        <v>476</v>
      </c>
    </row>
    <row r="1118" spans="1:13" s="55" customFormat="1" ht="13.5" thickBot="1">
      <c r="A1118" s="46"/>
      <c r="B1118" s="47">
        <f>+B1121+B1177+B1209+B1214</f>
        <v>627500</v>
      </c>
      <c r="C1118" s="48"/>
      <c r="D1118" s="49" t="s">
        <v>318</v>
      </c>
      <c r="E1118" s="50"/>
      <c r="F1118" s="51"/>
      <c r="G1118" s="52"/>
      <c r="H1118" s="53"/>
      <c r="I1118" s="54">
        <f>+B1118/M1118</f>
        <v>1318.2773109243697</v>
      </c>
      <c r="K1118" s="56"/>
      <c r="M1118" s="2">
        <v>476</v>
      </c>
    </row>
    <row r="1119" spans="8:13" ht="12.75">
      <c r="H1119" s="8">
        <f>H1118-B1119</f>
        <v>0</v>
      </c>
      <c r="I1119" s="28">
        <f>+B1119/M1119</f>
        <v>0</v>
      </c>
      <c r="M1119" s="2">
        <v>476</v>
      </c>
    </row>
    <row r="1120" spans="8:13" ht="12.75">
      <c r="H1120" s="8">
        <f>H1119-B1120</f>
        <v>0</v>
      </c>
      <c r="I1120" s="28">
        <f>+B1120/M1120</f>
        <v>0</v>
      </c>
      <c r="M1120" s="2">
        <v>476</v>
      </c>
    </row>
    <row r="1121" spans="1:256" s="62" customFormat="1" ht="12.75">
      <c r="A1121" s="57"/>
      <c r="B1121" s="396">
        <f>+B1133+B1141+B1148+B1152+B1157+B1172</f>
        <v>265000</v>
      </c>
      <c r="C1121" s="57" t="s">
        <v>319</v>
      </c>
      <c r="D1121" s="57" t="s">
        <v>359</v>
      </c>
      <c r="E1121" s="57" t="s">
        <v>43</v>
      </c>
      <c r="F1121" s="59" t="s">
        <v>44</v>
      </c>
      <c r="G1121" s="60" t="s">
        <v>381</v>
      </c>
      <c r="H1121" s="58"/>
      <c r="I1121" s="61">
        <f>+B1121/M1121</f>
        <v>556.7226890756302</v>
      </c>
      <c r="M1121" s="2">
        <v>476</v>
      </c>
      <c r="IV1121" s="57">
        <v>55910.6</v>
      </c>
    </row>
    <row r="1122" spans="2:13" ht="12.75">
      <c r="B1122" s="291"/>
      <c r="H1122" s="8">
        <f aca="true" t="shared" si="81" ref="H1122:H1132">H1121-B1122</f>
        <v>0</v>
      </c>
      <c r="I1122" s="28">
        <f>+B1122/M1122</f>
        <v>0</v>
      </c>
      <c r="M1122" s="2">
        <v>476</v>
      </c>
    </row>
    <row r="1123" spans="2:13" ht="12.75">
      <c r="B1123" s="291">
        <v>2500</v>
      </c>
      <c r="C1123" s="1" t="s">
        <v>17</v>
      </c>
      <c r="D1123" s="18" t="s">
        <v>318</v>
      </c>
      <c r="E1123" s="1" t="s">
        <v>23</v>
      </c>
      <c r="F1123" s="33" t="s">
        <v>320</v>
      </c>
      <c r="G1123" s="33" t="s">
        <v>31</v>
      </c>
      <c r="H1123" s="8">
        <f t="shared" si="81"/>
        <v>-2500</v>
      </c>
      <c r="I1123" s="28">
        <v>5</v>
      </c>
      <c r="K1123" t="s">
        <v>17</v>
      </c>
      <c r="L1123">
        <v>3</v>
      </c>
      <c r="M1123" s="2">
        <v>476</v>
      </c>
    </row>
    <row r="1124" spans="2:13" ht="12.75">
      <c r="B1124" s="291">
        <v>2000</v>
      </c>
      <c r="C1124" s="1" t="s">
        <v>17</v>
      </c>
      <c r="D1124" s="18" t="s">
        <v>318</v>
      </c>
      <c r="E1124" s="1" t="s">
        <v>18</v>
      </c>
      <c r="F1124" s="33" t="s">
        <v>321</v>
      </c>
      <c r="G1124" s="33" t="s">
        <v>31</v>
      </c>
      <c r="H1124" s="8">
        <f t="shared" si="81"/>
        <v>-4500</v>
      </c>
      <c r="I1124" s="28">
        <v>4</v>
      </c>
      <c r="K1124" t="s">
        <v>17</v>
      </c>
      <c r="L1124">
        <v>3</v>
      </c>
      <c r="M1124" s="2">
        <v>476</v>
      </c>
    </row>
    <row r="1125" spans="2:13" ht="12.75">
      <c r="B1125" s="291">
        <v>5000</v>
      </c>
      <c r="C1125" s="1" t="s">
        <v>17</v>
      </c>
      <c r="D1125" s="1" t="s">
        <v>318</v>
      </c>
      <c r="E1125" s="1" t="s">
        <v>18</v>
      </c>
      <c r="F1125" s="33" t="s">
        <v>322</v>
      </c>
      <c r="G1125" s="33" t="s">
        <v>49</v>
      </c>
      <c r="H1125" s="8">
        <f t="shared" si="81"/>
        <v>-9500</v>
      </c>
      <c r="I1125" s="28">
        <v>10</v>
      </c>
      <c r="K1125" t="s">
        <v>17</v>
      </c>
      <c r="L1125">
        <v>3</v>
      </c>
      <c r="M1125" s="2">
        <v>476</v>
      </c>
    </row>
    <row r="1126" spans="2:13" ht="12.75">
      <c r="B1126" s="291">
        <v>5000</v>
      </c>
      <c r="C1126" s="1" t="s">
        <v>17</v>
      </c>
      <c r="D1126" s="1" t="s">
        <v>318</v>
      </c>
      <c r="E1126" s="1" t="s">
        <v>323</v>
      </c>
      <c r="F1126" s="33" t="s">
        <v>324</v>
      </c>
      <c r="G1126" s="33" t="s">
        <v>49</v>
      </c>
      <c r="H1126" s="8">
        <f t="shared" si="81"/>
        <v>-14500</v>
      </c>
      <c r="I1126" s="28">
        <v>10</v>
      </c>
      <c r="K1126" t="s">
        <v>17</v>
      </c>
      <c r="L1126">
        <v>3</v>
      </c>
      <c r="M1126" s="2">
        <v>476</v>
      </c>
    </row>
    <row r="1127" spans="2:13" ht="12.75">
      <c r="B1127" s="291">
        <v>5000</v>
      </c>
      <c r="C1127" s="1" t="s">
        <v>17</v>
      </c>
      <c r="D1127" s="1" t="s">
        <v>318</v>
      </c>
      <c r="E1127" s="1" t="s">
        <v>23</v>
      </c>
      <c r="F1127" s="33" t="s">
        <v>325</v>
      </c>
      <c r="G1127" s="33" t="s">
        <v>49</v>
      </c>
      <c r="H1127" s="8">
        <f t="shared" si="81"/>
        <v>-19500</v>
      </c>
      <c r="I1127" s="28">
        <v>10</v>
      </c>
      <c r="K1127" t="s">
        <v>17</v>
      </c>
      <c r="L1127">
        <v>3</v>
      </c>
      <c r="M1127" s="2">
        <v>476</v>
      </c>
    </row>
    <row r="1128" spans="2:13" ht="12.75">
      <c r="B1128" s="291">
        <v>2500</v>
      </c>
      <c r="C1128" s="1" t="s">
        <v>17</v>
      </c>
      <c r="D1128" s="1" t="s">
        <v>318</v>
      </c>
      <c r="E1128" s="1" t="s">
        <v>18</v>
      </c>
      <c r="F1128" s="33" t="s">
        <v>326</v>
      </c>
      <c r="G1128" s="33" t="s">
        <v>49</v>
      </c>
      <c r="H1128" s="8">
        <f t="shared" si="81"/>
        <v>-22000</v>
      </c>
      <c r="I1128" s="28">
        <v>5</v>
      </c>
      <c r="K1128" t="s">
        <v>17</v>
      </c>
      <c r="L1128">
        <v>3</v>
      </c>
      <c r="M1128" s="2">
        <v>476</v>
      </c>
    </row>
    <row r="1129" spans="2:13" ht="12.75">
      <c r="B1129" s="291">
        <v>2500</v>
      </c>
      <c r="C1129" s="1" t="s">
        <v>17</v>
      </c>
      <c r="D1129" s="1" t="s">
        <v>318</v>
      </c>
      <c r="E1129" s="1" t="s">
        <v>23</v>
      </c>
      <c r="F1129" s="33" t="s">
        <v>327</v>
      </c>
      <c r="G1129" s="33" t="s">
        <v>51</v>
      </c>
      <c r="H1129" s="8">
        <f t="shared" si="81"/>
        <v>-24500</v>
      </c>
      <c r="I1129" s="28">
        <v>5</v>
      </c>
      <c r="K1129" t="s">
        <v>17</v>
      </c>
      <c r="L1129">
        <v>3</v>
      </c>
      <c r="M1129" s="2">
        <v>476</v>
      </c>
    </row>
    <row r="1130" spans="2:13" ht="12.75">
      <c r="B1130" s="291">
        <v>2000</v>
      </c>
      <c r="C1130" s="1" t="s">
        <v>17</v>
      </c>
      <c r="D1130" s="1" t="s">
        <v>318</v>
      </c>
      <c r="E1130" s="1" t="s">
        <v>18</v>
      </c>
      <c r="F1130" s="33" t="s">
        <v>328</v>
      </c>
      <c r="G1130" s="33" t="s">
        <v>51</v>
      </c>
      <c r="H1130" s="8">
        <f t="shared" si="81"/>
        <v>-26500</v>
      </c>
      <c r="I1130" s="28">
        <v>4</v>
      </c>
      <c r="K1130" t="s">
        <v>17</v>
      </c>
      <c r="L1130">
        <v>3</v>
      </c>
      <c r="M1130" s="2">
        <v>476</v>
      </c>
    </row>
    <row r="1131" spans="2:13" ht="12.75">
      <c r="B1131" s="291">
        <v>5000</v>
      </c>
      <c r="C1131" s="1" t="s">
        <v>17</v>
      </c>
      <c r="D1131" s="1" t="s">
        <v>318</v>
      </c>
      <c r="E1131" s="1" t="s">
        <v>323</v>
      </c>
      <c r="F1131" s="33" t="s">
        <v>329</v>
      </c>
      <c r="G1131" s="33" t="s">
        <v>51</v>
      </c>
      <c r="H1131" s="8">
        <f t="shared" si="81"/>
        <v>-31500</v>
      </c>
      <c r="I1131" s="28">
        <v>10</v>
      </c>
      <c r="K1131" t="s">
        <v>17</v>
      </c>
      <c r="L1131">
        <v>3</v>
      </c>
      <c r="M1131" s="2">
        <v>476</v>
      </c>
    </row>
    <row r="1132" spans="2:13" ht="12.75">
      <c r="B1132" s="291">
        <v>2500</v>
      </c>
      <c r="C1132" s="1" t="s">
        <v>17</v>
      </c>
      <c r="D1132" s="1" t="s">
        <v>318</v>
      </c>
      <c r="E1132" s="1" t="s">
        <v>323</v>
      </c>
      <c r="F1132" s="33" t="s">
        <v>330</v>
      </c>
      <c r="G1132" s="33" t="s">
        <v>51</v>
      </c>
      <c r="H1132" s="8">
        <f t="shared" si="81"/>
        <v>-34000</v>
      </c>
      <c r="I1132" s="28">
        <v>5</v>
      </c>
      <c r="K1132" t="s">
        <v>17</v>
      </c>
      <c r="L1132">
        <v>3</v>
      </c>
      <c r="M1132" s="2">
        <v>476</v>
      </c>
    </row>
    <row r="1133" spans="1:13" s="66" customFormat="1" ht="12.75">
      <c r="A1133" s="17"/>
      <c r="B1133" s="150">
        <f>SUM(B1123:B1132)</f>
        <v>34000</v>
      </c>
      <c r="C1133" s="17" t="s">
        <v>17</v>
      </c>
      <c r="D1133" s="17"/>
      <c r="E1133" s="17"/>
      <c r="F1133" s="24"/>
      <c r="G1133" s="24"/>
      <c r="H1133" s="63">
        <v>0</v>
      </c>
      <c r="I1133" s="65">
        <f aca="true" t="shared" si="82" ref="I1133:I1162">+B1133/M1133</f>
        <v>71.42857142857143</v>
      </c>
      <c r="M1133" s="2">
        <v>476</v>
      </c>
    </row>
    <row r="1134" spans="2:13" ht="12.75">
      <c r="B1134" s="291"/>
      <c r="H1134" s="8">
        <f aca="true" t="shared" si="83" ref="H1134:H1140">H1133-B1134</f>
        <v>0</v>
      </c>
      <c r="I1134" s="28">
        <f t="shared" si="82"/>
        <v>0</v>
      </c>
      <c r="M1134" s="2">
        <v>476</v>
      </c>
    </row>
    <row r="1135" spans="2:13" ht="12.75">
      <c r="B1135" s="291"/>
      <c r="H1135" s="8">
        <f t="shared" si="83"/>
        <v>0</v>
      </c>
      <c r="I1135" s="28">
        <f t="shared" si="82"/>
        <v>0</v>
      </c>
      <c r="M1135" s="2">
        <v>476</v>
      </c>
    </row>
    <row r="1136" spans="2:13" ht="12.75">
      <c r="B1136" s="291">
        <v>3000</v>
      </c>
      <c r="C1136" s="40" t="s">
        <v>193</v>
      </c>
      <c r="D1136" s="18" t="s">
        <v>318</v>
      </c>
      <c r="E1136" s="1" t="s">
        <v>387</v>
      </c>
      <c r="F1136" s="67" t="s">
        <v>331</v>
      </c>
      <c r="G1136" s="33" t="s">
        <v>46</v>
      </c>
      <c r="H1136" s="8">
        <f t="shared" si="83"/>
        <v>-3000</v>
      </c>
      <c r="I1136" s="28">
        <f t="shared" si="82"/>
        <v>6.302521008403361</v>
      </c>
      <c r="K1136" t="s">
        <v>18</v>
      </c>
      <c r="L1136">
        <v>3</v>
      </c>
      <c r="M1136" s="2">
        <v>476</v>
      </c>
    </row>
    <row r="1137" spans="2:13" ht="12.75">
      <c r="B1137" s="291">
        <v>3000</v>
      </c>
      <c r="C1137" s="40" t="s">
        <v>57</v>
      </c>
      <c r="D1137" s="18" t="s">
        <v>318</v>
      </c>
      <c r="E1137" s="1" t="s">
        <v>387</v>
      </c>
      <c r="F1137" s="67" t="s">
        <v>332</v>
      </c>
      <c r="G1137" s="33" t="s">
        <v>46</v>
      </c>
      <c r="H1137" s="8">
        <f t="shared" si="83"/>
        <v>-6000</v>
      </c>
      <c r="I1137" s="28">
        <f t="shared" si="82"/>
        <v>6.302521008403361</v>
      </c>
      <c r="K1137" t="s">
        <v>18</v>
      </c>
      <c r="L1137">
        <v>3</v>
      </c>
      <c r="M1137" s="2">
        <v>476</v>
      </c>
    </row>
    <row r="1138" spans="2:13" ht="12.75">
      <c r="B1138" s="291">
        <v>3000</v>
      </c>
      <c r="C1138" s="40" t="s">
        <v>62</v>
      </c>
      <c r="D1138" s="18" t="s">
        <v>318</v>
      </c>
      <c r="E1138" s="1" t="s">
        <v>387</v>
      </c>
      <c r="F1138" s="67" t="s">
        <v>333</v>
      </c>
      <c r="G1138" s="33" t="s">
        <v>49</v>
      </c>
      <c r="H1138" s="8">
        <f t="shared" si="83"/>
        <v>-9000</v>
      </c>
      <c r="I1138" s="28">
        <f t="shared" si="82"/>
        <v>6.302521008403361</v>
      </c>
      <c r="K1138" t="s">
        <v>18</v>
      </c>
      <c r="L1138">
        <v>3</v>
      </c>
      <c r="M1138" s="2">
        <v>476</v>
      </c>
    </row>
    <row r="1139" spans="2:14" ht="12.75">
      <c r="B1139" s="291">
        <v>3000</v>
      </c>
      <c r="C1139" s="40" t="s">
        <v>199</v>
      </c>
      <c r="D1139" s="18" t="s">
        <v>318</v>
      </c>
      <c r="E1139" s="1" t="s">
        <v>387</v>
      </c>
      <c r="F1139" s="67" t="s">
        <v>334</v>
      </c>
      <c r="G1139" s="33" t="s">
        <v>49</v>
      </c>
      <c r="H1139" s="8">
        <f t="shared" si="83"/>
        <v>-12000</v>
      </c>
      <c r="I1139" s="28">
        <f t="shared" si="82"/>
        <v>6.302521008403361</v>
      </c>
      <c r="J1139" s="42"/>
      <c r="K1139" t="s">
        <v>18</v>
      </c>
      <c r="L1139">
        <v>3</v>
      </c>
      <c r="M1139" s="2">
        <v>476</v>
      </c>
      <c r="N1139" s="43"/>
    </row>
    <row r="1140" spans="1:13" s="80" customFormat="1" ht="12.75">
      <c r="A1140" s="40"/>
      <c r="B1140" s="291">
        <v>42000</v>
      </c>
      <c r="C1140" s="1" t="s">
        <v>528</v>
      </c>
      <c r="D1140" s="18" t="s">
        <v>318</v>
      </c>
      <c r="E1140" s="1" t="s">
        <v>387</v>
      </c>
      <c r="F1140" s="33" t="s">
        <v>529</v>
      </c>
      <c r="G1140" s="33" t="s">
        <v>53</v>
      </c>
      <c r="H1140" s="8">
        <f t="shared" si="83"/>
        <v>-54000</v>
      </c>
      <c r="I1140" s="28">
        <f t="shared" si="82"/>
        <v>88.23529411764706</v>
      </c>
      <c r="K1140" t="s">
        <v>370</v>
      </c>
      <c r="L1140" s="80">
        <v>3</v>
      </c>
      <c r="M1140" s="2">
        <v>476</v>
      </c>
    </row>
    <row r="1141" spans="1:13" s="66" customFormat="1" ht="12.75">
      <c r="A1141" s="17"/>
      <c r="B1141" s="150">
        <f>SUM(B1136:B1140)</f>
        <v>54000</v>
      </c>
      <c r="C1141" s="17" t="s">
        <v>655</v>
      </c>
      <c r="D1141" s="17"/>
      <c r="E1141" s="17"/>
      <c r="F1141" s="24"/>
      <c r="G1141" s="24"/>
      <c r="H1141" s="63">
        <v>0</v>
      </c>
      <c r="I1141" s="65">
        <f t="shared" si="82"/>
        <v>113.4453781512605</v>
      </c>
      <c r="M1141" s="2">
        <v>476</v>
      </c>
    </row>
    <row r="1142" spans="2:13" ht="12.75">
      <c r="B1142" s="291"/>
      <c r="C1142" s="40"/>
      <c r="D1142" s="18"/>
      <c r="H1142" s="8">
        <f aca="true" t="shared" si="84" ref="H1142:H1147">H1141-B1142</f>
        <v>0</v>
      </c>
      <c r="I1142" s="28">
        <f t="shared" si="82"/>
        <v>0</v>
      </c>
      <c r="M1142" s="2">
        <v>476</v>
      </c>
    </row>
    <row r="1143" spans="2:13" ht="12.75">
      <c r="B1143" s="291"/>
      <c r="C1143" s="40"/>
      <c r="D1143" s="18"/>
      <c r="H1143" s="8">
        <f t="shared" si="84"/>
        <v>0</v>
      </c>
      <c r="I1143" s="28">
        <f t="shared" si="82"/>
        <v>0</v>
      </c>
      <c r="M1143" s="2">
        <v>476</v>
      </c>
    </row>
    <row r="1144" spans="2:13" ht="12.75">
      <c r="B1144" s="291">
        <v>1500</v>
      </c>
      <c r="C1144" s="40" t="s">
        <v>37</v>
      </c>
      <c r="D1144" s="18" t="s">
        <v>318</v>
      </c>
      <c r="E1144" s="1" t="s">
        <v>656</v>
      </c>
      <c r="F1144" s="33" t="s">
        <v>335</v>
      </c>
      <c r="G1144" s="33" t="s">
        <v>46</v>
      </c>
      <c r="H1144" s="8">
        <f t="shared" si="84"/>
        <v>-1500</v>
      </c>
      <c r="I1144" s="28">
        <f t="shared" si="82"/>
        <v>3.1512605042016806</v>
      </c>
      <c r="K1144" t="s">
        <v>18</v>
      </c>
      <c r="L1144">
        <v>3</v>
      </c>
      <c r="M1144" s="2">
        <v>476</v>
      </c>
    </row>
    <row r="1145" spans="2:13" ht="12.75">
      <c r="B1145" s="291">
        <v>1500</v>
      </c>
      <c r="C1145" s="40" t="s">
        <v>37</v>
      </c>
      <c r="D1145" s="18" t="s">
        <v>318</v>
      </c>
      <c r="E1145" s="1" t="s">
        <v>656</v>
      </c>
      <c r="F1145" s="33" t="s">
        <v>335</v>
      </c>
      <c r="G1145" s="33" t="s">
        <v>49</v>
      </c>
      <c r="H1145" s="8">
        <f t="shared" si="84"/>
        <v>-3000</v>
      </c>
      <c r="I1145" s="28">
        <f t="shared" si="82"/>
        <v>3.1512605042016806</v>
      </c>
      <c r="K1145" t="s">
        <v>18</v>
      </c>
      <c r="L1145">
        <v>3</v>
      </c>
      <c r="M1145" s="2">
        <v>476</v>
      </c>
    </row>
    <row r="1146" spans="2:13" ht="12.75">
      <c r="B1146" s="291">
        <v>10000</v>
      </c>
      <c r="C1146" s="1" t="s">
        <v>315</v>
      </c>
      <c r="D1146" s="18" t="s">
        <v>318</v>
      </c>
      <c r="E1146" s="1" t="s">
        <v>656</v>
      </c>
      <c r="F1146" s="67" t="s">
        <v>336</v>
      </c>
      <c r="G1146" s="33" t="s">
        <v>49</v>
      </c>
      <c r="H1146" s="8">
        <f t="shared" si="84"/>
        <v>-13000</v>
      </c>
      <c r="I1146" s="28">
        <f t="shared" si="82"/>
        <v>21.008403361344538</v>
      </c>
      <c r="K1146" t="s">
        <v>18</v>
      </c>
      <c r="L1146">
        <v>3</v>
      </c>
      <c r="M1146" s="2">
        <v>476</v>
      </c>
    </row>
    <row r="1147" spans="2:13" ht="12.75">
      <c r="B1147" s="291">
        <v>10000</v>
      </c>
      <c r="C1147" s="1" t="s">
        <v>315</v>
      </c>
      <c r="D1147" s="18" t="s">
        <v>318</v>
      </c>
      <c r="E1147" s="1" t="s">
        <v>656</v>
      </c>
      <c r="F1147" s="67" t="s">
        <v>337</v>
      </c>
      <c r="G1147" s="33" t="s">
        <v>49</v>
      </c>
      <c r="H1147" s="8">
        <f t="shared" si="84"/>
        <v>-23000</v>
      </c>
      <c r="I1147" s="28">
        <f t="shared" si="82"/>
        <v>21.008403361344538</v>
      </c>
      <c r="K1147" t="s">
        <v>18</v>
      </c>
      <c r="L1147">
        <v>3</v>
      </c>
      <c r="M1147" s="2">
        <v>476</v>
      </c>
    </row>
    <row r="1148" spans="1:13" s="66" customFormat="1" ht="12.75">
      <c r="A1148" s="17"/>
      <c r="B1148" s="150">
        <f>SUM(B1144:B1147)</f>
        <v>23000</v>
      </c>
      <c r="C1148" s="64"/>
      <c r="D1148" s="17"/>
      <c r="E1148" s="17" t="s">
        <v>656</v>
      </c>
      <c r="F1148" s="24"/>
      <c r="G1148" s="24"/>
      <c r="H1148" s="63">
        <v>0</v>
      </c>
      <c r="I1148" s="65">
        <f t="shared" si="82"/>
        <v>48.319327731092436</v>
      </c>
      <c r="M1148" s="2">
        <v>476</v>
      </c>
    </row>
    <row r="1149" spans="2:13" ht="12.75">
      <c r="B1149" s="291"/>
      <c r="D1149" s="18"/>
      <c r="H1149" s="8">
        <f>H1148-B1149</f>
        <v>0</v>
      </c>
      <c r="I1149" s="28">
        <f t="shared" si="82"/>
        <v>0</v>
      </c>
      <c r="M1149" s="2">
        <v>476</v>
      </c>
    </row>
    <row r="1150" spans="2:13" ht="12.75">
      <c r="B1150" s="291"/>
      <c r="D1150" s="18"/>
      <c r="H1150" s="8">
        <f>H1149-B1150</f>
        <v>0</v>
      </c>
      <c r="I1150" s="28">
        <f t="shared" si="82"/>
        <v>0</v>
      </c>
      <c r="M1150" s="2">
        <v>476</v>
      </c>
    </row>
    <row r="1151" spans="2:13" ht="12.75">
      <c r="B1151" s="291">
        <v>5000</v>
      </c>
      <c r="C1151" s="1" t="s">
        <v>39</v>
      </c>
      <c r="D1151" s="18" t="s">
        <v>13</v>
      </c>
      <c r="E1151" s="1" t="s">
        <v>387</v>
      </c>
      <c r="F1151" s="67" t="s">
        <v>338</v>
      </c>
      <c r="G1151" s="33" t="s">
        <v>49</v>
      </c>
      <c r="H1151" s="8">
        <f>H1150-B1151</f>
        <v>-5000</v>
      </c>
      <c r="I1151" s="28">
        <f t="shared" si="82"/>
        <v>10.504201680672269</v>
      </c>
      <c r="K1151" t="s">
        <v>18</v>
      </c>
      <c r="L1151">
        <v>3</v>
      </c>
      <c r="M1151" s="2">
        <v>476</v>
      </c>
    </row>
    <row r="1152" spans="1:13" s="66" customFormat="1" ht="12.75">
      <c r="A1152" s="17"/>
      <c r="B1152" s="150">
        <f>SUM(B1151)</f>
        <v>5000</v>
      </c>
      <c r="C1152" s="17" t="s">
        <v>39</v>
      </c>
      <c r="D1152" s="17"/>
      <c r="E1152" s="17"/>
      <c r="F1152" s="24"/>
      <c r="G1152" s="24"/>
      <c r="H1152" s="63">
        <v>0</v>
      </c>
      <c r="I1152" s="65">
        <f t="shared" si="82"/>
        <v>10.504201680672269</v>
      </c>
      <c r="M1152" s="2">
        <v>476</v>
      </c>
    </row>
    <row r="1153" spans="2:13" ht="12.75">
      <c r="B1153" s="291"/>
      <c r="D1153" s="18"/>
      <c r="H1153" s="8">
        <f aca="true" t="shared" si="85" ref="H1153:H1159">H1152-B1153</f>
        <v>0</v>
      </c>
      <c r="I1153" s="28">
        <f t="shared" si="82"/>
        <v>0</v>
      </c>
      <c r="M1153" s="2">
        <v>476</v>
      </c>
    </row>
    <row r="1154" spans="2:13" ht="12.75">
      <c r="B1154" s="291"/>
      <c r="D1154" s="18"/>
      <c r="H1154" s="8">
        <f t="shared" si="85"/>
        <v>0</v>
      </c>
      <c r="I1154" s="28">
        <f t="shared" si="82"/>
        <v>0</v>
      </c>
      <c r="M1154" s="2">
        <v>476</v>
      </c>
    </row>
    <row r="1155" spans="2:13" ht="12.75">
      <c r="B1155" s="291">
        <v>2000</v>
      </c>
      <c r="C1155" s="1" t="s">
        <v>41</v>
      </c>
      <c r="D1155" s="18" t="s">
        <v>318</v>
      </c>
      <c r="E1155" s="1" t="s">
        <v>387</v>
      </c>
      <c r="F1155" s="33" t="s">
        <v>335</v>
      </c>
      <c r="G1155" s="33" t="s">
        <v>46</v>
      </c>
      <c r="H1155" s="8">
        <f t="shared" si="85"/>
        <v>-2000</v>
      </c>
      <c r="I1155" s="28">
        <f t="shared" si="82"/>
        <v>4.201680672268908</v>
      </c>
      <c r="K1155" t="s">
        <v>18</v>
      </c>
      <c r="L1155">
        <v>3</v>
      </c>
      <c r="M1155" s="2">
        <v>476</v>
      </c>
    </row>
    <row r="1156" spans="2:13" ht="12.75">
      <c r="B1156" s="291">
        <v>2000</v>
      </c>
      <c r="C1156" s="1" t="s">
        <v>41</v>
      </c>
      <c r="D1156" s="18" t="s">
        <v>318</v>
      </c>
      <c r="E1156" s="1" t="s">
        <v>387</v>
      </c>
      <c r="F1156" s="33" t="s">
        <v>335</v>
      </c>
      <c r="G1156" s="33" t="s">
        <v>49</v>
      </c>
      <c r="H1156" s="8">
        <f t="shared" si="85"/>
        <v>-4000</v>
      </c>
      <c r="I1156" s="28">
        <f t="shared" si="82"/>
        <v>4.201680672268908</v>
      </c>
      <c r="K1156" t="s">
        <v>18</v>
      </c>
      <c r="L1156">
        <v>3</v>
      </c>
      <c r="M1156" s="2">
        <v>476</v>
      </c>
    </row>
    <row r="1157" spans="1:13" s="66" customFormat="1" ht="12.75">
      <c r="A1157" s="17"/>
      <c r="B1157" s="150">
        <f>SUM(B1155:B1156)</f>
        <v>4000</v>
      </c>
      <c r="C1157" s="17" t="s">
        <v>41</v>
      </c>
      <c r="D1157" s="17"/>
      <c r="E1157" s="17"/>
      <c r="F1157" s="24"/>
      <c r="G1157" s="24"/>
      <c r="H1157" s="63">
        <v>0</v>
      </c>
      <c r="I1157" s="65">
        <f t="shared" si="82"/>
        <v>8.403361344537815</v>
      </c>
      <c r="M1157" s="2">
        <v>476</v>
      </c>
    </row>
    <row r="1158" spans="2:13" ht="12.75">
      <c r="B1158" s="291"/>
      <c r="D1158" s="18"/>
      <c r="H1158" s="8">
        <f t="shared" si="85"/>
        <v>0</v>
      </c>
      <c r="I1158" s="28">
        <f t="shared" si="82"/>
        <v>0</v>
      </c>
      <c r="M1158" s="2">
        <v>476</v>
      </c>
    </row>
    <row r="1159" spans="2:13" ht="12.75">
      <c r="B1159" s="291"/>
      <c r="D1159" s="18"/>
      <c r="H1159" s="8">
        <f t="shared" si="85"/>
        <v>0</v>
      </c>
      <c r="I1159" s="28">
        <f t="shared" si="82"/>
        <v>0</v>
      </c>
      <c r="M1159" s="2">
        <v>476</v>
      </c>
    </row>
    <row r="1160" spans="2:13" ht="12.75">
      <c r="B1160" s="291">
        <v>10000</v>
      </c>
      <c r="C1160" s="41" t="s">
        <v>410</v>
      </c>
      <c r="D1160" s="1" t="s">
        <v>318</v>
      </c>
      <c r="E1160" s="1" t="s">
        <v>341</v>
      </c>
      <c r="F1160" s="67" t="s">
        <v>340</v>
      </c>
      <c r="G1160" s="33" t="s">
        <v>49</v>
      </c>
      <c r="H1160" s="8">
        <f>H1159-B1160</f>
        <v>-10000</v>
      </c>
      <c r="I1160" s="28">
        <f t="shared" si="82"/>
        <v>21.008403361344538</v>
      </c>
      <c r="K1160" t="s">
        <v>18</v>
      </c>
      <c r="L1160">
        <v>3</v>
      </c>
      <c r="M1160" s="2">
        <v>476</v>
      </c>
    </row>
    <row r="1161" spans="2:13" ht="12.75">
      <c r="B1161" s="291">
        <v>10000</v>
      </c>
      <c r="C1161" s="41" t="s">
        <v>410</v>
      </c>
      <c r="D1161" s="1" t="s">
        <v>318</v>
      </c>
      <c r="E1161" s="1" t="s">
        <v>341</v>
      </c>
      <c r="F1161" s="67" t="s">
        <v>342</v>
      </c>
      <c r="G1161" s="33" t="s">
        <v>49</v>
      </c>
      <c r="H1161" s="8">
        <f>H1160-B1161</f>
        <v>-20000</v>
      </c>
      <c r="I1161" s="28">
        <f t="shared" si="82"/>
        <v>21.008403361344538</v>
      </c>
      <c r="K1161" t="s">
        <v>18</v>
      </c>
      <c r="L1161">
        <v>3</v>
      </c>
      <c r="M1161" s="2">
        <v>476</v>
      </c>
    </row>
    <row r="1162" spans="2:13" ht="12.75">
      <c r="B1162" s="291">
        <v>10000</v>
      </c>
      <c r="C1162" s="41" t="s">
        <v>410</v>
      </c>
      <c r="D1162" s="1" t="s">
        <v>318</v>
      </c>
      <c r="E1162" s="1" t="s">
        <v>341</v>
      </c>
      <c r="F1162" s="67" t="s">
        <v>343</v>
      </c>
      <c r="G1162" s="33" t="s">
        <v>49</v>
      </c>
      <c r="H1162" s="8">
        <f>H1161-B1162</f>
        <v>-30000</v>
      </c>
      <c r="I1162" s="28">
        <f t="shared" si="82"/>
        <v>21.008403361344538</v>
      </c>
      <c r="K1162" t="s">
        <v>18</v>
      </c>
      <c r="L1162">
        <v>3</v>
      </c>
      <c r="M1162" s="2">
        <v>476</v>
      </c>
    </row>
    <row r="1163" spans="2:13" ht="12.75">
      <c r="B1163" s="291">
        <v>10000</v>
      </c>
      <c r="C1163" s="41" t="s">
        <v>410</v>
      </c>
      <c r="D1163" s="1" t="s">
        <v>318</v>
      </c>
      <c r="E1163" s="1" t="s">
        <v>341</v>
      </c>
      <c r="F1163" s="67" t="s">
        <v>344</v>
      </c>
      <c r="G1163" s="33" t="s">
        <v>49</v>
      </c>
      <c r="H1163" s="8">
        <f aca="true" t="shared" si="86" ref="H1163:H1171">H1162-B1163</f>
        <v>-40000</v>
      </c>
      <c r="I1163" s="28">
        <f aca="true" t="shared" si="87" ref="I1163:I1171">+B1163/M1163</f>
        <v>21.008403361344538</v>
      </c>
      <c r="K1163" t="s">
        <v>18</v>
      </c>
      <c r="L1163">
        <v>3</v>
      </c>
      <c r="M1163" s="2">
        <v>476</v>
      </c>
    </row>
    <row r="1164" spans="2:13" ht="12.75">
      <c r="B1164" s="291">
        <v>10000</v>
      </c>
      <c r="C1164" s="41" t="s">
        <v>410</v>
      </c>
      <c r="D1164" s="1" t="s">
        <v>318</v>
      </c>
      <c r="E1164" s="1" t="s">
        <v>341</v>
      </c>
      <c r="F1164" s="67" t="s">
        <v>345</v>
      </c>
      <c r="G1164" s="33" t="s">
        <v>49</v>
      </c>
      <c r="H1164" s="8">
        <f t="shared" si="86"/>
        <v>-50000</v>
      </c>
      <c r="I1164" s="28">
        <f t="shared" si="87"/>
        <v>21.008403361344538</v>
      </c>
      <c r="K1164" t="s">
        <v>18</v>
      </c>
      <c r="L1164">
        <v>3</v>
      </c>
      <c r="M1164" s="2">
        <v>476</v>
      </c>
    </row>
    <row r="1165" spans="1:13" s="80" customFormat="1" ht="12.75">
      <c r="A1165" s="40"/>
      <c r="B1165" s="291">
        <v>20000</v>
      </c>
      <c r="C1165" s="1" t="s">
        <v>411</v>
      </c>
      <c r="D1165" s="1" t="s">
        <v>318</v>
      </c>
      <c r="E1165" s="1" t="s">
        <v>341</v>
      </c>
      <c r="F1165" s="33" t="s">
        <v>1064</v>
      </c>
      <c r="G1165" s="33" t="s">
        <v>49</v>
      </c>
      <c r="H1165" s="8">
        <f t="shared" si="86"/>
        <v>-70000</v>
      </c>
      <c r="I1165" s="28">
        <f t="shared" si="87"/>
        <v>42.016806722689076</v>
      </c>
      <c r="K1165" t="s">
        <v>370</v>
      </c>
      <c r="L1165">
        <v>3</v>
      </c>
      <c r="M1165" s="2">
        <v>476</v>
      </c>
    </row>
    <row r="1166" spans="1:13" s="80" customFormat="1" ht="12.75">
      <c r="A1166" s="40"/>
      <c r="B1166" s="291">
        <v>20000</v>
      </c>
      <c r="C1166" s="1" t="s">
        <v>411</v>
      </c>
      <c r="D1166" s="1" t="s">
        <v>318</v>
      </c>
      <c r="E1166" s="1" t="s">
        <v>341</v>
      </c>
      <c r="F1166" s="33" t="s">
        <v>1065</v>
      </c>
      <c r="G1166" s="33" t="s">
        <v>49</v>
      </c>
      <c r="H1166" s="8">
        <f t="shared" si="86"/>
        <v>-90000</v>
      </c>
      <c r="I1166" s="28">
        <f t="shared" si="87"/>
        <v>42.016806722689076</v>
      </c>
      <c r="K1166" t="s">
        <v>370</v>
      </c>
      <c r="L1166">
        <v>3</v>
      </c>
      <c r="M1166" s="2">
        <v>476</v>
      </c>
    </row>
    <row r="1167" spans="1:13" s="80" customFormat="1" ht="12.75">
      <c r="A1167" s="40"/>
      <c r="B1167" s="291">
        <v>15000</v>
      </c>
      <c r="C1167" s="1" t="s">
        <v>411</v>
      </c>
      <c r="D1167" s="1" t="s">
        <v>318</v>
      </c>
      <c r="E1167" s="1" t="s">
        <v>341</v>
      </c>
      <c r="F1167" s="33" t="s">
        <v>1066</v>
      </c>
      <c r="G1167" s="33" t="s">
        <v>49</v>
      </c>
      <c r="H1167" s="8">
        <f t="shared" si="86"/>
        <v>-105000</v>
      </c>
      <c r="I1167" s="28">
        <f t="shared" si="87"/>
        <v>31.51260504201681</v>
      </c>
      <c r="K1167" t="s">
        <v>370</v>
      </c>
      <c r="L1167">
        <v>3</v>
      </c>
      <c r="M1167" s="2">
        <v>476</v>
      </c>
    </row>
    <row r="1168" spans="1:13" s="80" customFormat="1" ht="12.75">
      <c r="A1168" s="40"/>
      <c r="B1168" s="291">
        <v>10000</v>
      </c>
      <c r="C1168" s="82" t="s">
        <v>410</v>
      </c>
      <c r="D1168" s="1" t="s">
        <v>318</v>
      </c>
      <c r="E1168" s="1" t="s">
        <v>341</v>
      </c>
      <c r="F1168" s="33" t="s">
        <v>1067</v>
      </c>
      <c r="G1168" s="33" t="s">
        <v>56</v>
      </c>
      <c r="H1168" s="8">
        <f t="shared" si="86"/>
        <v>-115000</v>
      </c>
      <c r="I1168" s="28">
        <f t="shared" si="87"/>
        <v>21.008403361344538</v>
      </c>
      <c r="K1168" t="s">
        <v>370</v>
      </c>
      <c r="L1168">
        <v>3</v>
      </c>
      <c r="M1168" s="2">
        <v>476</v>
      </c>
    </row>
    <row r="1169" spans="1:13" s="80" customFormat="1" ht="12.75">
      <c r="A1169" s="40"/>
      <c r="B1169" s="291">
        <v>10000</v>
      </c>
      <c r="C1169" s="1" t="s">
        <v>410</v>
      </c>
      <c r="D1169" s="1" t="s">
        <v>318</v>
      </c>
      <c r="E1169" s="1" t="s">
        <v>341</v>
      </c>
      <c r="F1169" s="33" t="s">
        <v>1068</v>
      </c>
      <c r="G1169" s="33" t="s">
        <v>56</v>
      </c>
      <c r="H1169" s="8">
        <f t="shared" si="86"/>
        <v>-125000</v>
      </c>
      <c r="I1169" s="28">
        <f t="shared" si="87"/>
        <v>21.008403361344538</v>
      </c>
      <c r="K1169" t="s">
        <v>370</v>
      </c>
      <c r="L1169">
        <v>3</v>
      </c>
      <c r="M1169" s="2">
        <v>476</v>
      </c>
    </row>
    <row r="1170" spans="1:13" s="80" customFormat="1" ht="12.75">
      <c r="A1170" s="40"/>
      <c r="B1170" s="291">
        <v>10000</v>
      </c>
      <c r="C1170" s="1" t="s">
        <v>411</v>
      </c>
      <c r="D1170" s="1" t="s">
        <v>318</v>
      </c>
      <c r="E1170" s="1" t="s">
        <v>341</v>
      </c>
      <c r="F1170" s="33" t="s">
        <v>1069</v>
      </c>
      <c r="G1170" s="33" t="s">
        <v>56</v>
      </c>
      <c r="H1170" s="8">
        <f t="shared" si="86"/>
        <v>-135000</v>
      </c>
      <c r="I1170" s="28">
        <f t="shared" si="87"/>
        <v>21.008403361344538</v>
      </c>
      <c r="K1170" t="s">
        <v>370</v>
      </c>
      <c r="L1170">
        <v>3</v>
      </c>
      <c r="M1170" s="2">
        <v>476</v>
      </c>
    </row>
    <row r="1171" spans="1:13" s="80" customFormat="1" ht="12.75">
      <c r="A1171" s="40"/>
      <c r="B1171" s="291">
        <v>10000</v>
      </c>
      <c r="C1171" s="1" t="s">
        <v>411</v>
      </c>
      <c r="D1171" s="1" t="s">
        <v>318</v>
      </c>
      <c r="E1171" s="1" t="s">
        <v>341</v>
      </c>
      <c r="F1171" s="33" t="s">
        <v>1070</v>
      </c>
      <c r="G1171" s="33" t="s">
        <v>56</v>
      </c>
      <c r="H1171" s="8">
        <f t="shared" si="86"/>
        <v>-145000</v>
      </c>
      <c r="I1171" s="28">
        <f t="shared" si="87"/>
        <v>21.008403361344538</v>
      </c>
      <c r="K1171" t="s">
        <v>370</v>
      </c>
      <c r="L1171">
        <v>3</v>
      </c>
      <c r="M1171" s="2">
        <v>476</v>
      </c>
    </row>
    <row r="1172" spans="1:13" s="66" customFormat="1" ht="12.75">
      <c r="A1172" s="17"/>
      <c r="B1172" s="150">
        <f>SUM(B1160:B1171)</f>
        <v>145000</v>
      </c>
      <c r="C1172" s="17"/>
      <c r="D1172" s="17"/>
      <c r="E1172" s="17" t="s">
        <v>341</v>
      </c>
      <c r="F1172" s="24"/>
      <c r="G1172" s="24"/>
      <c r="H1172" s="63">
        <v>0</v>
      </c>
      <c r="I1172" s="65">
        <f aca="true" t="shared" si="88" ref="I1172:I1178">+B1172/M1172</f>
        <v>304.6218487394958</v>
      </c>
      <c r="M1172" s="2">
        <v>476</v>
      </c>
    </row>
    <row r="1173" spans="8:13" ht="12.75">
      <c r="H1173" s="8">
        <f>H1172-B1173</f>
        <v>0</v>
      </c>
      <c r="I1173" s="28">
        <f t="shared" si="88"/>
        <v>0</v>
      </c>
      <c r="M1173" s="2">
        <v>476</v>
      </c>
    </row>
    <row r="1174" spans="8:13" ht="12.75">
      <c r="H1174" s="8">
        <f>H1173-B1174</f>
        <v>0</v>
      </c>
      <c r="I1174" s="28">
        <f t="shared" si="88"/>
        <v>0</v>
      </c>
      <c r="M1174" s="2">
        <v>476</v>
      </c>
    </row>
    <row r="1175" spans="8:13" ht="12.75">
      <c r="H1175" s="8">
        <f>H1174-B1175</f>
        <v>0</v>
      </c>
      <c r="I1175" s="28">
        <f t="shared" si="88"/>
        <v>0</v>
      </c>
      <c r="M1175" s="2">
        <v>476</v>
      </c>
    </row>
    <row r="1176" spans="8:13" ht="12.75">
      <c r="H1176" s="8">
        <f>H1175-B1176</f>
        <v>0</v>
      </c>
      <c r="I1176" s="28">
        <f t="shared" si="88"/>
        <v>0</v>
      </c>
      <c r="M1176" s="2">
        <v>476</v>
      </c>
    </row>
    <row r="1177" spans="1:256" s="62" customFormat="1" ht="12.75">
      <c r="A1177" s="57"/>
      <c r="B1177" s="397">
        <f>+B1183+B1197+B1187</f>
        <v>142500</v>
      </c>
      <c r="C1177" s="57" t="s">
        <v>204</v>
      </c>
      <c r="D1177" s="57" t="s">
        <v>1071</v>
      </c>
      <c r="E1177" s="57" t="s">
        <v>206</v>
      </c>
      <c r="F1177" s="59" t="s">
        <v>207</v>
      </c>
      <c r="G1177" s="60" t="s">
        <v>395</v>
      </c>
      <c r="H1177" s="58"/>
      <c r="I1177" s="61">
        <f t="shared" si="88"/>
        <v>299.3697478991597</v>
      </c>
      <c r="M1177" s="2">
        <v>476</v>
      </c>
      <c r="IV1177" s="57">
        <v>55910.6</v>
      </c>
    </row>
    <row r="1178" spans="2:13" ht="12.75">
      <c r="B1178" s="398"/>
      <c r="H1178" s="8">
        <f>H1177-B1178</f>
        <v>0</v>
      </c>
      <c r="I1178" s="28">
        <f t="shared" si="88"/>
        <v>0</v>
      </c>
      <c r="M1178" s="2">
        <v>476</v>
      </c>
    </row>
    <row r="1179" spans="2:13" ht="12.75">
      <c r="B1179" s="398">
        <v>2500</v>
      </c>
      <c r="C1179" s="1" t="s">
        <v>17</v>
      </c>
      <c r="D1179" s="1" t="s">
        <v>318</v>
      </c>
      <c r="E1179" s="1" t="s">
        <v>71</v>
      </c>
      <c r="F1179" s="33" t="s">
        <v>346</v>
      </c>
      <c r="G1179" s="33" t="s">
        <v>214</v>
      </c>
      <c r="H1179" s="8">
        <f>H1178-B1179</f>
        <v>-2500</v>
      </c>
      <c r="I1179" s="28">
        <v>5</v>
      </c>
      <c r="K1179" t="s">
        <v>17</v>
      </c>
      <c r="L1179">
        <v>11</v>
      </c>
      <c r="M1179" s="2">
        <v>476</v>
      </c>
    </row>
    <row r="1180" spans="2:13" ht="12.75">
      <c r="B1180" s="398">
        <v>2500</v>
      </c>
      <c r="C1180" s="1" t="s">
        <v>17</v>
      </c>
      <c r="D1180" s="1" t="s">
        <v>318</v>
      </c>
      <c r="E1180" s="1" t="s">
        <v>323</v>
      </c>
      <c r="F1180" s="33" t="s">
        <v>347</v>
      </c>
      <c r="G1180" s="33" t="s">
        <v>214</v>
      </c>
      <c r="H1180" s="8">
        <f>H1179-B1180</f>
        <v>-5000</v>
      </c>
      <c r="I1180" s="28">
        <v>5</v>
      </c>
      <c r="K1180" t="s">
        <v>17</v>
      </c>
      <c r="L1180">
        <v>11</v>
      </c>
      <c r="M1180" s="2">
        <v>476</v>
      </c>
    </row>
    <row r="1181" spans="2:13" ht="12.75">
      <c r="B1181" s="398">
        <v>2500</v>
      </c>
      <c r="C1181" s="1" t="s">
        <v>17</v>
      </c>
      <c r="D1181" s="1" t="s">
        <v>318</v>
      </c>
      <c r="E1181" s="1" t="s">
        <v>348</v>
      </c>
      <c r="F1181" s="33" t="s">
        <v>349</v>
      </c>
      <c r="G1181" s="33" t="s">
        <v>214</v>
      </c>
      <c r="H1181" s="8">
        <f>H1180-B1181</f>
        <v>-7500</v>
      </c>
      <c r="I1181" s="28">
        <v>5</v>
      </c>
      <c r="K1181" t="s">
        <v>17</v>
      </c>
      <c r="L1181">
        <v>11</v>
      </c>
      <c r="M1181" s="2">
        <v>476</v>
      </c>
    </row>
    <row r="1182" spans="2:13" ht="12.75">
      <c r="B1182" s="398">
        <v>5000</v>
      </c>
      <c r="C1182" s="1" t="s">
        <v>17</v>
      </c>
      <c r="D1182" s="1" t="s">
        <v>318</v>
      </c>
      <c r="E1182" s="1" t="s">
        <v>350</v>
      </c>
      <c r="F1182" s="33" t="s">
        <v>351</v>
      </c>
      <c r="G1182" s="33" t="s">
        <v>214</v>
      </c>
      <c r="H1182" s="8">
        <f>H1181-B1182</f>
        <v>-12500</v>
      </c>
      <c r="I1182" s="28">
        <v>10</v>
      </c>
      <c r="K1182" t="s">
        <v>17</v>
      </c>
      <c r="L1182">
        <v>11</v>
      </c>
      <c r="M1182" s="2">
        <v>476</v>
      </c>
    </row>
    <row r="1183" spans="1:13" s="66" customFormat="1" ht="12.75">
      <c r="A1183" s="17"/>
      <c r="B1183" s="399">
        <f>SUM(B1179:B1182)</f>
        <v>12500</v>
      </c>
      <c r="C1183" s="17" t="s">
        <v>17</v>
      </c>
      <c r="D1183" s="17"/>
      <c r="E1183" s="17"/>
      <c r="F1183" s="24"/>
      <c r="G1183" s="24"/>
      <c r="H1183" s="63">
        <v>0</v>
      </c>
      <c r="I1183" s="65">
        <f aca="true" t="shared" si="89" ref="I1183:I1221">+B1183/M1183</f>
        <v>26.26050420168067</v>
      </c>
      <c r="M1183" s="2">
        <v>476</v>
      </c>
    </row>
    <row r="1184" spans="2:13" ht="12.75">
      <c r="B1184" s="398"/>
      <c r="H1184" s="8">
        <f aca="true" t="shared" si="90" ref="H1184:H1260">H1183-B1184</f>
        <v>0</v>
      </c>
      <c r="I1184" s="28">
        <f t="shared" si="89"/>
        <v>0</v>
      </c>
      <c r="M1184" s="2">
        <v>476</v>
      </c>
    </row>
    <row r="1185" spans="2:13" ht="12.75">
      <c r="B1185" s="398"/>
      <c r="H1185" s="8">
        <f t="shared" si="90"/>
        <v>0</v>
      </c>
      <c r="I1185" s="28">
        <f t="shared" si="89"/>
        <v>0</v>
      </c>
      <c r="M1185" s="2">
        <v>476</v>
      </c>
    </row>
    <row r="1186" spans="1:13" s="80" customFormat="1" ht="12.75">
      <c r="A1186" s="40"/>
      <c r="B1186" s="400">
        <v>5000</v>
      </c>
      <c r="C1186" s="40" t="s">
        <v>315</v>
      </c>
      <c r="D1186" s="40" t="s">
        <v>318</v>
      </c>
      <c r="E1186" s="40" t="s">
        <v>656</v>
      </c>
      <c r="F1186" s="38" t="s">
        <v>521</v>
      </c>
      <c r="G1186" s="38" t="s">
        <v>209</v>
      </c>
      <c r="H1186" s="45">
        <f>H1394-B1186</f>
        <v>-20400</v>
      </c>
      <c r="I1186" s="79">
        <f>+B1186/M1186</f>
        <v>10.504201680672269</v>
      </c>
      <c r="K1186" s="81" t="s">
        <v>362</v>
      </c>
      <c r="L1186" s="80">
        <v>11</v>
      </c>
      <c r="M1186" s="2">
        <v>476</v>
      </c>
    </row>
    <row r="1187" spans="1:13" s="110" customFormat="1" ht="12.75">
      <c r="A1187" s="64"/>
      <c r="B1187" s="399">
        <f>SUM(B1186)</f>
        <v>5000</v>
      </c>
      <c r="C1187" s="64"/>
      <c r="D1187" s="64"/>
      <c r="E1187" s="64" t="s">
        <v>656</v>
      </c>
      <c r="F1187" s="69"/>
      <c r="G1187" s="69"/>
      <c r="H1187" s="68"/>
      <c r="I1187" s="117"/>
      <c r="M1187" s="2">
        <v>476</v>
      </c>
    </row>
    <row r="1188" spans="1:13" s="80" customFormat="1" ht="12.75">
      <c r="A1188" s="40"/>
      <c r="B1188" s="400"/>
      <c r="C1188" s="40"/>
      <c r="D1188" s="40"/>
      <c r="E1188" s="40"/>
      <c r="F1188" s="38"/>
      <c r="G1188" s="38"/>
      <c r="H1188" s="45"/>
      <c r="I1188" s="79"/>
      <c r="K1188" s="81"/>
      <c r="M1188" s="2">
        <v>476</v>
      </c>
    </row>
    <row r="1189" spans="1:13" s="80" customFormat="1" ht="12.75">
      <c r="A1189" s="40"/>
      <c r="B1189" s="400"/>
      <c r="C1189" s="40"/>
      <c r="D1189" s="40"/>
      <c r="E1189" s="40"/>
      <c r="F1189" s="38"/>
      <c r="G1189" s="38"/>
      <c r="H1189" s="45"/>
      <c r="I1189" s="79"/>
      <c r="K1189" s="81"/>
      <c r="M1189" s="2">
        <v>476</v>
      </c>
    </row>
    <row r="1190" spans="1:13" s="80" customFormat="1" ht="12.75">
      <c r="A1190" s="40"/>
      <c r="B1190" s="400">
        <v>25000</v>
      </c>
      <c r="C1190" s="40" t="s">
        <v>410</v>
      </c>
      <c r="D1190" s="40" t="s">
        <v>318</v>
      </c>
      <c r="E1190" s="40" t="s">
        <v>341</v>
      </c>
      <c r="F1190" s="38" t="s">
        <v>361</v>
      </c>
      <c r="G1190" s="38" t="s">
        <v>214</v>
      </c>
      <c r="H1190" s="45">
        <f>H1185-B1190</f>
        <v>-25000</v>
      </c>
      <c r="I1190" s="79">
        <f t="shared" si="89"/>
        <v>52.52100840336134</v>
      </c>
      <c r="K1190" s="81" t="s">
        <v>362</v>
      </c>
      <c r="L1190" s="80">
        <v>11</v>
      </c>
      <c r="M1190" s="2">
        <v>476</v>
      </c>
    </row>
    <row r="1191" spans="1:13" s="80" customFormat="1" ht="12.75">
      <c r="A1191" s="40"/>
      <c r="B1191" s="400">
        <v>15000</v>
      </c>
      <c r="C1191" s="40" t="s">
        <v>410</v>
      </c>
      <c r="D1191" s="40" t="s">
        <v>318</v>
      </c>
      <c r="E1191" s="40" t="s">
        <v>341</v>
      </c>
      <c r="F1191" s="38" t="s">
        <v>363</v>
      </c>
      <c r="G1191" s="38" t="s">
        <v>214</v>
      </c>
      <c r="H1191" s="45">
        <f t="shared" si="90"/>
        <v>-40000</v>
      </c>
      <c r="I1191" s="79">
        <f t="shared" si="89"/>
        <v>31.51260504201681</v>
      </c>
      <c r="K1191" s="81" t="s">
        <v>362</v>
      </c>
      <c r="L1191" s="80">
        <v>11</v>
      </c>
      <c r="M1191" s="2">
        <v>476</v>
      </c>
    </row>
    <row r="1192" spans="1:13" s="80" customFormat="1" ht="12.75">
      <c r="A1192" s="40"/>
      <c r="B1192" s="400">
        <v>15000</v>
      </c>
      <c r="C1192" s="40" t="s">
        <v>410</v>
      </c>
      <c r="D1192" s="40" t="s">
        <v>318</v>
      </c>
      <c r="E1192" s="40" t="s">
        <v>341</v>
      </c>
      <c r="F1192" s="38" t="s">
        <v>364</v>
      </c>
      <c r="G1192" s="38" t="s">
        <v>214</v>
      </c>
      <c r="H1192" s="45">
        <f t="shared" si="90"/>
        <v>-55000</v>
      </c>
      <c r="I1192" s="79">
        <f t="shared" si="89"/>
        <v>31.51260504201681</v>
      </c>
      <c r="K1192" s="81" t="s">
        <v>362</v>
      </c>
      <c r="L1192" s="80">
        <v>11</v>
      </c>
      <c r="M1192" s="2">
        <v>476</v>
      </c>
    </row>
    <row r="1193" spans="1:13" s="80" customFormat="1" ht="12.75">
      <c r="A1193" s="40"/>
      <c r="B1193" s="400">
        <v>15000</v>
      </c>
      <c r="C1193" s="40" t="s">
        <v>410</v>
      </c>
      <c r="D1193" s="40" t="s">
        <v>318</v>
      </c>
      <c r="E1193" s="40" t="s">
        <v>341</v>
      </c>
      <c r="F1193" s="38" t="s">
        <v>365</v>
      </c>
      <c r="G1193" s="38" t="s">
        <v>214</v>
      </c>
      <c r="H1193" s="45">
        <f t="shared" si="90"/>
        <v>-70000</v>
      </c>
      <c r="I1193" s="79">
        <f t="shared" si="89"/>
        <v>31.51260504201681</v>
      </c>
      <c r="K1193" s="81" t="s">
        <v>362</v>
      </c>
      <c r="L1193" s="80">
        <v>11</v>
      </c>
      <c r="M1193" s="2">
        <v>476</v>
      </c>
    </row>
    <row r="1194" spans="1:13" s="80" customFormat="1" ht="12.75">
      <c r="A1194" s="40"/>
      <c r="B1194" s="400">
        <v>30000</v>
      </c>
      <c r="C1194" s="40" t="s">
        <v>411</v>
      </c>
      <c r="D1194" s="40" t="s">
        <v>318</v>
      </c>
      <c r="E1194" s="40" t="s">
        <v>341</v>
      </c>
      <c r="F1194" s="38" t="s">
        <v>366</v>
      </c>
      <c r="G1194" s="38" t="s">
        <v>214</v>
      </c>
      <c r="H1194" s="45">
        <f t="shared" si="90"/>
        <v>-100000</v>
      </c>
      <c r="I1194" s="79">
        <f t="shared" si="89"/>
        <v>63.02521008403362</v>
      </c>
      <c r="K1194" s="81" t="s">
        <v>362</v>
      </c>
      <c r="L1194" s="80">
        <v>11</v>
      </c>
      <c r="M1194" s="2">
        <v>476</v>
      </c>
    </row>
    <row r="1195" spans="1:13" s="80" customFormat="1" ht="12.75">
      <c r="A1195" s="40"/>
      <c r="B1195" s="400">
        <v>15000</v>
      </c>
      <c r="C1195" s="40" t="s">
        <v>411</v>
      </c>
      <c r="D1195" s="40" t="s">
        <v>318</v>
      </c>
      <c r="E1195" s="40" t="s">
        <v>341</v>
      </c>
      <c r="F1195" s="38" t="s">
        <v>367</v>
      </c>
      <c r="G1195" s="38" t="s">
        <v>214</v>
      </c>
      <c r="H1195" s="45">
        <f t="shared" si="90"/>
        <v>-115000</v>
      </c>
      <c r="I1195" s="79">
        <f t="shared" si="89"/>
        <v>31.51260504201681</v>
      </c>
      <c r="K1195" s="81" t="s">
        <v>362</v>
      </c>
      <c r="L1195" s="80">
        <v>11</v>
      </c>
      <c r="M1195" s="2">
        <v>476</v>
      </c>
    </row>
    <row r="1196" spans="1:13" s="80" customFormat="1" ht="12.75">
      <c r="A1196" s="40"/>
      <c r="B1196" s="400">
        <v>10000</v>
      </c>
      <c r="C1196" s="40" t="s">
        <v>410</v>
      </c>
      <c r="D1196" s="40" t="s">
        <v>318</v>
      </c>
      <c r="E1196" s="40" t="s">
        <v>341</v>
      </c>
      <c r="F1196" s="38" t="s">
        <v>368</v>
      </c>
      <c r="G1196" s="38" t="s">
        <v>271</v>
      </c>
      <c r="H1196" s="45">
        <f t="shared" si="90"/>
        <v>-125000</v>
      </c>
      <c r="I1196" s="79">
        <f t="shared" si="89"/>
        <v>21.008403361344538</v>
      </c>
      <c r="K1196" s="81" t="s">
        <v>362</v>
      </c>
      <c r="L1196" s="80">
        <v>11</v>
      </c>
      <c r="M1196" s="2">
        <v>476</v>
      </c>
    </row>
    <row r="1197" spans="1:13" s="66" customFormat="1" ht="12.75">
      <c r="A1197" s="17"/>
      <c r="B1197" s="399">
        <f>SUM(B1190:B1196)</f>
        <v>125000</v>
      </c>
      <c r="C1197" s="17"/>
      <c r="D1197" s="17"/>
      <c r="E1197" s="17"/>
      <c r="F1197" s="24"/>
      <c r="G1197" s="24"/>
      <c r="H1197" s="63">
        <v>0</v>
      </c>
      <c r="I1197" s="65">
        <f t="shared" si="89"/>
        <v>262.60504201680675</v>
      </c>
      <c r="M1197" s="2">
        <v>476</v>
      </c>
    </row>
    <row r="1198" spans="2:13" ht="12.75">
      <c r="B1198" s="398"/>
      <c r="H1198" s="8">
        <f t="shared" si="90"/>
        <v>0</v>
      </c>
      <c r="I1198" s="28">
        <f t="shared" si="89"/>
        <v>0</v>
      </c>
      <c r="M1198" s="2">
        <v>476</v>
      </c>
    </row>
    <row r="1199" spans="2:13" ht="12.75">
      <c r="B1199" s="398"/>
      <c r="H1199" s="8">
        <f>H1198-B1199</f>
        <v>0</v>
      </c>
      <c r="I1199" s="28">
        <f>+B1199/M1199</f>
        <v>0</v>
      </c>
      <c r="M1199" s="2">
        <v>476</v>
      </c>
    </row>
    <row r="1200" spans="2:13" ht="12.75">
      <c r="B1200" s="398"/>
      <c r="H1200" s="8">
        <f>H1199-B1200</f>
        <v>0</v>
      </c>
      <c r="I1200" s="28">
        <f>+B1200/M1200</f>
        <v>0</v>
      </c>
      <c r="M1200" s="2">
        <v>476</v>
      </c>
    </row>
    <row r="1201" spans="1:13" s="80" customFormat="1" ht="12.75">
      <c r="A1201" s="40"/>
      <c r="B1201" s="398">
        <v>5000</v>
      </c>
      <c r="C1201" s="1" t="s">
        <v>412</v>
      </c>
      <c r="D1201" s="1" t="s">
        <v>318</v>
      </c>
      <c r="E1201" s="1" t="s">
        <v>339</v>
      </c>
      <c r="F1201" s="33" t="s">
        <v>371</v>
      </c>
      <c r="G1201" s="33" t="s">
        <v>214</v>
      </c>
      <c r="H1201" s="8">
        <f aca="true" t="shared" si="91" ref="H1201:H1208">H1200-B1201</f>
        <v>-5000</v>
      </c>
      <c r="I1201" s="28">
        <f aca="true" t="shared" si="92" ref="I1201:I1208">+B1201/M1201</f>
        <v>10.504201680672269</v>
      </c>
      <c r="K1201" t="s">
        <v>370</v>
      </c>
      <c r="L1201">
        <v>3</v>
      </c>
      <c r="M1201" s="2">
        <v>476</v>
      </c>
    </row>
    <row r="1202" spans="1:13" s="80" customFormat="1" ht="12.75">
      <c r="A1202" s="40"/>
      <c r="B1202" s="398">
        <v>5000</v>
      </c>
      <c r="C1202" s="1" t="s">
        <v>412</v>
      </c>
      <c r="D1202" s="1" t="s">
        <v>318</v>
      </c>
      <c r="E1202" s="1" t="s">
        <v>339</v>
      </c>
      <c r="F1202" s="33" t="s">
        <v>372</v>
      </c>
      <c r="G1202" s="33" t="s">
        <v>233</v>
      </c>
      <c r="H1202" s="8">
        <f t="shared" si="91"/>
        <v>-10000</v>
      </c>
      <c r="I1202" s="28">
        <f t="shared" si="92"/>
        <v>10.504201680672269</v>
      </c>
      <c r="K1202" t="s">
        <v>370</v>
      </c>
      <c r="L1202">
        <v>3</v>
      </c>
      <c r="M1202" s="2">
        <v>476</v>
      </c>
    </row>
    <row r="1203" spans="1:13" s="80" customFormat="1" ht="12.75">
      <c r="A1203" s="40"/>
      <c r="B1203" s="400">
        <v>5000</v>
      </c>
      <c r="C1203" s="40" t="s">
        <v>412</v>
      </c>
      <c r="D1203" s="1" t="s">
        <v>318</v>
      </c>
      <c r="E1203" s="1" t="s">
        <v>339</v>
      </c>
      <c r="F1203" s="38" t="s">
        <v>373</v>
      </c>
      <c r="G1203" s="38" t="s">
        <v>139</v>
      </c>
      <c r="H1203" s="8">
        <f t="shared" si="91"/>
        <v>-15000</v>
      </c>
      <c r="I1203" s="28">
        <f t="shared" si="92"/>
        <v>10.504201680672269</v>
      </c>
      <c r="K1203" t="s">
        <v>374</v>
      </c>
      <c r="L1203">
        <v>3</v>
      </c>
      <c r="M1203" s="2">
        <v>476</v>
      </c>
    </row>
    <row r="1204" spans="1:13" s="80" customFormat="1" ht="12.75">
      <c r="A1204" s="40"/>
      <c r="B1204" s="400">
        <v>5000</v>
      </c>
      <c r="C1204" s="40" t="s">
        <v>412</v>
      </c>
      <c r="D1204" s="1" t="s">
        <v>318</v>
      </c>
      <c r="E1204" s="1" t="s">
        <v>339</v>
      </c>
      <c r="F1204" s="38" t="s">
        <v>375</v>
      </c>
      <c r="G1204" s="38" t="s">
        <v>139</v>
      </c>
      <c r="H1204" s="8">
        <f t="shared" si="91"/>
        <v>-20000</v>
      </c>
      <c r="I1204" s="28">
        <f t="shared" si="92"/>
        <v>10.504201680672269</v>
      </c>
      <c r="K1204" t="s">
        <v>374</v>
      </c>
      <c r="L1204">
        <v>3</v>
      </c>
      <c r="M1204" s="2">
        <v>476</v>
      </c>
    </row>
    <row r="1205" spans="1:13" s="80" customFormat="1" ht="12.75">
      <c r="A1205" s="40"/>
      <c r="B1205" s="400">
        <v>5000</v>
      </c>
      <c r="C1205" s="40" t="s">
        <v>412</v>
      </c>
      <c r="D1205" s="1" t="s">
        <v>318</v>
      </c>
      <c r="E1205" s="1" t="s">
        <v>339</v>
      </c>
      <c r="F1205" s="38" t="s">
        <v>376</v>
      </c>
      <c r="G1205" s="38" t="s">
        <v>139</v>
      </c>
      <c r="H1205" s="8">
        <f t="shared" si="91"/>
        <v>-25000</v>
      </c>
      <c r="I1205" s="28">
        <f t="shared" si="92"/>
        <v>10.504201680672269</v>
      </c>
      <c r="K1205" t="s">
        <v>374</v>
      </c>
      <c r="L1205">
        <v>3</v>
      </c>
      <c r="M1205" s="2">
        <v>476</v>
      </c>
    </row>
    <row r="1206" spans="1:13" s="80" customFormat="1" ht="12.75">
      <c r="A1206" s="40"/>
      <c r="B1206" s="398">
        <v>5000</v>
      </c>
      <c r="C1206" s="1" t="s">
        <v>412</v>
      </c>
      <c r="D1206" s="1" t="s">
        <v>318</v>
      </c>
      <c r="E1206" s="1" t="s">
        <v>339</v>
      </c>
      <c r="F1206" s="33" t="s">
        <v>377</v>
      </c>
      <c r="G1206" s="33" t="s">
        <v>378</v>
      </c>
      <c r="H1206" s="8">
        <f t="shared" si="91"/>
        <v>-30000</v>
      </c>
      <c r="I1206" s="28">
        <f t="shared" si="92"/>
        <v>10.504201680672269</v>
      </c>
      <c r="K1206" s="81" t="s">
        <v>379</v>
      </c>
      <c r="L1206">
        <v>3</v>
      </c>
      <c r="M1206" s="2">
        <v>476</v>
      </c>
    </row>
    <row r="1207" spans="1:13" s="80" customFormat="1" ht="12.75">
      <c r="A1207" s="40"/>
      <c r="B1207" s="398">
        <v>5000</v>
      </c>
      <c r="C1207" s="1" t="s">
        <v>412</v>
      </c>
      <c r="D1207" s="1" t="s">
        <v>318</v>
      </c>
      <c r="E1207" s="1" t="s">
        <v>339</v>
      </c>
      <c r="F1207" s="33" t="s">
        <v>380</v>
      </c>
      <c r="G1207" s="33" t="s">
        <v>51</v>
      </c>
      <c r="H1207" s="8">
        <f t="shared" si="91"/>
        <v>-35000</v>
      </c>
      <c r="I1207" s="28">
        <f t="shared" si="92"/>
        <v>10.504201680672269</v>
      </c>
      <c r="K1207" t="s">
        <v>370</v>
      </c>
      <c r="L1207">
        <v>3</v>
      </c>
      <c r="M1207" s="2">
        <v>476</v>
      </c>
    </row>
    <row r="1208" spans="1:13" s="80" customFormat="1" ht="12.75">
      <c r="A1208" s="40"/>
      <c r="B1208" s="398">
        <v>5000</v>
      </c>
      <c r="C1208" s="1" t="s">
        <v>412</v>
      </c>
      <c r="D1208" s="1" t="s">
        <v>318</v>
      </c>
      <c r="E1208" s="1" t="s">
        <v>339</v>
      </c>
      <c r="F1208" s="33" t="s">
        <v>369</v>
      </c>
      <c r="G1208" s="33" t="s">
        <v>56</v>
      </c>
      <c r="H1208" s="8">
        <f t="shared" si="91"/>
        <v>-40000</v>
      </c>
      <c r="I1208" s="28">
        <f t="shared" si="92"/>
        <v>10.504201680672269</v>
      </c>
      <c r="K1208" t="s">
        <v>370</v>
      </c>
      <c r="L1208">
        <v>3</v>
      </c>
      <c r="M1208" s="2">
        <v>476</v>
      </c>
    </row>
    <row r="1209" spans="1:13" s="110" customFormat="1" ht="12.75">
      <c r="A1209" s="64"/>
      <c r="B1209" s="399">
        <f>SUM(B1201:B1208)</f>
        <v>40000</v>
      </c>
      <c r="C1209" s="17"/>
      <c r="D1209" s="17"/>
      <c r="E1209" s="17" t="s">
        <v>339</v>
      </c>
      <c r="F1209" s="24"/>
      <c r="G1209" s="24"/>
      <c r="H1209" s="68"/>
      <c r="I1209" s="117"/>
      <c r="L1209" s="66"/>
      <c r="M1209" s="2">
        <v>476</v>
      </c>
    </row>
    <row r="1210" spans="1:13" s="80" customFormat="1" ht="12.75">
      <c r="A1210" s="40"/>
      <c r="B1210" s="398"/>
      <c r="C1210" s="1"/>
      <c r="D1210" s="1"/>
      <c r="E1210" s="1"/>
      <c r="F1210" s="33"/>
      <c r="G1210" s="33"/>
      <c r="H1210" s="45"/>
      <c r="I1210" s="79"/>
      <c r="K1210" s="81"/>
      <c r="L1210"/>
      <c r="M1210" s="2">
        <v>476</v>
      </c>
    </row>
    <row r="1211" spans="1:13" s="80" customFormat="1" ht="12.75">
      <c r="A1211" s="40"/>
      <c r="B1211" s="398"/>
      <c r="C1211" s="1"/>
      <c r="D1211" s="1"/>
      <c r="E1211" s="1"/>
      <c r="F1211" s="33"/>
      <c r="G1211" s="33"/>
      <c r="H1211" s="45"/>
      <c r="I1211" s="79"/>
      <c r="K1211" s="81"/>
      <c r="L1211"/>
      <c r="M1211" s="2">
        <v>476</v>
      </c>
    </row>
    <row r="1212" spans="2:13" ht="12.75">
      <c r="B1212" s="398"/>
      <c r="H1212" s="8">
        <f>H1200-B1212</f>
        <v>0</v>
      </c>
      <c r="I1212" s="28">
        <f t="shared" si="89"/>
        <v>0</v>
      </c>
      <c r="M1212" s="2">
        <v>476</v>
      </c>
    </row>
    <row r="1213" spans="1:13" ht="12.75">
      <c r="A1213" s="40"/>
      <c r="B1213" s="400">
        <v>180000</v>
      </c>
      <c r="C1213" s="40" t="s">
        <v>18</v>
      </c>
      <c r="D1213" s="115" t="s">
        <v>318</v>
      </c>
      <c r="E1213" s="40"/>
      <c r="F1213" s="97" t="s">
        <v>404</v>
      </c>
      <c r="G1213" s="97" t="s">
        <v>31</v>
      </c>
      <c r="H1213" s="39">
        <f>H1212-B1213</f>
        <v>-180000</v>
      </c>
      <c r="I1213" s="116">
        <f t="shared" si="89"/>
        <v>378.1512605042017</v>
      </c>
      <c r="J1213" s="80"/>
      <c r="K1213" s="80"/>
      <c r="L1213" s="80"/>
      <c r="M1213" s="2">
        <v>476</v>
      </c>
    </row>
    <row r="1214" spans="1:13" ht="12.75">
      <c r="A1214" s="17"/>
      <c r="B1214" s="399">
        <f>SUM(B1213:B1213)</f>
        <v>180000</v>
      </c>
      <c r="C1214" s="17" t="s">
        <v>409</v>
      </c>
      <c r="D1214" s="17"/>
      <c r="E1214" s="17"/>
      <c r="F1214" s="24"/>
      <c r="G1214" s="24"/>
      <c r="H1214" s="63">
        <v>0</v>
      </c>
      <c r="I1214" s="65">
        <f t="shared" si="89"/>
        <v>378.1512605042017</v>
      </c>
      <c r="J1214" s="66"/>
      <c r="K1214" s="66"/>
      <c r="L1214" s="66"/>
      <c r="M1214" s="2">
        <v>476</v>
      </c>
    </row>
    <row r="1215" spans="8:13" ht="12.75">
      <c r="H1215" s="8">
        <f t="shared" si="90"/>
        <v>0</v>
      </c>
      <c r="I1215" s="28">
        <f t="shared" si="89"/>
        <v>0</v>
      </c>
      <c r="M1215" s="2">
        <v>476</v>
      </c>
    </row>
    <row r="1216" spans="8:13" ht="12.75">
      <c r="H1216" s="8">
        <f t="shared" si="90"/>
        <v>0</v>
      </c>
      <c r="I1216" s="28">
        <f t="shared" si="89"/>
        <v>0</v>
      </c>
      <c r="M1216" s="2">
        <v>476</v>
      </c>
    </row>
    <row r="1217" spans="8:13" ht="12.75">
      <c r="H1217" s="8">
        <f t="shared" si="90"/>
        <v>0</v>
      </c>
      <c r="I1217" s="28">
        <f t="shared" si="89"/>
        <v>0</v>
      </c>
      <c r="M1217" s="2">
        <v>476</v>
      </c>
    </row>
    <row r="1218" spans="2:13" ht="12.75">
      <c r="B1218" s="39"/>
      <c r="C1218" s="40"/>
      <c r="D1218" s="18"/>
      <c r="E1218" s="40"/>
      <c r="G1218" s="38"/>
      <c r="H1218" s="8">
        <f t="shared" si="90"/>
        <v>0</v>
      </c>
      <c r="I1218" s="28">
        <f t="shared" si="89"/>
        <v>0</v>
      </c>
      <c r="M1218" s="2">
        <v>476</v>
      </c>
    </row>
    <row r="1219" spans="1:13" ht="13.5" thickBot="1">
      <c r="A1219" s="50"/>
      <c r="B1219" s="47">
        <f>+B1326+B1378+B1493+B1515+B1562+B1573+B1578+B1654+B1674</f>
        <v>4434658</v>
      </c>
      <c r="C1219" s="50"/>
      <c r="D1219" s="118" t="s">
        <v>396</v>
      </c>
      <c r="E1219" s="119"/>
      <c r="F1219" s="119"/>
      <c r="G1219" s="52"/>
      <c r="H1219" s="120"/>
      <c r="I1219" s="121">
        <f t="shared" si="89"/>
        <v>9316.508403361344</v>
      </c>
      <c r="J1219" s="122"/>
      <c r="K1219" s="122"/>
      <c r="L1219" s="122"/>
      <c r="M1219" s="2">
        <v>476</v>
      </c>
    </row>
    <row r="1220" spans="1:13" s="21" customFormat="1" ht="12.75">
      <c r="A1220" s="18"/>
      <c r="B1220" s="36"/>
      <c r="C1220" s="40"/>
      <c r="D1220" s="18"/>
      <c r="E1220" s="41"/>
      <c r="F1220" s="33"/>
      <c r="G1220" s="37"/>
      <c r="H1220" s="8">
        <f t="shared" si="90"/>
        <v>0</v>
      </c>
      <c r="I1220" s="28">
        <f t="shared" si="89"/>
        <v>0</v>
      </c>
      <c r="K1220"/>
      <c r="M1220" s="2">
        <v>476</v>
      </c>
    </row>
    <row r="1221" spans="2:13" ht="12.75">
      <c r="B1221" s="8"/>
      <c r="C1221" s="40"/>
      <c r="D1221" s="18"/>
      <c r="E1221" s="41"/>
      <c r="H1221" s="8">
        <f t="shared" si="90"/>
        <v>0</v>
      </c>
      <c r="I1221" s="28">
        <f t="shared" si="89"/>
        <v>0</v>
      </c>
      <c r="M1221" s="2">
        <v>476</v>
      </c>
    </row>
    <row r="1222" spans="1:13" ht="12.75">
      <c r="A1222" s="18"/>
      <c r="B1222" s="401">
        <v>5000</v>
      </c>
      <c r="C1222" s="1" t="s">
        <v>17</v>
      </c>
      <c r="D1222" s="18" t="s">
        <v>396</v>
      </c>
      <c r="E1222" s="18" t="s">
        <v>350</v>
      </c>
      <c r="F1222" s="33" t="s">
        <v>413</v>
      </c>
      <c r="G1222" s="38" t="s">
        <v>20</v>
      </c>
      <c r="H1222" s="8">
        <f t="shared" si="90"/>
        <v>-5000</v>
      </c>
      <c r="I1222" s="28">
        <v>10</v>
      </c>
      <c r="J1222" s="21"/>
      <c r="K1222" t="s">
        <v>17</v>
      </c>
      <c r="L1222" s="21"/>
      <c r="M1222" s="2">
        <v>476</v>
      </c>
    </row>
    <row r="1223" spans="2:13" ht="12.75">
      <c r="B1223" s="402">
        <v>5000</v>
      </c>
      <c r="C1223" s="1" t="s">
        <v>17</v>
      </c>
      <c r="D1223" s="18" t="s">
        <v>396</v>
      </c>
      <c r="E1223" s="1" t="s">
        <v>350</v>
      </c>
      <c r="F1223" s="33" t="s">
        <v>414</v>
      </c>
      <c r="G1223" s="33" t="s">
        <v>26</v>
      </c>
      <c r="H1223" s="8">
        <f t="shared" si="90"/>
        <v>-10000</v>
      </c>
      <c r="I1223" s="28">
        <v>10</v>
      </c>
      <c r="K1223" t="s">
        <v>17</v>
      </c>
      <c r="M1223" s="2">
        <v>476</v>
      </c>
    </row>
    <row r="1224" spans="2:13" ht="12.75">
      <c r="B1224" s="402">
        <v>5000</v>
      </c>
      <c r="C1224" s="1" t="s">
        <v>17</v>
      </c>
      <c r="D1224" s="18" t="s">
        <v>396</v>
      </c>
      <c r="E1224" s="1" t="s">
        <v>350</v>
      </c>
      <c r="F1224" s="33" t="s">
        <v>415</v>
      </c>
      <c r="G1224" s="33" t="s">
        <v>28</v>
      </c>
      <c r="H1224" s="8">
        <f t="shared" si="90"/>
        <v>-15000</v>
      </c>
      <c r="I1224" s="28">
        <v>10</v>
      </c>
      <c r="K1224" t="s">
        <v>17</v>
      </c>
      <c r="M1224" s="2">
        <v>476</v>
      </c>
    </row>
    <row r="1225" spans="2:13" ht="12.75">
      <c r="B1225" s="401">
        <v>5000</v>
      </c>
      <c r="C1225" s="1" t="s">
        <v>17</v>
      </c>
      <c r="D1225" s="18" t="s">
        <v>396</v>
      </c>
      <c r="E1225" s="1" t="s">
        <v>350</v>
      </c>
      <c r="F1225" s="33" t="s">
        <v>416</v>
      </c>
      <c r="G1225" s="33" t="s">
        <v>31</v>
      </c>
      <c r="H1225" s="8">
        <f t="shared" si="90"/>
        <v>-20000</v>
      </c>
      <c r="I1225" s="28">
        <v>10</v>
      </c>
      <c r="K1225" t="s">
        <v>17</v>
      </c>
      <c r="M1225" s="2">
        <v>476</v>
      </c>
    </row>
    <row r="1226" spans="2:14" ht="12.75">
      <c r="B1226" s="402">
        <v>5000</v>
      </c>
      <c r="C1226" s="1" t="s">
        <v>17</v>
      </c>
      <c r="D1226" s="1" t="s">
        <v>396</v>
      </c>
      <c r="E1226" s="1" t="s">
        <v>350</v>
      </c>
      <c r="F1226" s="33" t="s">
        <v>417</v>
      </c>
      <c r="G1226" s="33" t="s">
        <v>46</v>
      </c>
      <c r="H1226" s="8">
        <f t="shared" si="90"/>
        <v>-25000</v>
      </c>
      <c r="I1226" s="28">
        <v>10</v>
      </c>
      <c r="K1226" t="s">
        <v>17</v>
      </c>
      <c r="M1226" s="2">
        <v>476</v>
      </c>
      <c r="N1226" s="43"/>
    </row>
    <row r="1227" spans="2:13" ht="12.75">
      <c r="B1227" s="402">
        <v>5000</v>
      </c>
      <c r="C1227" s="1" t="s">
        <v>17</v>
      </c>
      <c r="D1227" s="1" t="s">
        <v>396</v>
      </c>
      <c r="E1227" s="1" t="s">
        <v>350</v>
      </c>
      <c r="F1227" s="33" t="s">
        <v>418</v>
      </c>
      <c r="G1227" s="33" t="s">
        <v>49</v>
      </c>
      <c r="H1227" s="8">
        <f t="shared" si="90"/>
        <v>-30000</v>
      </c>
      <c r="I1227" s="28">
        <v>10</v>
      </c>
      <c r="K1227" t="s">
        <v>17</v>
      </c>
      <c r="M1227" s="2">
        <v>476</v>
      </c>
    </row>
    <row r="1228" spans="2:13" ht="12.75">
      <c r="B1228" s="402">
        <v>5000</v>
      </c>
      <c r="C1228" s="1" t="s">
        <v>17</v>
      </c>
      <c r="D1228" s="1" t="s">
        <v>396</v>
      </c>
      <c r="E1228" s="1" t="s">
        <v>350</v>
      </c>
      <c r="F1228" s="33" t="s">
        <v>419</v>
      </c>
      <c r="G1228" s="33" t="s">
        <v>51</v>
      </c>
      <c r="H1228" s="8">
        <f t="shared" si="90"/>
        <v>-35000</v>
      </c>
      <c r="I1228" s="28">
        <v>10</v>
      </c>
      <c r="K1228" t="s">
        <v>17</v>
      </c>
      <c r="M1228" s="2">
        <v>476</v>
      </c>
    </row>
    <row r="1229" spans="2:13" ht="12.75">
      <c r="B1229" s="402">
        <v>2500</v>
      </c>
      <c r="C1229" s="1" t="s">
        <v>17</v>
      </c>
      <c r="D1229" s="1" t="s">
        <v>396</v>
      </c>
      <c r="E1229" s="1" t="s">
        <v>350</v>
      </c>
      <c r="F1229" s="33" t="s">
        <v>420</v>
      </c>
      <c r="G1229" s="33" t="s">
        <v>53</v>
      </c>
      <c r="H1229" s="8">
        <f t="shared" si="90"/>
        <v>-37500</v>
      </c>
      <c r="I1229" s="28">
        <v>5</v>
      </c>
      <c r="K1229" t="s">
        <v>17</v>
      </c>
      <c r="M1229" s="2">
        <v>476</v>
      </c>
    </row>
    <row r="1230" spans="2:13" ht="12.75">
      <c r="B1230" s="402">
        <v>5000</v>
      </c>
      <c r="C1230" s="1" t="s">
        <v>17</v>
      </c>
      <c r="D1230" s="1" t="s">
        <v>396</v>
      </c>
      <c r="E1230" s="1" t="s">
        <v>350</v>
      </c>
      <c r="F1230" s="33" t="s">
        <v>421</v>
      </c>
      <c r="G1230" s="33" t="s">
        <v>56</v>
      </c>
      <c r="H1230" s="8">
        <f t="shared" si="90"/>
        <v>-42500</v>
      </c>
      <c r="I1230" s="28">
        <v>10</v>
      </c>
      <c r="K1230" t="s">
        <v>17</v>
      </c>
      <c r="M1230" s="2">
        <v>476</v>
      </c>
    </row>
    <row r="1231" spans="2:13" ht="12.75">
      <c r="B1231" s="402">
        <v>2500</v>
      </c>
      <c r="C1231" s="1" t="s">
        <v>17</v>
      </c>
      <c r="D1231" s="1" t="s">
        <v>396</v>
      </c>
      <c r="E1231" s="1" t="s">
        <v>350</v>
      </c>
      <c r="F1231" s="33" t="s">
        <v>422</v>
      </c>
      <c r="G1231" s="33" t="s">
        <v>100</v>
      </c>
      <c r="H1231" s="8">
        <f t="shared" si="90"/>
        <v>-45000</v>
      </c>
      <c r="I1231" s="28">
        <v>5</v>
      </c>
      <c r="K1231" t="s">
        <v>17</v>
      </c>
      <c r="M1231" s="2">
        <v>476</v>
      </c>
    </row>
    <row r="1232" spans="2:13" ht="12.75">
      <c r="B1232" s="402">
        <v>5000</v>
      </c>
      <c r="C1232" s="1" t="s">
        <v>17</v>
      </c>
      <c r="D1232" s="1" t="s">
        <v>396</v>
      </c>
      <c r="E1232" s="1" t="s">
        <v>350</v>
      </c>
      <c r="F1232" s="33" t="s">
        <v>423</v>
      </c>
      <c r="G1232" s="33" t="s">
        <v>135</v>
      </c>
      <c r="H1232" s="8">
        <f t="shared" si="90"/>
        <v>-50000</v>
      </c>
      <c r="I1232" s="28">
        <v>10</v>
      </c>
      <c r="K1232" t="s">
        <v>17</v>
      </c>
      <c r="M1232" s="2">
        <v>476</v>
      </c>
    </row>
    <row r="1233" spans="2:13" ht="12.75">
      <c r="B1233" s="402">
        <v>5000</v>
      </c>
      <c r="C1233" s="1" t="s">
        <v>17</v>
      </c>
      <c r="D1233" s="1" t="s">
        <v>396</v>
      </c>
      <c r="E1233" s="1" t="s">
        <v>350</v>
      </c>
      <c r="F1233" s="33" t="s">
        <v>424</v>
      </c>
      <c r="G1233" s="33" t="s">
        <v>137</v>
      </c>
      <c r="H1233" s="8">
        <f t="shared" si="90"/>
        <v>-55000</v>
      </c>
      <c r="I1233" s="28">
        <v>10</v>
      </c>
      <c r="K1233" t="s">
        <v>17</v>
      </c>
      <c r="M1233" s="2">
        <v>476</v>
      </c>
    </row>
    <row r="1234" spans="2:13" ht="12.75">
      <c r="B1234" s="402">
        <v>2500</v>
      </c>
      <c r="C1234" s="1" t="s">
        <v>17</v>
      </c>
      <c r="D1234" s="1" t="s">
        <v>396</v>
      </c>
      <c r="E1234" s="1" t="s">
        <v>350</v>
      </c>
      <c r="F1234" s="33" t="s">
        <v>425</v>
      </c>
      <c r="G1234" s="33" t="s">
        <v>139</v>
      </c>
      <c r="H1234" s="8">
        <f t="shared" si="90"/>
        <v>-57500</v>
      </c>
      <c r="I1234" s="28">
        <v>5</v>
      </c>
      <c r="K1234" t="s">
        <v>17</v>
      </c>
      <c r="M1234" s="2">
        <v>476</v>
      </c>
    </row>
    <row r="1235" spans="2:13" ht="12.75">
      <c r="B1235" s="402">
        <v>2500</v>
      </c>
      <c r="C1235" s="1" t="s">
        <v>17</v>
      </c>
      <c r="D1235" s="1" t="s">
        <v>396</v>
      </c>
      <c r="E1235" s="1" t="s">
        <v>350</v>
      </c>
      <c r="F1235" s="33" t="s">
        <v>426</v>
      </c>
      <c r="G1235" s="33" t="s">
        <v>139</v>
      </c>
      <c r="H1235" s="8">
        <f t="shared" si="90"/>
        <v>-60000</v>
      </c>
      <c r="I1235" s="28">
        <v>5</v>
      </c>
      <c r="K1235" t="s">
        <v>17</v>
      </c>
      <c r="M1235" s="2">
        <v>476</v>
      </c>
    </row>
    <row r="1236" spans="2:13" ht="12.75">
      <c r="B1236" s="402">
        <v>2500</v>
      </c>
      <c r="C1236" s="1" t="s">
        <v>17</v>
      </c>
      <c r="D1236" s="1" t="s">
        <v>396</v>
      </c>
      <c r="E1236" s="1" t="s">
        <v>350</v>
      </c>
      <c r="F1236" s="33" t="s">
        <v>427</v>
      </c>
      <c r="G1236" s="33" t="s">
        <v>141</v>
      </c>
      <c r="H1236" s="8">
        <f t="shared" si="90"/>
        <v>-62500</v>
      </c>
      <c r="I1236" s="28">
        <v>5</v>
      </c>
      <c r="K1236" t="s">
        <v>17</v>
      </c>
      <c r="M1236" s="2">
        <v>476</v>
      </c>
    </row>
    <row r="1237" spans="2:13" ht="12.75">
      <c r="B1237" s="402">
        <v>5000</v>
      </c>
      <c r="C1237" s="1" t="s">
        <v>17</v>
      </c>
      <c r="D1237" s="1" t="s">
        <v>396</v>
      </c>
      <c r="E1237" s="1" t="s">
        <v>350</v>
      </c>
      <c r="F1237" s="33" t="s">
        <v>428</v>
      </c>
      <c r="G1237" s="33" t="s">
        <v>209</v>
      </c>
      <c r="H1237" s="8">
        <f t="shared" si="90"/>
        <v>-67500</v>
      </c>
      <c r="I1237" s="28">
        <v>10</v>
      </c>
      <c r="K1237" t="s">
        <v>17</v>
      </c>
      <c r="M1237" s="2">
        <v>476</v>
      </c>
    </row>
    <row r="1238" spans="2:13" ht="12.75">
      <c r="B1238" s="402">
        <v>5000</v>
      </c>
      <c r="C1238" s="1" t="s">
        <v>17</v>
      </c>
      <c r="D1238" s="1" t="s">
        <v>396</v>
      </c>
      <c r="E1238" s="1" t="s">
        <v>350</v>
      </c>
      <c r="F1238" s="33" t="s">
        <v>429</v>
      </c>
      <c r="G1238" s="33" t="s">
        <v>216</v>
      </c>
      <c r="H1238" s="8">
        <f t="shared" si="90"/>
        <v>-72500</v>
      </c>
      <c r="I1238" s="28">
        <v>10</v>
      </c>
      <c r="K1238" t="s">
        <v>17</v>
      </c>
      <c r="M1238" s="2">
        <v>476</v>
      </c>
    </row>
    <row r="1239" spans="2:13" ht="12.75">
      <c r="B1239" s="402">
        <v>5000</v>
      </c>
      <c r="C1239" s="1" t="s">
        <v>17</v>
      </c>
      <c r="D1239" s="1" t="s">
        <v>396</v>
      </c>
      <c r="E1239" s="1" t="s">
        <v>350</v>
      </c>
      <c r="F1239" s="33" t="s">
        <v>430</v>
      </c>
      <c r="G1239" s="33" t="s">
        <v>233</v>
      </c>
      <c r="H1239" s="8">
        <f t="shared" si="90"/>
        <v>-77500</v>
      </c>
      <c r="I1239" s="28">
        <v>10</v>
      </c>
      <c r="K1239" t="s">
        <v>17</v>
      </c>
      <c r="M1239" s="2">
        <v>476</v>
      </c>
    </row>
    <row r="1240" spans="2:13" ht="12.75">
      <c r="B1240" s="402">
        <v>5000</v>
      </c>
      <c r="C1240" s="1" t="s">
        <v>17</v>
      </c>
      <c r="D1240" s="1" t="s">
        <v>396</v>
      </c>
      <c r="E1240" s="1" t="s">
        <v>350</v>
      </c>
      <c r="F1240" s="33" t="s">
        <v>431</v>
      </c>
      <c r="G1240" s="33" t="s">
        <v>236</v>
      </c>
      <c r="H1240" s="8">
        <f t="shared" si="90"/>
        <v>-82500</v>
      </c>
      <c r="I1240" s="28">
        <v>10</v>
      </c>
      <c r="K1240" t="s">
        <v>17</v>
      </c>
      <c r="M1240" s="2">
        <v>476</v>
      </c>
    </row>
    <row r="1241" spans="2:13" ht="12.75">
      <c r="B1241" s="402">
        <v>5000</v>
      </c>
      <c r="C1241" s="1" t="s">
        <v>17</v>
      </c>
      <c r="D1241" s="1" t="s">
        <v>396</v>
      </c>
      <c r="E1241" s="1" t="s">
        <v>350</v>
      </c>
      <c r="F1241" s="33" t="s">
        <v>432</v>
      </c>
      <c r="G1241" s="33" t="s">
        <v>269</v>
      </c>
      <c r="H1241" s="8">
        <f t="shared" si="90"/>
        <v>-87500</v>
      </c>
      <c r="I1241" s="28">
        <v>10</v>
      </c>
      <c r="K1241" t="s">
        <v>17</v>
      </c>
      <c r="M1241" s="2">
        <v>476</v>
      </c>
    </row>
    <row r="1242" spans="2:13" ht="12.75">
      <c r="B1242" s="402">
        <v>5000</v>
      </c>
      <c r="C1242" s="1" t="s">
        <v>17</v>
      </c>
      <c r="D1242" s="1" t="s">
        <v>396</v>
      </c>
      <c r="E1242" s="1" t="s">
        <v>350</v>
      </c>
      <c r="F1242" s="33" t="s">
        <v>433</v>
      </c>
      <c r="G1242" s="33" t="s">
        <v>282</v>
      </c>
      <c r="H1242" s="8">
        <f t="shared" si="90"/>
        <v>-92500</v>
      </c>
      <c r="I1242" s="28">
        <v>10</v>
      </c>
      <c r="K1242" t="s">
        <v>17</v>
      </c>
      <c r="M1242" s="2">
        <v>476</v>
      </c>
    </row>
    <row r="1243" spans="2:13" ht="12.75">
      <c r="B1243" s="402">
        <v>5000</v>
      </c>
      <c r="C1243" s="1" t="s">
        <v>17</v>
      </c>
      <c r="D1243" s="1" t="s">
        <v>396</v>
      </c>
      <c r="E1243" s="1" t="s">
        <v>350</v>
      </c>
      <c r="F1243" s="33" t="s">
        <v>434</v>
      </c>
      <c r="G1243" s="33" t="s">
        <v>271</v>
      </c>
      <c r="H1243" s="8">
        <f t="shared" si="90"/>
        <v>-97500</v>
      </c>
      <c r="I1243" s="28">
        <v>10</v>
      </c>
      <c r="K1243" t="s">
        <v>17</v>
      </c>
      <c r="M1243" s="2">
        <v>476</v>
      </c>
    </row>
    <row r="1244" spans="2:13" ht="12.75">
      <c r="B1244" s="402">
        <v>2500</v>
      </c>
      <c r="C1244" s="1" t="s">
        <v>17</v>
      </c>
      <c r="D1244" s="1" t="s">
        <v>396</v>
      </c>
      <c r="E1244" s="1" t="s">
        <v>350</v>
      </c>
      <c r="F1244" s="33" t="s">
        <v>435</v>
      </c>
      <c r="G1244" s="33" t="s">
        <v>273</v>
      </c>
      <c r="H1244" s="8">
        <f t="shared" si="90"/>
        <v>-100000</v>
      </c>
      <c r="I1244" s="28">
        <v>5</v>
      </c>
      <c r="K1244" t="s">
        <v>17</v>
      </c>
      <c r="M1244" s="2">
        <v>476</v>
      </c>
    </row>
    <row r="1245" spans="2:13" ht="12.75">
      <c r="B1245" s="402">
        <v>2500</v>
      </c>
      <c r="C1245" s="1" t="s">
        <v>17</v>
      </c>
      <c r="D1245" s="18" t="s">
        <v>396</v>
      </c>
      <c r="E1245" s="1" t="s">
        <v>348</v>
      </c>
      <c r="F1245" s="33" t="s">
        <v>436</v>
      </c>
      <c r="G1245" s="38" t="s">
        <v>20</v>
      </c>
      <c r="H1245" s="8">
        <f t="shared" si="90"/>
        <v>-102500</v>
      </c>
      <c r="I1245" s="28">
        <v>5</v>
      </c>
      <c r="K1245" t="s">
        <v>17</v>
      </c>
      <c r="M1245" s="2">
        <v>476</v>
      </c>
    </row>
    <row r="1246" spans="2:13" ht="12.75">
      <c r="B1246" s="402">
        <v>2500</v>
      </c>
      <c r="C1246" s="1" t="s">
        <v>17</v>
      </c>
      <c r="D1246" s="18" t="s">
        <v>396</v>
      </c>
      <c r="E1246" s="1" t="s">
        <v>348</v>
      </c>
      <c r="F1246" s="33" t="s">
        <v>437</v>
      </c>
      <c r="G1246" s="33" t="s">
        <v>26</v>
      </c>
      <c r="H1246" s="8">
        <f t="shared" si="90"/>
        <v>-105000</v>
      </c>
      <c r="I1246" s="28">
        <v>5</v>
      </c>
      <c r="K1246" t="s">
        <v>17</v>
      </c>
      <c r="M1246" s="2">
        <v>476</v>
      </c>
    </row>
    <row r="1247" spans="2:13" ht="12.75">
      <c r="B1247" s="402">
        <v>2500</v>
      </c>
      <c r="C1247" s="1" t="s">
        <v>17</v>
      </c>
      <c r="D1247" s="18" t="s">
        <v>396</v>
      </c>
      <c r="E1247" s="1" t="s">
        <v>348</v>
      </c>
      <c r="F1247" s="33" t="s">
        <v>438</v>
      </c>
      <c r="G1247" s="33" t="s">
        <v>28</v>
      </c>
      <c r="H1247" s="8">
        <f t="shared" si="90"/>
        <v>-107500</v>
      </c>
      <c r="I1247" s="28">
        <v>5</v>
      </c>
      <c r="K1247" t="s">
        <v>17</v>
      </c>
      <c r="M1247" s="2">
        <v>476</v>
      </c>
    </row>
    <row r="1248" spans="2:13" ht="12.75">
      <c r="B1248" s="402">
        <v>2500</v>
      </c>
      <c r="C1248" s="1" t="s">
        <v>17</v>
      </c>
      <c r="D1248" s="18" t="s">
        <v>396</v>
      </c>
      <c r="E1248" s="1" t="s">
        <v>348</v>
      </c>
      <c r="F1248" s="33" t="s">
        <v>439</v>
      </c>
      <c r="G1248" s="33" t="s">
        <v>31</v>
      </c>
      <c r="H1248" s="8">
        <f t="shared" si="90"/>
        <v>-110000</v>
      </c>
      <c r="I1248" s="28">
        <v>5</v>
      </c>
      <c r="K1248" t="s">
        <v>17</v>
      </c>
      <c r="M1248" s="2">
        <v>476</v>
      </c>
    </row>
    <row r="1249" spans="2:13" ht="12.75">
      <c r="B1249" s="402">
        <v>2500</v>
      </c>
      <c r="C1249" s="1" t="s">
        <v>17</v>
      </c>
      <c r="D1249" s="18" t="s">
        <v>396</v>
      </c>
      <c r="E1249" s="1" t="s">
        <v>348</v>
      </c>
      <c r="F1249" s="33" t="s">
        <v>440</v>
      </c>
      <c r="G1249" s="33" t="s">
        <v>46</v>
      </c>
      <c r="H1249" s="8">
        <f t="shared" si="90"/>
        <v>-112500</v>
      </c>
      <c r="I1249" s="28">
        <v>5</v>
      </c>
      <c r="K1249" t="s">
        <v>17</v>
      </c>
      <c r="M1249" s="2">
        <v>476</v>
      </c>
    </row>
    <row r="1250" spans="2:13" ht="12.75">
      <c r="B1250" s="402">
        <v>2500</v>
      </c>
      <c r="C1250" s="1" t="s">
        <v>17</v>
      </c>
      <c r="D1250" s="1" t="s">
        <v>396</v>
      </c>
      <c r="E1250" s="1" t="s">
        <v>348</v>
      </c>
      <c r="F1250" s="33" t="s">
        <v>441</v>
      </c>
      <c r="G1250" s="33" t="s">
        <v>49</v>
      </c>
      <c r="H1250" s="8">
        <f t="shared" si="90"/>
        <v>-115000</v>
      </c>
      <c r="I1250" s="28">
        <v>5</v>
      </c>
      <c r="K1250" t="s">
        <v>17</v>
      </c>
      <c r="M1250" s="2">
        <v>476</v>
      </c>
    </row>
    <row r="1251" spans="2:13" ht="12.75">
      <c r="B1251" s="402">
        <v>2500</v>
      </c>
      <c r="C1251" s="1" t="s">
        <v>17</v>
      </c>
      <c r="D1251" s="1" t="s">
        <v>396</v>
      </c>
      <c r="E1251" s="1" t="s">
        <v>348</v>
      </c>
      <c r="F1251" s="33" t="s">
        <v>442</v>
      </c>
      <c r="G1251" s="33" t="s">
        <v>51</v>
      </c>
      <c r="H1251" s="8">
        <f t="shared" si="90"/>
        <v>-117500</v>
      </c>
      <c r="I1251" s="28">
        <v>5</v>
      </c>
      <c r="K1251" t="s">
        <v>17</v>
      </c>
      <c r="M1251" s="2">
        <v>476</v>
      </c>
    </row>
    <row r="1252" spans="2:13" ht="12.75">
      <c r="B1252" s="402">
        <v>2500</v>
      </c>
      <c r="C1252" s="1" t="s">
        <v>17</v>
      </c>
      <c r="D1252" s="1" t="s">
        <v>396</v>
      </c>
      <c r="E1252" s="1" t="s">
        <v>348</v>
      </c>
      <c r="F1252" s="33" t="s">
        <v>443</v>
      </c>
      <c r="G1252" s="33" t="s">
        <v>53</v>
      </c>
      <c r="H1252" s="8">
        <f t="shared" si="90"/>
        <v>-120000</v>
      </c>
      <c r="I1252" s="28">
        <v>5</v>
      </c>
      <c r="K1252" t="s">
        <v>17</v>
      </c>
      <c r="M1252" s="2">
        <v>476</v>
      </c>
    </row>
    <row r="1253" spans="2:13" ht="12.75">
      <c r="B1253" s="402">
        <v>2500</v>
      </c>
      <c r="C1253" s="1" t="s">
        <v>17</v>
      </c>
      <c r="D1253" s="1" t="s">
        <v>396</v>
      </c>
      <c r="E1253" s="1" t="s">
        <v>348</v>
      </c>
      <c r="F1253" s="33" t="s">
        <v>444</v>
      </c>
      <c r="G1253" s="33" t="s">
        <v>56</v>
      </c>
      <c r="H1253" s="8">
        <f t="shared" si="90"/>
        <v>-122500</v>
      </c>
      <c r="I1253" s="28">
        <v>5</v>
      </c>
      <c r="K1253" t="s">
        <v>17</v>
      </c>
      <c r="M1253" s="2">
        <v>476</v>
      </c>
    </row>
    <row r="1254" spans="2:13" ht="12.75">
      <c r="B1254" s="402">
        <v>2500</v>
      </c>
      <c r="C1254" s="1" t="s">
        <v>17</v>
      </c>
      <c r="D1254" s="1" t="s">
        <v>396</v>
      </c>
      <c r="E1254" s="1" t="s">
        <v>348</v>
      </c>
      <c r="F1254" s="33" t="s">
        <v>445</v>
      </c>
      <c r="G1254" s="33" t="s">
        <v>100</v>
      </c>
      <c r="H1254" s="8">
        <f t="shared" si="90"/>
        <v>-125000</v>
      </c>
      <c r="I1254" s="28">
        <v>5</v>
      </c>
      <c r="K1254" t="s">
        <v>17</v>
      </c>
      <c r="M1254" s="2">
        <v>476</v>
      </c>
    </row>
    <row r="1255" spans="2:13" ht="12.75">
      <c r="B1255" s="402">
        <v>2500</v>
      </c>
      <c r="C1255" s="1" t="s">
        <v>17</v>
      </c>
      <c r="D1255" s="1" t="s">
        <v>396</v>
      </c>
      <c r="E1255" s="1" t="s">
        <v>348</v>
      </c>
      <c r="F1255" s="33" t="s">
        <v>446</v>
      </c>
      <c r="G1255" s="33" t="s">
        <v>135</v>
      </c>
      <c r="H1255" s="8">
        <f t="shared" si="90"/>
        <v>-127500</v>
      </c>
      <c r="I1255" s="28">
        <v>5</v>
      </c>
      <c r="K1255" t="s">
        <v>17</v>
      </c>
      <c r="M1255" s="2">
        <v>476</v>
      </c>
    </row>
    <row r="1256" spans="2:13" ht="12.75">
      <c r="B1256" s="402">
        <v>5000</v>
      </c>
      <c r="C1256" s="1" t="s">
        <v>17</v>
      </c>
      <c r="D1256" s="1" t="s">
        <v>396</v>
      </c>
      <c r="E1256" s="1" t="s">
        <v>348</v>
      </c>
      <c r="F1256" s="33" t="s">
        <v>447</v>
      </c>
      <c r="G1256" s="33" t="s">
        <v>137</v>
      </c>
      <c r="H1256" s="8">
        <f t="shared" si="90"/>
        <v>-132500</v>
      </c>
      <c r="I1256" s="28">
        <v>10</v>
      </c>
      <c r="K1256" t="s">
        <v>17</v>
      </c>
      <c r="M1256" s="2">
        <v>476</v>
      </c>
    </row>
    <row r="1257" spans="2:13" ht="12.75">
      <c r="B1257" s="402">
        <v>2500</v>
      </c>
      <c r="C1257" s="1" t="s">
        <v>17</v>
      </c>
      <c r="D1257" s="1" t="s">
        <v>396</v>
      </c>
      <c r="E1257" s="1" t="s">
        <v>348</v>
      </c>
      <c r="F1257" s="33" t="s">
        <v>448</v>
      </c>
      <c r="G1257" s="33" t="s">
        <v>139</v>
      </c>
      <c r="H1257" s="8">
        <f t="shared" si="90"/>
        <v>-135000</v>
      </c>
      <c r="I1257" s="28">
        <v>5</v>
      </c>
      <c r="K1257" t="s">
        <v>17</v>
      </c>
      <c r="M1257" s="2">
        <v>476</v>
      </c>
    </row>
    <row r="1258" spans="2:13" ht="12.75">
      <c r="B1258" s="402">
        <v>2500</v>
      </c>
      <c r="C1258" s="1" t="s">
        <v>17</v>
      </c>
      <c r="D1258" s="1" t="s">
        <v>396</v>
      </c>
      <c r="E1258" s="1" t="s">
        <v>348</v>
      </c>
      <c r="F1258" s="33" t="s">
        <v>449</v>
      </c>
      <c r="G1258" s="33" t="s">
        <v>141</v>
      </c>
      <c r="H1258" s="8">
        <f t="shared" si="90"/>
        <v>-137500</v>
      </c>
      <c r="I1258" s="28">
        <v>5</v>
      </c>
      <c r="K1258" t="s">
        <v>17</v>
      </c>
      <c r="M1258" s="2">
        <v>476</v>
      </c>
    </row>
    <row r="1259" spans="2:13" ht="12.75">
      <c r="B1259" s="402">
        <v>2500</v>
      </c>
      <c r="C1259" s="1" t="s">
        <v>17</v>
      </c>
      <c r="D1259" s="1" t="s">
        <v>396</v>
      </c>
      <c r="E1259" s="1" t="s">
        <v>348</v>
      </c>
      <c r="F1259" s="33" t="s">
        <v>450</v>
      </c>
      <c r="G1259" s="33" t="s">
        <v>209</v>
      </c>
      <c r="H1259" s="8">
        <f t="shared" si="90"/>
        <v>-140000</v>
      </c>
      <c r="I1259" s="28">
        <v>5</v>
      </c>
      <c r="K1259" t="s">
        <v>17</v>
      </c>
      <c r="M1259" s="2">
        <v>476</v>
      </c>
    </row>
    <row r="1260" spans="2:13" ht="12.75">
      <c r="B1260" s="402">
        <v>2500</v>
      </c>
      <c r="C1260" s="1" t="s">
        <v>17</v>
      </c>
      <c r="D1260" s="1" t="s">
        <v>396</v>
      </c>
      <c r="E1260" s="1" t="s">
        <v>348</v>
      </c>
      <c r="F1260" s="33" t="s">
        <v>451</v>
      </c>
      <c r="G1260" s="33" t="s">
        <v>216</v>
      </c>
      <c r="H1260" s="8">
        <f t="shared" si="90"/>
        <v>-142500</v>
      </c>
      <c r="I1260" s="28">
        <v>5</v>
      </c>
      <c r="K1260" t="s">
        <v>17</v>
      </c>
      <c r="M1260" s="2">
        <v>476</v>
      </c>
    </row>
    <row r="1261" spans="2:13" ht="12.75">
      <c r="B1261" s="402">
        <v>2500</v>
      </c>
      <c r="C1261" s="1" t="s">
        <v>17</v>
      </c>
      <c r="D1261" s="1" t="s">
        <v>396</v>
      </c>
      <c r="E1261" s="1" t="s">
        <v>348</v>
      </c>
      <c r="F1261" s="33" t="s">
        <v>452</v>
      </c>
      <c r="G1261" s="33" t="s">
        <v>233</v>
      </c>
      <c r="H1261" s="8">
        <f aca="true" t="shared" si="93" ref="H1261:H1324">H1260-B1261</f>
        <v>-145000</v>
      </c>
      <c r="I1261" s="28">
        <v>5</v>
      </c>
      <c r="K1261" t="s">
        <v>17</v>
      </c>
      <c r="M1261" s="2">
        <v>476</v>
      </c>
    </row>
    <row r="1262" spans="2:13" ht="12.75">
      <c r="B1262" s="402">
        <v>2500</v>
      </c>
      <c r="C1262" s="1" t="s">
        <v>17</v>
      </c>
      <c r="D1262" s="1" t="s">
        <v>396</v>
      </c>
      <c r="E1262" s="1" t="s">
        <v>348</v>
      </c>
      <c r="F1262" s="33" t="s">
        <v>453</v>
      </c>
      <c r="G1262" s="33" t="s">
        <v>236</v>
      </c>
      <c r="H1262" s="8">
        <f t="shared" si="93"/>
        <v>-147500</v>
      </c>
      <c r="I1262" s="28">
        <v>5</v>
      </c>
      <c r="K1262" t="s">
        <v>17</v>
      </c>
      <c r="M1262" s="2">
        <v>476</v>
      </c>
    </row>
    <row r="1263" spans="2:13" ht="12.75">
      <c r="B1263" s="402">
        <v>2500</v>
      </c>
      <c r="C1263" s="1" t="s">
        <v>17</v>
      </c>
      <c r="D1263" s="1" t="s">
        <v>396</v>
      </c>
      <c r="E1263" s="1" t="s">
        <v>348</v>
      </c>
      <c r="F1263" s="33" t="s">
        <v>454</v>
      </c>
      <c r="G1263" s="33" t="s">
        <v>269</v>
      </c>
      <c r="H1263" s="8">
        <f t="shared" si="93"/>
        <v>-150000</v>
      </c>
      <c r="I1263" s="28">
        <v>5</v>
      </c>
      <c r="K1263" t="s">
        <v>17</v>
      </c>
      <c r="M1263" s="2">
        <v>476</v>
      </c>
    </row>
    <row r="1264" spans="2:13" ht="12.75">
      <c r="B1264" s="402">
        <v>2500</v>
      </c>
      <c r="C1264" s="1" t="s">
        <v>17</v>
      </c>
      <c r="D1264" s="1" t="s">
        <v>396</v>
      </c>
      <c r="E1264" s="1" t="s">
        <v>348</v>
      </c>
      <c r="F1264" s="33" t="s">
        <v>455</v>
      </c>
      <c r="G1264" s="33" t="s">
        <v>271</v>
      </c>
      <c r="H1264" s="8">
        <f t="shared" si="93"/>
        <v>-152500</v>
      </c>
      <c r="I1264" s="28">
        <v>5</v>
      </c>
      <c r="K1264" t="s">
        <v>17</v>
      </c>
      <c r="M1264" s="2">
        <v>476</v>
      </c>
    </row>
    <row r="1265" spans="2:13" ht="12.75">
      <c r="B1265" s="402">
        <v>2500</v>
      </c>
      <c r="C1265" s="1" t="s">
        <v>17</v>
      </c>
      <c r="D1265" s="1" t="s">
        <v>396</v>
      </c>
      <c r="E1265" s="1" t="s">
        <v>348</v>
      </c>
      <c r="F1265" s="33" t="s">
        <v>456</v>
      </c>
      <c r="G1265" s="33" t="s">
        <v>273</v>
      </c>
      <c r="H1265" s="8">
        <f t="shared" si="93"/>
        <v>-155000</v>
      </c>
      <c r="I1265" s="28">
        <v>5</v>
      </c>
      <c r="K1265" t="s">
        <v>17</v>
      </c>
      <c r="M1265" s="2">
        <v>476</v>
      </c>
    </row>
    <row r="1266" spans="2:13" ht="12.75">
      <c r="B1266" s="402">
        <v>2500</v>
      </c>
      <c r="C1266" s="1" t="s">
        <v>17</v>
      </c>
      <c r="D1266" s="18" t="s">
        <v>396</v>
      </c>
      <c r="E1266" s="1" t="s">
        <v>323</v>
      </c>
      <c r="F1266" s="33" t="s">
        <v>457</v>
      </c>
      <c r="G1266" s="38" t="s">
        <v>20</v>
      </c>
      <c r="H1266" s="8">
        <f t="shared" si="93"/>
        <v>-157500</v>
      </c>
      <c r="I1266" s="28">
        <v>5</v>
      </c>
      <c r="K1266" t="s">
        <v>17</v>
      </c>
      <c r="M1266" s="2">
        <v>476</v>
      </c>
    </row>
    <row r="1267" spans="2:13" ht="12.75">
      <c r="B1267" s="402">
        <v>2500</v>
      </c>
      <c r="C1267" s="1" t="s">
        <v>17</v>
      </c>
      <c r="D1267" s="18" t="s">
        <v>396</v>
      </c>
      <c r="E1267" s="1" t="s">
        <v>323</v>
      </c>
      <c r="F1267" s="33" t="s">
        <v>458</v>
      </c>
      <c r="G1267" s="33" t="s">
        <v>26</v>
      </c>
      <c r="H1267" s="8">
        <f t="shared" si="93"/>
        <v>-160000</v>
      </c>
      <c r="I1267" s="28">
        <v>5</v>
      </c>
      <c r="K1267" t="s">
        <v>17</v>
      </c>
      <c r="M1267" s="2">
        <v>476</v>
      </c>
    </row>
    <row r="1268" spans="2:13" ht="12.75">
      <c r="B1268" s="402">
        <v>2500</v>
      </c>
      <c r="C1268" s="1" t="s">
        <v>17</v>
      </c>
      <c r="D1268" s="18" t="s">
        <v>396</v>
      </c>
      <c r="E1268" s="1" t="s">
        <v>323</v>
      </c>
      <c r="F1268" s="33" t="s">
        <v>459</v>
      </c>
      <c r="G1268" s="33" t="s">
        <v>28</v>
      </c>
      <c r="H1268" s="8">
        <f t="shared" si="93"/>
        <v>-162500</v>
      </c>
      <c r="I1268" s="28">
        <v>5</v>
      </c>
      <c r="K1268" t="s">
        <v>17</v>
      </c>
      <c r="M1268" s="2">
        <v>476</v>
      </c>
    </row>
    <row r="1269" spans="2:13" ht="12.75">
      <c r="B1269" s="402">
        <v>2500</v>
      </c>
      <c r="C1269" s="1" t="s">
        <v>17</v>
      </c>
      <c r="D1269" s="18" t="s">
        <v>396</v>
      </c>
      <c r="E1269" s="1" t="s">
        <v>323</v>
      </c>
      <c r="F1269" s="33" t="s">
        <v>460</v>
      </c>
      <c r="G1269" s="33" t="s">
        <v>46</v>
      </c>
      <c r="H1269" s="8">
        <f t="shared" si="93"/>
        <v>-165000</v>
      </c>
      <c r="I1269" s="28">
        <v>5</v>
      </c>
      <c r="K1269" t="s">
        <v>17</v>
      </c>
      <c r="M1269" s="2">
        <v>476</v>
      </c>
    </row>
    <row r="1270" spans="1:13" s="72" customFormat="1" ht="12.75">
      <c r="A1270" s="1"/>
      <c r="B1270" s="402">
        <v>2500</v>
      </c>
      <c r="C1270" s="1" t="s">
        <v>17</v>
      </c>
      <c r="D1270" s="1" t="s">
        <v>396</v>
      </c>
      <c r="E1270" s="1" t="s">
        <v>323</v>
      </c>
      <c r="F1270" s="33" t="s">
        <v>461</v>
      </c>
      <c r="G1270" s="33" t="s">
        <v>53</v>
      </c>
      <c r="H1270" s="8">
        <f t="shared" si="93"/>
        <v>-167500</v>
      </c>
      <c r="I1270" s="28">
        <v>5</v>
      </c>
      <c r="J1270"/>
      <c r="K1270" t="s">
        <v>17</v>
      </c>
      <c r="L1270"/>
      <c r="M1270" s="2">
        <v>476</v>
      </c>
    </row>
    <row r="1271" spans="2:13" ht="12.75">
      <c r="B1271" s="402">
        <v>2500</v>
      </c>
      <c r="C1271" s="1" t="s">
        <v>17</v>
      </c>
      <c r="D1271" s="1" t="s">
        <v>396</v>
      </c>
      <c r="E1271" s="1" t="s">
        <v>323</v>
      </c>
      <c r="F1271" s="33" t="s">
        <v>462</v>
      </c>
      <c r="G1271" s="33" t="s">
        <v>56</v>
      </c>
      <c r="H1271" s="8">
        <f t="shared" si="93"/>
        <v>-170000</v>
      </c>
      <c r="I1271" s="28">
        <v>5</v>
      </c>
      <c r="K1271" t="s">
        <v>17</v>
      </c>
      <c r="M1271" s="2">
        <v>476</v>
      </c>
    </row>
    <row r="1272" spans="2:13" ht="12.75">
      <c r="B1272" s="402">
        <v>2500</v>
      </c>
      <c r="C1272" s="1" t="s">
        <v>17</v>
      </c>
      <c r="D1272" s="1" t="s">
        <v>396</v>
      </c>
      <c r="E1272" s="1" t="s">
        <v>323</v>
      </c>
      <c r="F1272" s="33" t="s">
        <v>463</v>
      </c>
      <c r="G1272" s="33" t="s">
        <v>100</v>
      </c>
      <c r="H1272" s="8">
        <f t="shared" si="93"/>
        <v>-172500</v>
      </c>
      <c r="I1272" s="28">
        <v>5</v>
      </c>
      <c r="K1272" t="s">
        <v>17</v>
      </c>
      <c r="M1272" s="2">
        <v>476</v>
      </c>
    </row>
    <row r="1273" spans="2:13" ht="12.75">
      <c r="B1273" s="402">
        <v>2500</v>
      </c>
      <c r="C1273" s="1" t="s">
        <v>17</v>
      </c>
      <c r="D1273" s="1" t="s">
        <v>396</v>
      </c>
      <c r="E1273" s="1" t="s">
        <v>323</v>
      </c>
      <c r="F1273" s="33" t="s">
        <v>464</v>
      </c>
      <c r="G1273" s="33" t="s">
        <v>135</v>
      </c>
      <c r="H1273" s="8">
        <f t="shared" si="93"/>
        <v>-175000</v>
      </c>
      <c r="I1273" s="28">
        <v>5</v>
      </c>
      <c r="K1273" t="s">
        <v>17</v>
      </c>
      <c r="M1273" s="2">
        <v>476</v>
      </c>
    </row>
    <row r="1274" spans="2:13" ht="12.75">
      <c r="B1274" s="402">
        <v>2500</v>
      </c>
      <c r="C1274" s="1" t="s">
        <v>17</v>
      </c>
      <c r="D1274" s="1" t="s">
        <v>396</v>
      </c>
      <c r="E1274" s="1" t="s">
        <v>323</v>
      </c>
      <c r="F1274" s="33" t="s">
        <v>465</v>
      </c>
      <c r="G1274" s="33" t="s">
        <v>137</v>
      </c>
      <c r="H1274" s="8">
        <f t="shared" si="93"/>
        <v>-177500</v>
      </c>
      <c r="I1274" s="28">
        <v>5</v>
      </c>
      <c r="K1274" t="s">
        <v>17</v>
      </c>
      <c r="M1274" s="2">
        <v>476</v>
      </c>
    </row>
    <row r="1275" spans="2:13" ht="12.75">
      <c r="B1275" s="402">
        <v>2500</v>
      </c>
      <c r="C1275" s="1" t="s">
        <v>17</v>
      </c>
      <c r="D1275" s="1" t="s">
        <v>396</v>
      </c>
      <c r="E1275" s="1" t="s">
        <v>323</v>
      </c>
      <c r="F1275" s="33" t="s">
        <v>466</v>
      </c>
      <c r="G1275" s="33" t="s">
        <v>139</v>
      </c>
      <c r="H1275" s="8">
        <f t="shared" si="93"/>
        <v>-180000</v>
      </c>
      <c r="I1275" s="28">
        <v>5</v>
      </c>
      <c r="K1275" t="s">
        <v>17</v>
      </c>
      <c r="M1275" s="2">
        <v>476</v>
      </c>
    </row>
    <row r="1276" spans="2:13" ht="12.75">
      <c r="B1276" s="402">
        <v>2500</v>
      </c>
      <c r="C1276" s="1" t="s">
        <v>17</v>
      </c>
      <c r="D1276" s="1" t="s">
        <v>396</v>
      </c>
      <c r="E1276" s="1" t="s">
        <v>323</v>
      </c>
      <c r="F1276" s="33" t="s">
        <v>467</v>
      </c>
      <c r="G1276" s="33" t="s">
        <v>141</v>
      </c>
      <c r="H1276" s="8">
        <f t="shared" si="93"/>
        <v>-182500</v>
      </c>
      <c r="I1276" s="28">
        <v>5</v>
      </c>
      <c r="K1276" t="s">
        <v>17</v>
      </c>
      <c r="M1276" s="2">
        <v>476</v>
      </c>
    </row>
    <row r="1277" spans="2:13" ht="12.75">
      <c r="B1277" s="402">
        <v>2500</v>
      </c>
      <c r="C1277" s="1" t="s">
        <v>17</v>
      </c>
      <c r="D1277" s="1" t="s">
        <v>396</v>
      </c>
      <c r="E1277" s="1" t="s">
        <v>323</v>
      </c>
      <c r="F1277" s="33" t="s">
        <v>468</v>
      </c>
      <c r="G1277" s="33" t="s">
        <v>209</v>
      </c>
      <c r="H1277" s="8">
        <f t="shared" si="93"/>
        <v>-185000</v>
      </c>
      <c r="I1277" s="28">
        <v>5</v>
      </c>
      <c r="K1277" t="s">
        <v>17</v>
      </c>
      <c r="M1277" s="2">
        <v>476</v>
      </c>
    </row>
    <row r="1278" spans="2:13" ht="12.75">
      <c r="B1278" s="402">
        <v>2500</v>
      </c>
      <c r="C1278" s="1" t="s">
        <v>17</v>
      </c>
      <c r="D1278" s="1" t="s">
        <v>396</v>
      </c>
      <c r="E1278" s="1" t="s">
        <v>323</v>
      </c>
      <c r="F1278" s="33" t="s">
        <v>469</v>
      </c>
      <c r="G1278" s="33" t="s">
        <v>216</v>
      </c>
      <c r="H1278" s="8">
        <f t="shared" si="93"/>
        <v>-187500</v>
      </c>
      <c r="I1278" s="28">
        <v>5</v>
      </c>
      <c r="K1278" t="s">
        <v>17</v>
      </c>
      <c r="M1278" s="2">
        <v>476</v>
      </c>
    </row>
    <row r="1279" spans="2:13" ht="12.75">
      <c r="B1279" s="402">
        <v>2500</v>
      </c>
      <c r="C1279" s="1" t="s">
        <v>17</v>
      </c>
      <c r="D1279" s="1" t="s">
        <v>396</v>
      </c>
      <c r="E1279" s="1" t="s">
        <v>323</v>
      </c>
      <c r="F1279" s="33" t="s">
        <v>470</v>
      </c>
      <c r="G1279" s="33" t="s">
        <v>233</v>
      </c>
      <c r="H1279" s="8">
        <f t="shared" si="93"/>
        <v>-190000</v>
      </c>
      <c r="I1279" s="28">
        <v>5</v>
      </c>
      <c r="K1279" t="s">
        <v>17</v>
      </c>
      <c r="M1279" s="2">
        <v>476</v>
      </c>
    </row>
    <row r="1280" spans="2:13" ht="12.75">
      <c r="B1280" s="402">
        <v>2500</v>
      </c>
      <c r="C1280" s="1" t="s">
        <v>17</v>
      </c>
      <c r="D1280" s="1" t="s">
        <v>396</v>
      </c>
      <c r="E1280" s="1" t="s">
        <v>323</v>
      </c>
      <c r="F1280" s="33" t="s">
        <v>471</v>
      </c>
      <c r="G1280" s="33" t="s">
        <v>236</v>
      </c>
      <c r="H1280" s="8">
        <f t="shared" si="93"/>
        <v>-192500</v>
      </c>
      <c r="I1280" s="28">
        <v>5</v>
      </c>
      <c r="K1280" t="s">
        <v>17</v>
      </c>
      <c r="M1280" s="2">
        <v>476</v>
      </c>
    </row>
    <row r="1281" spans="2:13" ht="12.75">
      <c r="B1281" s="402">
        <v>2500</v>
      </c>
      <c r="C1281" s="1" t="s">
        <v>17</v>
      </c>
      <c r="D1281" s="1" t="s">
        <v>396</v>
      </c>
      <c r="E1281" s="1" t="s">
        <v>323</v>
      </c>
      <c r="F1281" s="33" t="s">
        <v>472</v>
      </c>
      <c r="G1281" s="33" t="s">
        <v>269</v>
      </c>
      <c r="H1281" s="8">
        <f t="shared" si="93"/>
        <v>-195000</v>
      </c>
      <c r="I1281" s="28">
        <v>5</v>
      </c>
      <c r="K1281" t="s">
        <v>17</v>
      </c>
      <c r="M1281" s="2">
        <v>476</v>
      </c>
    </row>
    <row r="1282" spans="2:13" ht="12.75">
      <c r="B1282" s="402">
        <v>2500</v>
      </c>
      <c r="C1282" s="1" t="s">
        <v>17</v>
      </c>
      <c r="D1282" s="1" t="s">
        <v>396</v>
      </c>
      <c r="E1282" s="1" t="s">
        <v>323</v>
      </c>
      <c r="F1282" s="33" t="s">
        <v>473</v>
      </c>
      <c r="G1282" s="33" t="s">
        <v>282</v>
      </c>
      <c r="H1282" s="8">
        <f t="shared" si="93"/>
        <v>-197500</v>
      </c>
      <c r="I1282" s="28">
        <v>5</v>
      </c>
      <c r="K1282" t="s">
        <v>17</v>
      </c>
      <c r="M1282" s="2">
        <v>476</v>
      </c>
    </row>
    <row r="1283" spans="2:13" ht="12.75">
      <c r="B1283" s="402">
        <v>2500</v>
      </c>
      <c r="C1283" s="1" t="s">
        <v>17</v>
      </c>
      <c r="D1283" s="1" t="s">
        <v>396</v>
      </c>
      <c r="E1283" s="1" t="s">
        <v>323</v>
      </c>
      <c r="F1283" s="33" t="s">
        <v>474</v>
      </c>
      <c r="G1283" s="33" t="s">
        <v>271</v>
      </c>
      <c r="H1283" s="8">
        <f t="shared" si="93"/>
        <v>-200000</v>
      </c>
      <c r="I1283" s="28">
        <v>5</v>
      </c>
      <c r="K1283" t="s">
        <v>17</v>
      </c>
      <c r="M1283" s="2">
        <v>476</v>
      </c>
    </row>
    <row r="1284" spans="2:13" ht="12.75">
      <c r="B1284" s="402">
        <v>2500</v>
      </c>
      <c r="C1284" s="1" t="s">
        <v>17</v>
      </c>
      <c r="D1284" s="18" t="s">
        <v>396</v>
      </c>
      <c r="E1284" s="1" t="s">
        <v>475</v>
      </c>
      <c r="F1284" s="33" t="s">
        <v>476</v>
      </c>
      <c r="G1284" s="38" t="s">
        <v>20</v>
      </c>
      <c r="H1284" s="8">
        <f t="shared" si="93"/>
        <v>-202500</v>
      </c>
      <c r="I1284" s="28">
        <v>5</v>
      </c>
      <c r="K1284" t="s">
        <v>17</v>
      </c>
      <c r="M1284" s="2">
        <v>476</v>
      </c>
    </row>
    <row r="1285" spans="2:13" ht="12.75">
      <c r="B1285" s="402">
        <v>2500</v>
      </c>
      <c r="C1285" s="1" t="s">
        <v>17</v>
      </c>
      <c r="D1285" s="18" t="s">
        <v>396</v>
      </c>
      <c r="E1285" s="1" t="s">
        <v>475</v>
      </c>
      <c r="F1285" s="33" t="s">
        <v>477</v>
      </c>
      <c r="G1285" s="33" t="s">
        <v>26</v>
      </c>
      <c r="H1285" s="8">
        <f t="shared" si="93"/>
        <v>-205000</v>
      </c>
      <c r="I1285" s="28">
        <v>5</v>
      </c>
      <c r="K1285" t="s">
        <v>17</v>
      </c>
      <c r="M1285" s="2">
        <v>476</v>
      </c>
    </row>
    <row r="1286" spans="2:13" ht="12.75">
      <c r="B1286" s="402">
        <v>2500</v>
      </c>
      <c r="C1286" s="1" t="s">
        <v>17</v>
      </c>
      <c r="D1286" s="18" t="s">
        <v>396</v>
      </c>
      <c r="E1286" s="1" t="s">
        <v>475</v>
      </c>
      <c r="F1286" s="33" t="s">
        <v>478</v>
      </c>
      <c r="G1286" s="33" t="s">
        <v>28</v>
      </c>
      <c r="H1286" s="8">
        <f t="shared" si="93"/>
        <v>-207500</v>
      </c>
      <c r="I1286" s="28">
        <v>5</v>
      </c>
      <c r="K1286" t="s">
        <v>17</v>
      </c>
      <c r="M1286" s="2">
        <v>476</v>
      </c>
    </row>
    <row r="1287" spans="2:13" ht="12.75">
      <c r="B1287" s="402">
        <v>2500</v>
      </c>
      <c r="C1287" s="1" t="s">
        <v>17</v>
      </c>
      <c r="D1287" s="18" t="s">
        <v>396</v>
      </c>
      <c r="E1287" s="1" t="s">
        <v>475</v>
      </c>
      <c r="F1287" s="33" t="s">
        <v>479</v>
      </c>
      <c r="G1287" s="33" t="s">
        <v>31</v>
      </c>
      <c r="H1287" s="8">
        <f t="shared" si="93"/>
        <v>-210000</v>
      </c>
      <c r="I1287" s="28">
        <v>5</v>
      </c>
      <c r="K1287" t="s">
        <v>17</v>
      </c>
      <c r="M1287" s="2">
        <v>476</v>
      </c>
    </row>
    <row r="1288" spans="2:13" ht="12.75">
      <c r="B1288" s="402">
        <v>2500</v>
      </c>
      <c r="C1288" s="1" t="s">
        <v>17</v>
      </c>
      <c r="D1288" s="18" t="s">
        <v>396</v>
      </c>
      <c r="E1288" s="1" t="s">
        <v>475</v>
      </c>
      <c r="F1288" s="33" t="s">
        <v>480</v>
      </c>
      <c r="G1288" s="33" t="s">
        <v>46</v>
      </c>
      <c r="H1288" s="8">
        <f t="shared" si="93"/>
        <v>-212500</v>
      </c>
      <c r="I1288" s="28">
        <v>5</v>
      </c>
      <c r="K1288" t="s">
        <v>17</v>
      </c>
      <c r="M1288" s="2">
        <v>476</v>
      </c>
    </row>
    <row r="1289" spans="2:13" ht="12.75">
      <c r="B1289" s="402">
        <v>2500</v>
      </c>
      <c r="C1289" s="1" t="s">
        <v>17</v>
      </c>
      <c r="D1289" s="1" t="s">
        <v>396</v>
      </c>
      <c r="E1289" s="1" t="s">
        <v>475</v>
      </c>
      <c r="F1289" s="33" t="s">
        <v>481</v>
      </c>
      <c r="G1289" s="33" t="s">
        <v>49</v>
      </c>
      <c r="H1289" s="8">
        <f t="shared" si="93"/>
        <v>-215000</v>
      </c>
      <c r="I1289" s="28">
        <v>5</v>
      </c>
      <c r="K1289" t="s">
        <v>17</v>
      </c>
      <c r="M1289" s="2">
        <v>476</v>
      </c>
    </row>
    <row r="1290" spans="2:13" ht="12.75">
      <c r="B1290" s="402">
        <v>2500</v>
      </c>
      <c r="C1290" s="1" t="s">
        <v>17</v>
      </c>
      <c r="D1290" s="1" t="s">
        <v>396</v>
      </c>
      <c r="E1290" s="1" t="s">
        <v>475</v>
      </c>
      <c r="F1290" s="33" t="s">
        <v>482</v>
      </c>
      <c r="G1290" s="33" t="s">
        <v>51</v>
      </c>
      <c r="H1290" s="8">
        <f t="shared" si="93"/>
        <v>-217500</v>
      </c>
      <c r="I1290" s="28">
        <v>5</v>
      </c>
      <c r="K1290" t="s">
        <v>17</v>
      </c>
      <c r="M1290" s="2">
        <v>476</v>
      </c>
    </row>
    <row r="1291" spans="2:13" ht="12.75">
      <c r="B1291" s="402">
        <v>2500</v>
      </c>
      <c r="C1291" s="1" t="s">
        <v>17</v>
      </c>
      <c r="D1291" s="1" t="s">
        <v>396</v>
      </c>
      <c r="E1291" s="1" t="s">
        <v>475</v>
      </c>
      <c r="F1291" s="33" t="s">
        <v>483</v>
      </c>
      <c r="G1291" s="33" t="s">
        <v>53</v>
      </c>
      <c r="H1291" s="8">
        <f t="shared" si="93"/>
        <v>-220000</v>
      </c>
      <c r="I1291" s="28">
        <v>5</v>
      </c>
      <c r="K1291" t="s">
        <v>17</v>
      </c>
      <c r="M1291" s="2">
        <v>476</v>
      </c>
    </row>
    <row r="1292" spans="2:13" ht="12.75">
      <c r="B1292" s="402">
        <v>2500</v>
      </c>
      <c r="C1292" s="1" t="s">
        <v>17</v>
      </c>
      <c r="D1292" s="1" t="s">
        <v>396</v>
      </c>
      <c r="E1292" s="1" t="s">
        <v>475</v>
      </c>
      <c r="F1292" s="33" t="s">
        <v>484</v>
      </c>
      <c r="G1292" s="33" t="s">
        <v>56</v>
      </c>
      <c r="H1292" s="8">
        <f t="shared" si="93"/>
        <v>-222500</v>
      </c>
      <c r="I1292" s="28">
        <v>5</v>
      </c>
      <c r="K1292" t="s">
        <v>17</v>
      </c>
      <c r="M1292" s="2">
        <v>476</v>
      </c>
    </row>
    <row r="1293" spans="2:13" ht="12.75">
      <c r="B1293" s="402">
        <v>2500</v>
      </c>
      <c r="C1293" s="1" t="s">
        <v>17</v>
      </c>
      <c r="D1293" s="1" t="s">
        <v>396</v>
      </c>
      <c r="E1293" s="1" t="s">
        <v>475</v>
      </c>
      <c r="F1293" s="33" t="s">
        <v>485</v>
      </c>
      <c r="G1293" s="33" t="s">
        <v>100</v>
      </c>
      <c r="H1293" s="8">
        <f t="shared" si="93"/>
        <v>-225000</v>
      </c>
      <c r="I1293" s="28">
        <v>5</v>
      </c>
      <c r="K1293" t="s">
        <v>17</v>
      </c>
      <c r="M1293" s="2">
        <v>476</v>
      </c>
    </row>
    <row r="1294" spans="2:13" ht="12.75">
      <c r="B1294" s="402">
        <v>2500</v>
      </c>
      <c r="C1294" s="1" t="s">
        <v>17</v>
      </c>
      <c r="D1294" s="1" t="s">
        <v>396</v>
      </c>
      <c r="E1294" s="1" t="s">
        <v>475</v>
      </c>
      <c r="F1294" s="33" t="s">
        <v>486</v>
      </c>
      <c r="G1294" s="33" t="s">
        <v>137</v>
      </c>
      <c r="H1294" s="8">
        <f t="shared" si="93"/>
        <v>-227500</v>
      </c>
      <c r="I1294" s="28">
        <v>5</v>
      </c>
      <c r="K1294" t="s">
        <v>17</v>
      </c>
      <c r="M1294" s="2">
        <v>476</v>
      </c>
    </row>
    <row r="1295" spans="2:13" ht="12.75">
      <c r="B1295" s="402">
        <v>2500</v>
      </c>
      <c r="C1295" s="1" t="s">
        <v>17</v>
      </c>
      <c r="D1295" s="1" t="s">
        <v>396</v>
      </c>
      <c r="E1295" s="1" t="s">
        <v>475</v>
      </c>
      <c r="F1295" s="33" t="s">
        <v>487</v>
      </c>
      <c r="G1295" s="33" t="s">
        <v>139</v>
      </c>
      <c r="H1295" s="8">
        <f t="shared" si="93"/>
        <v>-230000</v>
      </c>
      <c r="I1295" s="28">
        <v>5</v>
      </c>
      <c r="K1295" t="s">
        <v>17</v>
      </c>
      <c r="M1295" s="2">
        <v>476</v>
      </c>
    </row>
    <row r="1296" spans="2:13" ht="12.75">
      <c r="B1296" s="402">
        <v>2500</v>
      </c>
      <c r="C1296" s="1" t="s">
        <v>17</v>
      </c>
      <c r="D1296" s="1" t="s">
        <v>396</v>
      </c>
      <c r="E1296" s="1" t="s">
        <v>475</v>
      </c>
      <c r="F1296" s="33" t="s">
        <v>488</v>
      </c>
      <c r="G1296" s="33" t="s">
        <v>141</v>
      </c>
      <c r="H1296" s="8">
        <f t="shared" si="93"/>
        <v>-232500</v>
      </c>
      <c r="I1296" s="28">
        <v>5</v>
      </c>
      <c r="K1296" t="s">
        <v>17</v>
      </c>
      <c r="M1296" s="2">
        <v>476</v>
      </c>
    </row>
    <row r="1297" spans="2:13" ht="12.75">
      <c r="B1297" s="402">
        <v>2500</v>
      </c>
      <c r="C1297" s="1" t="s">
        <v>17</v>
      </c>
      <c r="D1297" s="1" t="s">
        <v>396</v>
      </c>
      <c r="E1297" s="1" t="s">
        <v>475</v>
      </c>
      <c r="F1297" s="33" t="s">
        <v>489</v>
      </c>
      <c r="G1297" s="33" t="s">
        <v>209</v>
      </c>
      <c r="H1297" s="8">
        <f t="shared" si="93"/>
        <v>-235000</v>
      </c>
      <c r="I1297" s="28">
        <v>5</v>
      </c>
      <c r="K1297" t="s">
        <v>17</v>
      </c>
      <c r="M1297" s="2">
        <v>476</v>
      </c>
    </row>
    <row r="1298" spans="2:13" ht="12.75">
      <c r="B1298" s="402">
        <v>2500</v>
      </c>
      <c r="C1298" s="1" t="s">
        <v>17</v>
      </c>
      <c r="D1298" s="1" t="s">
        <v>396</v>
      </c>
      <c r="E1298" s="1" t="s">
        <v>475</v>
      </c>
      <c r="F1298" s="33" t="s">
        <v>490</v>
      </c>
      <c r="G1298" s="33" t="s">
        <v>214</v>
      </c>
      <c r="H1298" s="8">
        <f t="shared" si="93"/>
        <v>-237500</v>
      </c>
      <c r="I1298" s="28">
        <v>5</v>
      </c>
      <c r="K1298" t="s">
        <v>17</v>
      </c>
      <c r="M1298" s="2">
        <v>476</v>
      </c>
    </row>
    <row r="1299" spans="2:13" ht="12.75">
      <c r="B1299" s="402">
        <v>2500</v>
      </c>
      <c r="C1299" s="1" t="s">
        <v>17</v>
      </c>
      <c r="D1299" s="1" t="s">
        <v>396</v>
      </c>
      <c r="E1299" s="1" t="s">
        <v>475</v>
      </c>
      <c r="F1299" s="33" t="s">
        <v>491</v>
      </c>
      <c r="G1299" s="33" t="s">
        <v>216</v>
      </c>
      <c r="H1299" s="8">
        <f t="shared" si="93"/>
        <v>-240000</v>
      </c>
      <c r="I1299" s="28">
        <v>5</v>
      </c>
      <c r="K1299" t="s">
        <v>17</v>
      </c>
      <c r="M1299" s="2">
        <v>476</v>
      </c>
    </row>
    <row r="1300" spans="2:13" ht="12.75">
      <c r="B1300" s="402">
        <v>2500</v>
      </c>
      <c r="C1300" s="1" t="s">
        <v>17</v>
      </c>
      <c r="D1300" s="1" t="s">
        <v>396</v>
      </c>
      <c r="E1300" s="1" t="s">
        <v>475</v>
      </c>
      <c r="F1300" s="33" t="s">
        <v>492</v>
      </c>
      <c r="G1300" s="33" t="s">
        <v>233</v>
      </c>
      <c r="H1300" s="8">
        <f t="shared" si="93"/>
        <v>-242500</v>
      </c>
      <c r="I1300" s="28">
        <v>5</v>
      </c>
      <c r="K1300" t="s">
        <v>17</v>
      </c>
      <c r="M1300" s="2">
        <v>476</v>
      </c>
    </row>
    <row r="1301" spans="2:13" ht="12.75">
      <c r="B1301" s="402">
        <v>2500</v>
      </c>
      <c r="C1301" s="1" t="s">
        <v>17</v>
      </c>
      <c r="D1301" s="1" t="s">
        <v>396</v>
      </c>
      <c r="E1301" s="1" t="s">
        <v>475</v>
      </c>
      <c r="F1301" s="33" t="s">
        <v>493</v>
      </c>
      <c r="G1301" s="33" t="s">
        <v>236</v>
      </c>
      <c r="H1301" s="8">
        <f t="shared" si="93"/>
        <v>-245000</v>
      </c>
      <c r="I1301" s="28">
        <v>5</v>
      </c>
      <c r="K1301" t="s">
        <v>17</v>
      </c>
      <c r="M1301" s="2">
        <v>476</v>
      </c>
    </row>
    <row r="1302" spans="2:13" ht="12.75">
      <c r="B1302" s="402">
        <v>2500</v>
      </c>
      <c r="C1302" s="1" t="s">
        <v>17</v>
      </c>
      <c r="D1302" s="1" t="s">
        <v>396</v>
      </c>
      <c r="E1302" s="1" t="s">
        <v>475</v>
      </c>
      <c r="F1302" s="33" t="s">
        <v>494</v>
      </c>
      <c r="G1302" s="33" t="s">
        <v>269</v>
      </c>
      <c r="H1302" s="8">
        <f t="shared" si="93"/>
        <v>-247500</v>
      </c>
      <c r="I1302" s="28">
        <v>5</v>
      </c>
      <c r="K1302" t="s">
        <v>17</v>
      </c>
      <c r="M1302" s="2">
        <v>476</v>
      </c>
    </row>
    <row r="1303" spans="2:13" ht="12.75">
      <c r="B1303" s="402">
        <v>2500</v>
      </c>
      <c r="C1303" s="1" t="s">
        <v>17</v>
      </c>
      <c r="D1303" s="1" t="s">
        <v>396</v>
      </c>
      <c r="E1303" s="1" t="s">
        <v>475</v>
      </c>
      <c r="F1303" s="33" t="s">
        <v>495</v>
      </c>
      <c r="G1303" s="33" t="s">
        <v>271</v>
      </c>
      <c r="H1303" s="8">
        <f t="shared" si="93"/>
        <v>-250000</v>
      </c>
      <c r="I1303" s="28">
        <v>5</v>
      </c>
      <c r="K1303" t="s">
        <v>17</v>
      </c>
      <c r="M1303" s="2">
        <v>476</v>
      </c>
    </row>
    <row r="1304" spans="2:13" ht="12.75">
      <c r="B1304" s="402">
        <v>2500</v>
      </c>
      <c r="C1304" s="1" t="s">
        <v>17</v>
      </c>
      <c r="D1304" s="1" t="s">
        <v>396</v>
      </c>
      <c r="E1304" s="1" t="s">
        <v>475</v>
      </c>
      <c r="F1304" s="33" t="s">
        <v>496</v>
      </c>
      <c r="G1304" s="33" t="s">
        <v>273</v>
      </c>
      <c r="H1304" s="8">
        <f t="shared" si="93"/>
        <v>-252500</v>
      </c>
      <c r="I1304" s="28">
        <v>5</v>
      </c>
      <c r="K1304" t="s">
        <v>17</v>
      </c>
      <c r="M1304" s="2">
        <v>476</v>
      </c>
    </row>
    <row r="1305" spans="2:13" ht="12.75">
      <c r="B1305" s="402">
        <v>2500</v>
      </c>
      <c r="C1305" s="1" t="s">
        <v>17</v>
      </c>
      <c r="D1305" s="18" t="s">
        <v>396</v>
      </c>
      <c r="E1305" s="1" t="s">
        <v>497</v>
      </c>
      <c r="F1305" s="33" t="s">
        <v>498</v>
      </c>
      <c r="G1305" s="38" t="s">
        <v>20</v>
      </c>
      <c r="H1305" s="8">
        <f t="shared" si="93"/>
        <v>-255000</v>
      </c>
      <c r="I1305" s="28">
        <v>5</v>
      </c>
      <c r="K1305" t="s">
        <v>17</v>
      </c>
      <c r="M1305" s="2">
        <v>476</v>
      </c>
    </row>
    <row r="1306" spans="2:13" ht="12.75">
      <c r="B1306" s="402">
        <v>2500</v>
      </c>
      <c r="C1306" s="1" t="s">
        <v>17</v>
      </c>
      <c r="D1306" s="18" t="s">
        <v>396</v>
      </c>
      <c r="E1306" s="1" t="s">
        <v>497</v>
      </c>
      <c r="F1306" s="33" t="s">
        <v>499</v>
      </c>
      <c r="G1306" s="33" t="s">
        <v>26</v>
      </c>
      <c r="H1306" s="8">
        <f t="shared" si="93"/>
        <v>-257500</v>
      </c>
      <c r="I1306" s="28">
        <v>5</v>
      </c>
      <c r="K1306" t="s">
        <v>17</v>
      </c>
      <c r="M1306" s="2">
        <v>476</v>
      </c>
    </row>
    <row r="1307" spans="2:13" ht="12.75">
      <c r="B1307" s="402">
        <v>2500</v>
      </c>
      <c r="C1307" s="1" t="s">
        <v>17</v>
      </c>
      <c r="D1307" s="18" t="s">
        <v>396</v>
      </c>
      <c r="E1307" s="1" t="s">
        <v>497</v>
      </c>
      <c r="F1307" s="33" t="s">
        <v>500</v>
      </c>
      <c r="G1307" s="33" t="s">
        <v>28</v>
      </c>
      <c r="H1307" s="8">
        <f t="shared" si="93"/>
        <v>-260000</v>
      </c>
      <c r="I1307" s="28">
        <v>5</v>
      </c>
      <c r="K1307" t="s">
        <v>17</v>
      </c>
      <c r="M1307" s="2">
        <v>476</v>
      </c>
    </row>
    <row r="1308" spans="2:13" ht="12.75">
      <c r="B1308" s="402">
        <v>2500</v>
      </c>
      <c r="C1308" s="1" t="s">
        <v>17</v>
      </c>
      <c r="D1308" s="18" t="s">
        <v>396</v>
      </c>
      <c r="E1308" s="1" t="s">
        <v>497</v>
      </c>
      <c r="F1308" s="33" t="s">
        <v>501</v>
      </c>
      <c r="G1308" s="33" t="s">
        <v>31</v>
      </c>
      <c r="H1308" s="8">
        <f t="shared" si="93"/>
        <v>-262500</v>
      </c>
      <c r="I1308" s="28">
        <v>5</v>
      </c>
      <c r="K1308" t="s">
        <v>17</v>
      </c>
      <c r="M1308" s="2">
        <v>476</v>
      </c>
    </row>
    <row r="1309" spans="2:13" ht="12.75">
      <c r="B1309" s="402">
        <v>2500</v>
      </c>
      <c r="C1309" s="1" t="s">
        <v>17</v>
      </c>
      <c r="D1309" s="18" t="s">
        <v>396</v>
      </c>
      <c r="E1309" s="1" t="s">
        <v>497</v>
      </c>
      <c r="F1309" s="33" t="s">
        <v>502</v>
      </c>
      <c r="G1309" s="33" t="s">
        <v>46</v>
      </c>
      <c r="H1309" s="8">
        <f t="shared" si="93"/>
        <v>-265000</v>
      </c>
      <c r="I1309" s="28">
        <v>5</v>
      </c>
      <c r="K1309" t="s">
        <v>17</v>
      </c>
      <c r="M1309" s="2">
        <v>476</v>
      </c>
    </row>
    <row r="1310" spans="2:13" ht="12.75">
      <c r="B1310" s="402">
        <v>2500</v>
      </c>
      <c r="C1310" s="1" t="s">
        <v>17</v>
      </c>
      <c r="D1310" s="1" t="s">
        <v>396</v>
      </c>
      <c r="E1310" s="1" t="s">
        <v>497</v>
      </c>
      <c r="F1310" s="33" t="s">
        <v>503</v>
      </c>
      <c r="G1310" s="33" t="s">
        <v>49</v>
      </c>
      <c r="H1310" s="8">
        <f t="shared" si="93"/>
        <v>-267500</v>
      </c>
      <c r="I1310" s="28">
        <v>5</v>
      </c>
      <c r="K1310" t="s">
        <v>17</v>
      </c>
      <c r="M1310" s="2">
        <v>476</v>
      </c>
    </row>
    <row r="1311" spans="2:13" ht="12.75">
      <c r="B1311" s="402">
        <v>2500</v>
      </c>
      <c r="C1311" s="1" t="s">
        <v>17</v>
      </c>
      <c r="D1311" s="1" t="s">
        <v>396</v>
      </c>
      <c r="E1311" s="1" t="s">
        <v>497</v>
      </c>
      <c r="F1311" s="33" t="s">
        <v>504</v>
      </c>
      <c r="G1311" s="33" t="s">
        <v>51</v>
      </c>
      <c r="H1311" s="8">
        <f t="shared" si="93"/>
        <v>-270000</v>
      </c>
      <c r="I1311" s="28">
        <v>5</v>
      </c>
      <c r="K1311" t="s">
        <v>17</v>
      </c>
      <c r="M1311" s="2">
        <v>476</v>
      </c>
    </row>
    <row r="1312" spans="2:13" ht="12.75">
      <c r="B1312" s="402">
        <v>2500</v>
      </c>
      <c r="C1312" s="1" t="s">
        <v>17</v>
      </c>
      <c r="D1312" s="1" t="s">
        <v>396</v>
      </c>
      <c r="E1312" s="1" t="s">
        <v>497</v>
      </c>
      <c r="F1312" s="33" t="s">
        <v>505</v>
      </c>
      <c r="G1312" s="33" t="s">
        <v>53</v>
      </c>
      <c r="H1312" s="8">
        <f t="shared" si="93"/>
        <v>-272500</v>
      </c>
      <c r="I1312" s="28">
        <v>5</v>
      </c>
      <c r="K1312" t="s">
        <v>17</v>
      </c>
      <c r="M1312" s="2">
        <v>476</v>
      </c>
    </row>
    <row r="1313" spans="2:13" ht="12.75">
      <c r="B1313" s="402">
        <v>2500</v>
      </c>
      <c r="C1313" s="1" t="s">
        <v>17</v>
      </c>
      <c r="D1313" s="1" t="s">
        <v>396</v>
      </c>
      <c r="E1313" s="1" t="s">
        <v>497</v>
      </c>
      <c r="F1313" s="33" t="s">
        <v>506</v>
      </c>
      <c r="G1313" s="33" t="s">
        <v>56</v>
      </c>
      <c r="H1313" s="8">
        <f t="shared" si="93"/>
        <v>-275000</v>
      </c>
      <c r="I1313" s="28">
        <v>5</v>
      </c>
      <c r="K1313" t="s">
        <v>17</v>
      </c>
      <c r="M1313" s="2">
        <v>476</v>
      </c>
    </row>
    <row r="1314" spans="2:13" ht="12.75">
      <c r="B1314" s="402">
        <v>2500</v>
      </c>
      <c r="C1314" s="1" t="s">
        <v>17</v>
      </c>
      <c r="D1314" s="1" t="s">
        <v>396</v>
      </c>
      <c r="E1314" s="1" t="s">
        <v>497</v>
      </c>
      <c r="F1314" s="33" t="s">
        <v>507</v>
      </c>
      <c r="G1314" s="33" t="s">
        <v>100</v>
      </c>
      <c r="H1314" s="8">
        <f t="shared" si="93"/>
        <v>-277500</v>
      </c>
      <c r="I1314" s="28">
        <v>5</v>
      </c>
      <c r="K1314" t="s">
        <v>17</v>
      </c>
      <c r="M1314" s="2">
        <v>476</v>
      </c>
    </row>
    <row r="1315" spans="2:13" ht="12.75">
      <c r="B1315" s="402">
        <v>2500</v>
      </c>
      <c r="C1315" s="1" t="s">
        <v>17</v>
      </c>
      <c r="D1315" s="1" t="s">
        <v>396</v>
      </c>
      <c r="E1315" s="1" t="s">
        <v>497</v>
      </c>
      <c r="F1315" s="33" t="s">
        <v>508</v>
      </c>
      <c r="G1315" s="33" t="s">
        <v>135</v>
      </c>
      <c r="H1315" s="8">
        <f t="shared" si="93"/>
        <v>-280000</v>
      </c>
      <c r="I1315" s="28">
        <v>5</v>
      </c>
      <c r="K1315" t="s">
        <v>17</v>
      </c>
      <c r="M1315" s="2">
        <v>476</v>
      </c>
    </row>
    <row r="1316" spans="2:13" ht="12.75">
      <c r="B1316" s="402">
        <v>2500</v>
      </c>
      <c r="C1316" s="1" t="s">
        <v>17</v>
      </c>
      <c r="D1316" s="1" t="s">
        <v>396</v>
      </c>
      <c r="E1316" s="1" t="s">
        <v>497</v>
      </c>
      <c r="F1316" s="33" t="s">
        <v>509</v>
      </c>
      <c r="G1316" s="33" t="s">
        <v>137</v>
      </c>
      <c r="H1316" s="8">
        <f t="shared" si="93"/>
        <v>-282500</v>
      </c>
      <c r="I1316" s="28">
        <v>5</v>
      </c>
      <c r="K1316" t="s">
        <v>17</v>
      </c>
      <c r="M1316" s="2">
        <v>476</v>
      </c>
    </row>
    <row r="1317" spans="2:13" ht="12.75">
      <c r="B1317" s="402">
        <v>2500</v>
      </c>
      <c r="C1317" s="1" t="s">
        <v>17</v>
      </c>
      <c r="D1317" s="1" t="s">
        <v>396</v>
      </c>
      <c r="E1317" s="1" t="s">
        <v>497</v>
      </c>
      <c r="F1317" s="33" t="s">
        <v>510</v>
      </c>
      <c r="G1317" s="33" t="s">
        <v>139</v>
      </c>
      <c r="H1317" s="8">
        <f t="shared" si="93"/>
        <v>-285000</v>
      </c>
      <c r="I1317" s="28">
        <v>5</v>
      </c>
      <c r="K1317" t="s">
        <v>17</v>
      </c>
      <c r="M1317" s="2">
        <v>476</v>
      </c>
    </row>
    <row r="1318" spans="2:13" ht="12.75">
      <c r="B1318" s="402">
        <v>2500</v>
      </c>
      <c r="C1318" s="1" t="s">
        <v>17</v>
      </c>
      <c r="D1318" s="1" t="s">
        <v>396</v>
      </c>
      <c r="E1318" s="1" t="s">
        <v>497</v>
      </c>
      <c r="F1318" s="33" t="s">
        <v>511</v>
      </c>
      <c r="G1318" s="33" t="s">
        <v>141</v>
      </c>
      <c r="H1318" s="8">
        <f t="shared" si="93"/>
        <v>-287500</v>
      </c>
      <c r="I1318" s="28">
        <v>5</v>
      </c>
      <c r="K1318" t="s">
        <v>17</v>
      </c>
      <c r="M1318" s="2">
        <v>476</v>
      </c>
    </row>
    <row r="1319" spans="2:13" ht="12.75">
      <c r="B1319" s="402">
        <v>2500</v>
      </c>
      <c r="C1319" s="1" t="s">
        <v>17</v>
      </c>
      <c r="D1319" s="1" t="s">
        <v>396</v>
      </c>
      <c r="E1319" s="1" t="s">
        <v>497</v>
      </c>
      <c r="F1319" s="33" t="s">
        <v>512</v>
      </c>
      <c r="G1319" s="33" t="s">
        <v>209</v>
      </c>
      <c r="H1319" s="8">
        <f t="shared" si="93"/>
        <v>-290000</v>
      </c>
      <c r="I1319" s="28">
        <v>5</v>
      </c>
      <c r="K1319" t="s">
        <v>17</v>
      </c>
      <c r="M1319" s="2">
        <v>476</v>
      </c>
    </row>
    <row r="1320" spans="2:13" ht="12.75">
      <c r="B1320" s="402">
        <v>2500</v>
      </c>
      <c r="C1320" s="1" t="s">
        <v>17</v>
      </c>
      <c r="D1320" s="1" t="s">
        <v>396</v>
      </c>
      <c r="E1320" s="1" t="s">
        <v>497</v>
      </c>
      <c r="F1320" s="33" t="s">
        <v>513</v>
      </c>
      <c r="G1320" s="33" t="s">
        <v>214</v>
      </c>
      <c r="H1320" s="8">
        <f t="shared" si="93"/>
        <v>-292500</v>
      </c>
      <c r="I1320" s="28">
        <v>5</v>
      </c>
      <c r="K1320" t="s">
        <v>17</v>
      </c>
      <c r="M1320" s="2">
        <v>476</v>
      </c>
    </row>
    <row r="1321" spans="2:13" ht="12.75">
      <c r="B1321" s="402">
        <v>2500</v>
      </c>
      <c r="C1321" s="1" t="s">
        <v>17</v>
      </c>
      <c r="D1321" s="1" t="s">
        <v>396</v>
      </c>
      <c r="E1321" s="1" t="s">
        <v>497</v>
      </c>
      <c r="F1321" s="33" t="s">
        <v>514</v>
      </c>
      <c r="G1321" s="33" t="s">
        <v>216</v>
      </c>
      <c r="H1321" s="8">
        <f t="shared" si="93"/>
        <v>-295000</v>
      </c>
      <c r="I1321" s="28">
        <v>5</v>
      </c>
      <c r="K1321" t="s">
        <v>17</v>
      </c>
      <c r="M1321" s="2">
        <v>476</v>
      </c>
    </row>
    <row r="1322" spans="2:13" ht="12.75">
      <c r="B1322" s="402">
        <v>2500</v>
      </c>
      <c r="C1322" s="1" t="s">
        <v>17</v>
      </c>
      <c r="D1322" s="1" t="s">
        <v>396</v>
      </c>
      <c r="E1322" s="1" t="s">
        <v>497</v>
      </c>
      <c r="F1322" s="33" t="s">
        <v>515</v>
      </c>
      <c r="G1322" s="33" t="s">
        <v>233</v>
      </c>
      <c r="H1322" s="8">
        <f t="shared" si="93"/>
        <v>-297500</v>
      </c>
      <c r="I1322" s="28">
        <v>5</v>
      </c>
      <c r="K1322" t="s">
        <v>17</v>
      </c>
      <c r="M1322" s="2">
        <v>476</v>
      </c>
    </row>
    <row r="1323" spans="2:13" ht="12.75">
      <c r="B1323" s="402">
        <v>2500</v>
      </c>
      <c r="C1323" s="1" t="s">
        <v>17</v>
      </c>
      <c r="D1323" s="1" t="s">
        <v>396</v>
      </c>
      <c r="E1323" s="1" t="s">
        <v>497</v>
      </c>
      <c r="F1323" s="33" t="s">
        <v>516</v>
      </c>
      <c r="G1323" s="33" t="s">
        <v>236</v>
      </c>
      <c r="H1323" s="8">
        <f t="shared" si="93"/>
        <v>-300000</v>
      </c>
      <c r="I1323" s="28">
        <v>5</v>
      </c>
      <c r="K1323" t="s">
        <v>17</v>
      </c>
      <c r="M1323" s="2">
        <v>476</v>
      </c>
    </row>
    <row r="1324" spans="2:13" ht="12.75">
      <c r="B1324" s="402">
        <v>2500</v>
      </c>
      <c r="C1324" s="1" t="s">
        <v>17</v>
      </c>
      <c r="D1324" s="1" t="s">
        <v>396</v>
      </c>
      <c r="E1324" s="1" t="s">
        <v>497</v>
      </c>
      <c r="F1324" s="33" t="s">
        <v>517</v>
      </c>
      <c r="G1324" s="33" t="s">
        <v>269</v>
      </c>
      <c r="H1324" s="8">
        <f t="shared" si="93"/>
        <v>-302500</v>
      </c>
      <c r="I1324" s="28">
        <v>5</v>
      </c>
      <c r="K1324" t="s">
        <v>17</v>
      </c>
      <c r="M1324" s="2">
        <v>476</v>
      </c>
    </row>
    <row r="1325" spans="2:13" ht="12.75">
      <c r="B1325" s="402">
        <v>2500</v>
      </c>
      <c r="C1325" s="1" t="s">
        <v>17</v>
      </c>
      <c r="D1325" s="1" t="s">
        <v>396</v>
      </c>
      <c r="E1325" s="1" t="s">
        <v>497</v>
      </c>
      <c r="F1325" s="33" t="s">
        <v>518</v>
      </c>
      <c r="G1325" s="33" t="s">
        <v>271</v>
      </c>
      <c r="H1325" s="8">
        <f aca="true" t="shared" si="94" ref="H1325:H1370">H1324-B1325</f>
        <v>-305000</v>
      </c>
      <c r="I1325" s="28">
        <v>5</v>
      </c>
      <c r="K1325" t="s">
        <v>17</v>
      </c>
      <c r="M1325" s="2">
        <v>476</v>
      </c>
    </row>
    <row r="1326" spans="1:13" s="66" customFormat="1" ht="12.75">
      <c r="A1326" s="17"/>
      <c r="B1326" s="403">
        <f>SUM(B1222:B1325)</f>
        <v>305000</v>
      </c>
      <c r="C1326" s="17" t="s">
        <v>17</v>
      </c>
      <c r="D1326" s="17"/>
      <c r="E1326" s="17"/>
      <c r="F1326" s="24"/>
      <c r="G1326" s="24"/>
      <c r="H1326" s="63">
        <v>0</v>
      </c>
      <c r="I1326" s="65">
        <f aca="true" t="shared" si="95" ref="I1326:I1370">+B1326/M1326</f>
        <v>640.7563025210084</v>
      </c>
      <c r="M1326" s="2">
        <v>476</v>
      </c>
    </row>
    <row r="1327" spans="2:13" ht="12.75">
      <c r="B1327" s="8"/>
      <c r="H1327" s="8">
        <f t="shared" si="94"/>
        <v>0</v>
      </c>
      <c r="I1327" s="28">
        <f t="shared" si="95"/>
        <v>0</v>
      </c>
      <c r="M1327" s="2">
        <v>476</v>
      </c>
    </row>
    <row r="1328" spans="2:13" ht="12.75">
      <c r="B1328" s="8"/>
      <c r="H1328" s="8">
        <f t="shared" si="94"/>
        <v>0</v>
      </c>
      <c r="I1328" s="28">
        <f t="shared" si="95"/>
        <v>0</v>
      </c>
      <c r="M1328" s="2">
        <v>476</v>
      </c>
    </row>
    <row r="1329" spans="1:13" s="81" customFormat="1" ht="12.75">
      <c r="A1329" s="82"/>
      <c r="B1329" s="149">
        <v>4000</v>
      </c>
      <c r="C1329" s="40" t="s">
        <v>199</v>
      </c>
      <c r="D1329" s="40" t="s">
        <v>396</v>
      </c>
      <c r="E1329" s="40" t="s">
        <v>387</v>
      </c>
      <c r="F1329" s="38" t="s">
        <v>519</v>
      </c>
      <c r="G1329" s="70" t="s">
        <v>49</v>
      </c>
      <c r="H1329" s="45">
        <f t="shared" si="94"/>
        <v>-4000</v>
      </c>
      <c r="I1329" s="79">
        <f t="shared" si="95"/>
        <v>8.403361344537815</v>
      </c>
      <c r="K1329" s="81" t="s">
        <v>362</v>
      </c>
      <c r="M1329" s="2">
        <v>476</v>
      </c>
    </row>
    <row r="1330" spans="1:13" s="80" customFormat="1" ht="12.75">
      <c r="A1330" s="40"/>
      <c r="B1330" s="149">
        <v>1000</v>
      </c>
      <c r="C1330" s="40" t="s">
        <v>520</v>
      </c>
      <c r="D1330" s="40" t="s">
        <v>396</v>
      </c>
      <c r="E1330" s="40" t="s">
        <v>387</v>
      </c>
      <c r="F1330" s="38" t="s">
        <v>521</v>
      </c>
      <c r="G1330" s="38" t="s">
        <v>49</v>
      </c>
      <c r="H1330" s="45">
        <f t="shared" si="94"/>
        <v>-5000</v>
      </c>
      <c r="I1330" s="79">
        <f t="shared" si="95"/>
        <v>2.100840336134454</v>
      </c>
      <c r="K1330" s="81" t="s">
        <v>362</v>
      </c>
      <c r="M1330" s="2">
        <v>476</v>
      </c>
    </row>
    <row r="1331" spans="1:13" s="80" customFormat="1" ht="12.75">
      <c r="A1331" s="40"/>
      <c r="B1331" s="149">
        <v>1000</v>
      </c>
      <c r="C1331" s="40" t="s">
        <v>522</v>
      </c>
      <c r="D1331" s="40" t="s">
        <v>396</v>
      </c>
      <c r="E1331" s="40" t="s">
        <v>387</v>
      </c>
      <c r="F1331" s="38" t="s">
        <v>521</v>
      </c>
      <c r="G1331" s="38" t="s">
        <v>51</v>
      </c>
      <c r="H1331" s="45">
        <f t="shared" si="94"/>
        <v>-6000</v>
      </c>
      <c r="I1331" s="79">
        <f t="shared" si="95"/>
        <v>2.100840336134454</v>
      </c>
      <c r="K1331" s="81" t="s">
        <v>362</v>
      </c>
      <c r="M1331" s="2">
        <v>476</v>
      </c>
    </row>
    <row r="1332" spans="1:13" s="80" customFormat="1" ht="12.75">
      <c r="A1332" s="40"/>
      <c r="B1332" s="149">
        <v>4000</v>
      </c>
      <c r="C1332" s="40" t="s">
        <v>193</v>
      </c>
      <c r="D1332" s="40" t="s">
        <v>396</v>
      </c>
      <c r="E1332" s="40" t="s">
        <v>387</v>
      </c>
      <c r="F1332" s="38" t="s">
        <v>523</v>
      </c>
      <c r="G1332" s="38" t="s">
        <v>51</v>
      </c>
      <c r="H1332" s="45">
        <f t="shared" si="94"/>
        <v>-10000</v>
      </c>
      <c r="I1332" s="79">
        <f t="shared" si="95"/>
        <v>8.403361344537815</v>
      </c>
      <c r="K1332" s="81" t="s">
        <v>362</v>
      </c>
      <c r="M1332" s="2">
        <v>476</v>
      </c>
    </row>
    <row r="1333" spans="1:13" s="80" customFormat="1" ht="12.75">
      <c r="A1333" s="40"/>
      <c r="B1333" s="149">
        <v>3000</v>
      </c>
      <c r="C1333" s="40" t="s">
        <v>1040</v>
      </c>
      <c r="D1333" s="40" t="s">
        <v>396</v>
      </c>
      <c r="E1333" s="40" t="s">
        <v>387</v>
      </c>
      <c r="F1333" s="38" t="s">
        <v>524</v>
      </c>
      <c r="G1333" s="38" t="s">
        <v>216</v>
      </c>
      <c r="H1333" s="45">
        <f t="shared" si="94"/>
        <v>-13000</v>
      </c>
      <c r="I1333" s="79">
        <f t="shared" si="95"/>
        <v>6.302521008403361</v>
      </c>
      <c r="K1333" s="81" t="s">
        <v>362</v>
      </c>
      <c r="M1333" s="2">
        <v>476</v>
      </c>
    </row>
    <row r="1334" spans="1:13" s="21" customFormat="1" ht="12.75">
      <c r="A1334" s="40"/>
      <c r="B1334" s="149">
        <v>2500</v>
      </c>
      <c r="C1334" s="40" t="s">
        <v>1041</v>
      </c>
      <c r="D1334" s="40" t="s">
        <v>396</v>
      </c>
      <c r="E1334" s="40" t="s">
        <v>387</v>
      </c>
      <c r="F1334" s="38" t="s">
        <v>521</v>
      </c>
      <c r="G1334" s="38" t="s">
        <v>216</v>
      </c>
      <c r="H1334" s="45">
        <f t="shared" si="94"/>
        <v>-15500</v>
      </c>
      <c r="I1334" s="79">
        <f t="shared" si="95"/>
        <v>5.2521008403361344</v>
      </c>
      <c r="J1334" s="80"/>
      <c r="K1334" s="81" t="s">
        <v>362</v>
      </c>
      <c r="L1334" s="80"/>
      <c r="M1334" s="2">
        <v>476</v>
      </c>
    </row>
    <row r="1335" spans="1:13" s="80" customFormat="1" ht="12.75">
      <c r="A1335" s="40"/>
      <c r="B1335" s="149">
        <v>2500</v>
      </c>
      <c r="C1335" s="40" t="s">
        <v>1040</v>
      </c>
      <c r="D1335" s="40" t="s">
        <v>396</v>
      </c>
      <c r="E1335" s="40" t="s">
        <v>387</v>
      </c>
      <c r="F1335" s="38" t="s">
        <v>525</v>
      </c>
      <c r="G1335" s="38" t="s">
        <v>224</v>
      </c>
      <c r="H1335" s="45">
        <f t="shared" si="94"/>
        <v>-18000</v>
      </c>
      <c r="I1335" s="79">
        <f t="shared" si="95"/>
        <v>5.2521008403361344</v>
      </c>
      <c r="K1335" s="81" t="s">
        <v>362</v>
      </c>
      <c r="M1335" s="2">
        <v>476</v>
      </c>
    </row>
    <row r="1336" spans="1:13" s="80" customFormat="1" ht="12.75">
      <c r="A1336" s="40"/>
      <c r="B1336" s="149">
        <v>1000</v>
      </c>
      <c r="C1336" s="40" t="s">
        <v>1038</v>
      </c>
      <c r="D1336" s="40" t="s">
        <v>396</v>
      </c>
      <c r="E1336" s="40" t="s">
        <v>387</v>
      </c>
      <c r="F1336" s="38" t="s">
        <v>521</v>
      </c>
      <c r="G1336" s="38" t="s">
        <v>233</v>
      </c>
      <c r="H1336" s="45">
        <f t="shared" si="94"/>
        <v>-19000</v>
      </c>
      <c r="I1336" s="79">
        <f t="shared" si="95"/>
        <v>2.100840336134454</v>
      </c>
      <c r="K1336" s="81" t="s">
        <v>362</v>
      </c>
      <c r="M1336" s="2">
        <v>476</v>
      </c>
    </row>
    <row r="1337" spans="1:13" s="80" customFormat="1" ht="12.75">
      <c r="A1337" s="40"/>
      <c r="B1337" s="149">
        <v>1000</v>
      </c>
      <c r="C1337" s="40" t="s">
        <v>1039</v>
      </c>
      <c r="D1337" s="40" t="s">
        <v>396</v>
      </c>
      <c r="E1337" s="40" t="s">
        <v>387</v>
      </c>
      <c r="F1337" s="38" t="s">
        <v>521</v>
      </c>
      <c r="G1337" s="38" t="s">
        <v>233</v>
      </c>
      <c r="H1337" s="45">
        <f t="shared" si="94"/>
        <v>-20000</v>
      </c>
      <c r="I1337" s="79">
        <f t="shared" si="95"/>
        <v>2.100840336134454</v>
      </c>
      <c r="K1337" s="81" t="s">
        <v>362</v>
      </c>
      <c r="M1337" s="2">
        <v>476</v>
      </c>
    </row>
    <row r="1338" spans="1:13" s="80" customFormat="1" ht="12.75">
      <c r="A1338" s="40"/>
      <c r="B1338" s="149">
        <v>1000</v>
      </c>
      <c r="C1338" s="40" t="s">
        <v>1038</v>
      </c>
      <c r="D1338" s="40" t="s">
        <v>396</v>
      </c>
      <c r="E1338" s="40" t="s">
        <v>387</v>
      </c>
      <c r="F1338" s="38" t="s">
        <v>521</v>
      </c>
      <c r="G1338" s="38" t="s">
        <v>236</v>
      </c>
      <c r="H1338" s="45">
        <f t="shared" si="94"/>
        <v>-21000</v>
      </c>
      <c r="I1338" s="79">
        <f t="shared" si="95"/>
        <v>2.100840336134454</v>
      </c>
      <c r="K1338" s="81" t="s">
        <v>362</v>
      </c>
      <c r="M1338" s="2">
        <v>476</v>
      </c>
    </row>
    <row r="1339" spans="1:13" s="80" customFormat="1" ht="12.75">
      <c r="A1339" s="40"/>
      <c r="B1339" s="149">
        <v>3000</v>
      </c>
      <c r="C1339" s="40" t="s">
        <v>34</v>
      </c>
      <c r="D1339" s="40" t="s">
        <v>396</v>
      </c>
      <c r="E1339" s="40" t="s">
        <v>387</v>
      </c>
      <c r="F1339" s="38" t="s">
        <v>526</v>
      </c>
      <c r="G1339" s="38" t="s">
        <v>269</v>
      </c>
      <c r="H1339" s="45">
        <f t="shared" si="94"/>
        <v>-24000</v>
      </c>
      <c r="I1339" s="79">
        <f t="shared" si="95"/>
        <v>6.302521008403361</v>
      </c>
      <c r="K1339" s="81" t="s">
        <v>362</v>
      </c>
      <c r="M1339" s="2">
        <v>476</v>
      </c>
    </row>
    <row r="1340" spans="1:13" s="81" customFormat="1" ht="12.75">
      <c r="A1340" s="82"/>
      <c r="B1340" s="149">
        <v>3000</v>
      </c>
      <c r="C1340" s="18" t="s">
        <v>1082</v>
      </c>
      <c r="D1340" s="18" t="s">
        <v>396</v>
      </c>
      <c r="E1340" s="40" t="s">
        <v>387</v>
      </c>
      <c r="F1340" s="33" t="s">
        <v>527</v>
      </c>
      <c r="G1340" s="37" t="s">
        <v>46</v>
      </c>
      <c r="H1340" s="45">
        <f t="shared" si="94"/>
        <v>-27000</v>
      </c>
      <c r="I1340" s="79">
        <f t="shared" si="95"/>
        <v>6.302521008403361</v>
      </c>
      <c r="K1340" t="s">
        <v>370</v>
      </c>
      <c r="M1340" s="2">
        <v>476</v>
      </c>
    </row>
    <row r="1341" spans="1:13" s="80" customFormat="1" ht="12.75">
      <c r="A1341" s="40"/>
      <c r="B1341" s="291">
        <v>42000</v>
      </c>
      <c r="C1341" s="1" t="s">
        <v>528</v>
      </c>
      <c r="D1341" s="18" t="s">
        <v>396</v>
      </c>
      <c r="E1341" s="40" t="s">
        <v>387</v>
      </c>
      <c r="F1341" s="33" t="s">
        <v>529</v>
      </c>
      <c r="G1341" s="33" t="s">
        <v>53</v>
      </c>
      <c r="H1341" s="45">
        <f t="shared" si="94"/>
        <v>-69000</v>
      </c>
      <c r="I1341" s="79">
        <f t="shared" si="95"/>
        <v>88.23529411764706</v>
      </c>
      <c r="K1341" t="s">
        <v>370</v>
      </c>
      <c r="M1341" s="2">
        <v>476</v>
      </c>
    </row>
    <row r="1342" spans="1:13" s="80" customFormat="1" ht="12.75">
      <c r="A1342" s="40"/>
      <c r="B1342" s="291">
        <v>2000</v>
      </c>
      <c r="C1342" s="1" t="s">
        <v>530</v>
      </c>
      <c r="D1342" s="18" t="s">
        <v>396</v>
      </c>
      <c r="E1342" s="40" t="s">
        <v>387</v>
      </c>
      <c r="F1342" s="33" t="s">
        <v>531</v>
      </c>
      <c r="G1342" s="33" t="s">
        <v>56</v>
      </c>
      <c r="H1342" s="45">
        <f t="shared" si="94"/>
        <v>-71000</v>
      </c>
      <c r="I1342" s="79">
        <f t="shared" si="95"/>
        <v>4.201680672268908</v>
      </c>
      <c r="K1342" t="s">
        <v>370</v>
      </c>
      <c r="M1342" s="2">
        <v>476</v>
      </c>
    </row>
    <row r="1343" spans="1:13" s="80" customFormat="1" ht="12.75">
      <c r="A1343" s="40"/>
      <c r="B1343" s="291">
        <v>2500</v>
      </c>
      <c r="C1343" s="1" t="s">
        <v>1083</v>
      </c>
      <c r="D1343" s="18" t="s">
        <v>396</v>
      </c>
      <c r="E1343" s="40" t="s">
        <v>387</v>
      </c>
      <c r="F1343" s="33" t="s">
        <v>532</v>
      </c>
      <c r="G1343" s="33" t="s">
        <v>100</v>
      </c>
      <c r="H1343" s="45">
        <f t="shared" si="94"/>
        <v>-73500</v>
      </c>
      <c r="I1343" s="79">
        <f t="shared" si="95"/>
        <v>5.2521008403361344</v>
      </c>
      <c r="K1343" t="s">
        <v>370</v>
      </c>
      <c r="M1343" s="2">
        <v>476</v>
      </c>
    </row>
    <row r="1344" spans="1:13" s="80" customFormat="1" ht="12.75">
      <c r="A1344" s="40"/>
      <c r="B1344" s="149">
        <v>4000</v>
      </c>
      <c r="C1344" s="40" t="s">
        <v>1084</v>
      </c>
      <c r="D1344" s="40" t="s">
        <v>396</v>
      </c>
      <c r="E1344" s="40" t="s">
        <v>387</v>
      </c>
      <c r="F1344" s="38" t="s">
        <v>533</v>
      </c>
      <c r="G1344" s="38" t="s">
        <v>282</v>
      </c>
      <c r="H1344" s="45">
        <f t="shared" si="94"/>
        <v>-77500</v>
      </c>
      <c r="I1344" s="79">
        <f t="shared" si="95"/>
        <v>8.403361344537815</v>
      </c>
      <c r="K1344" t="s">
        <v>370</v>
      </c>
      <c r="M1344" s="2">
        <v>476</v>
      </c>
    </row>
    <row r="1345" spans="1:13" s="80" customFormat="1" ht="12.75">
      <c r="A1345" s="40"/>
      <c r="B1345" s="149">
        <v>1000</v>
      </c>
      <c r="C1345" s="40" t="s">
        <v>534</v>
      </c>
      <c r="D1345" s="40" t="s">
        <v>396</v>
      </c>
      <c r="E1345" s="40" t="s">
        <v>387</v>
      </c>
      <c r="F1345" s="38" t="s">
        <v>535</v>
      </c>
      <c r="G1345" s="38" t="s">
        <v>271</v>
      </c>
      <c r="H1345" s="45">
        <f t="shared" si="94"/>
        <v>-78500</v>
      </c>
      <c r="I1345" s="79">
        <f t="shared" si="95"/>
        <v>2.100840336134454</v>
      </c>
      <c r="K1345" t="s">
        <v>370</v>
      </c>
      <c r="M1345" s="2">
        <v>476</v>
      </c>
    </row>
    <row r="1346" spans="1:13" s="80" customFormat="1" ht="12.75">
      <c r="A1346" s="40"/>
      <c r="B1346" s="149">
        <v>1000</v>
      </c>
      <c r="C1346" s="40" t="s">
        <v>536</v>
      </c>
      <c r="D1346" s="40" t="s">
        <v>396</v>
      </c>
      <c r="E1346" s="40" t="s">
        <v>387</v>
      </c>
      <c r="F1346" s="38" t="s">
        <v>535</v>
      </c>
      <c r="G1346" s="38" t="s">
        <v>271</v>
      </c>
      <c r="H1346" s="45">
        <f t="shared" si="94"/>
        <v>-79500</v>
      </c>
      <c r="I1346" s="79">
        <f t="shared" si="95"/>
        <v>2.100840336134454</v>
      </c>
      <c r="K1346" t="s">
        <v>370</v>
      </c>
      <c r="M1346" s="2">
        <v>476</v>
      </c>
    </row>
    <row r="1347" spans="1:13" s="80" customFormat="1" ht="12.75">
      <c r="A1347" s="40"/>
      <c r="B1347" s="149">
        <v>3000</v>
      </c>
      <c r="C1347" s="40" t="s">
        <v>1085</v>
      </c>
      <c r="D1347" s="40" t="s">
        <v>396</v>
      </c>
      <c r="E1347" s="40" t="s">
        <v>387</v>
      </c>
      <c r="F1347" s="38" t="s">
        <v>537</v>
      </c>
      <c r="G1347" s="38" t="s">
        <v>271</v>
      </c>
      <c r="H1347" s="45">
        <f t="shared" si="94"/>
        <v>-82500</v>
      </c>
      <c r="I1347" s="79">
        <f t="shared" si="95"/>
        <v>6.302521008403361</v>
      </c>
      <c r="K1347" t="s">
        <v>370</v>
      </c>
      <c r="M1347" s="2">
        <v>476</v>
      </c>
    </row>
    <row r="1348" spans="1:13" s="80" customFormat="1" ht="12.75">
      <c r="A1348" s="40"/>
      <c r="B1348" s="149">
        <v>2500</v>
      </c>
      <c r="C1348" s="40" t="s">
        <v>538</v>
      </c>
      <c r="D1348" s="40" t="s">
        <v>396</v>
      </c>
      <c r="E1348" s="40" t="s">
        <v>387</v>
      </c>
      <c r="F1348" s="38" t="s">
        <v>539</v>
      </c>
      <c r="G1348" s="38" t="s">
        <v>137</v>
      </c>
      <c r="H1348" s="45">
        <f t="shared" si="94"/>
        <v>-85000</v>
      </c>
      <c r="I1348" s="79">
        <f t="shared" si="95"/>
        <v>5.2521008403361344</v>
      </c>
      <c r="K1348" t="s">
        <v>374</v>
      </c>
      <c r="M1348" s="2">
        <v>476</v>
      </c>
    </row>
    <row r="1349" spans="1:13" s="80" customFormat="1" ht="12.75">
      <c r="A1349" s="40"/>
      <c r="B1349" s="149">
        <v>2500</v>
      </c>
      <c r="C1349" s="40" t="s">
        <v>540</v>
      </c>
      <c r="D1349" s="40" t="s">
        <v>396</v>
      </c>
      <c r="E1349" s="40" t="s">
        <v>387</v>
      </c>
      <c r="F1349" s="38" t="s">
        <v>541</v>
      </c>
      <c r="G1349" s="38" t="s">
        <v>141</v>
      </c>
      <c r="H1349" s="45">
        <f t="shared" si="94"/>
        <v>-87500</v>
      </c>
      <c r="I1349" s="79">
        <f t="shared" si="95"/>
        <v>5.2521008403361344</v>
      </c>
      <c r="K1349" t="s">
        <v>374</v>
      </c>
      <c r="M1349" s="2">
        <v>476</v>
      </c>
    </row>
    <row r="1350" spans="1:13" s="80" customFormat="1" ht="12.75">
      <c r="A1350" s="40"/>
      <c r="B1350" s="149">
        <v>500</v>
      </c>
      <c r="C1350" s="40" t="s">
        <v>542</v>
      </c>
      <c r="D1350" s="40" t="s">
        <v>396</v>
      </c>
      <c r="E1350" s="40" t="s">
        <v>387</v>
      </c>
      <c r="F1350" s="38" t="s">
        <v>543</v>
      </c>
      <c r="G1350" s="38" t="s">
        <v>236</v>
      </c>
      <c r="H1350" s="45">
        <f t="shared" si="94"/>
        <v>-88000</v>
      </c>
      <c r="I1350" s="79">
        <f t="shared" si="95"/>
        <v>1.050420168067227</v>
      </c>
      <c r="K1350" t="s">
        <v>374</v>
      </c>
      <c r="M1350" s="2">
        <v>476</v>
      </c>
    </row>
    <row r="1351" spans="1:13" s="80" customFormat="1" ht="12.75">
      <c r="A1351" s="40"/>
      <c r="B1351" s="149">
        <v>500</v>
      </c>
      <c r="C1351" s="40" t="s">
        <v>544</v>
      </c>
      <c r="D1351" s="40" t="s">
        <v>396</v>
      </c>
      <c r="E1351" s="40" t="s">
        <v>387</v>
      </c>
      <c r="F1351" s="38" t="s">
        <v>543</v>
      </c>
      <c r="G1351" s="38" t="s">
        <v>236</v>
      </c>
      <c r="H1351" s="45">
        <f t="shared" si="94"/>
        <v>-88500</v>
      </c>
      <c r="I1351" s="79">
        <f t="shared" si="95"/>
        <v>1.050420168067227</v>
      </c>
      <c r="K1351" t="s">
        <v>374</v>
      </c>
      <c r="M1351" s="2">
        <v>476</v>
      </c>
    </row>
    <row r="1352" spans="1:13" s="81" customFormat="1" ht="12.75">
      <c r="A1352" s="82"/>
      <c r="B1352" s="149">
        <v>30000</v>
      </c>
      <c r="C1352" s="18" t="s">
        <v>545</v>
      </c>
      <c r="D1352" s="18" t="s">
        <v>396</v>
      </c>
      <c r="E1352" s="40" t="s">
        <v>387</v>
      </c>
      <c r="F1352" s="33" t="s">
        <v>546</v>
      </c>
      <c r="G1352" s="38" t="s">
        <v>28</v>
      </c>
      <c r="H1352" s="45">
        <f t="shared" si="94"/>
        <v>-118500</v>
      </c>
      <c r="I1352" s="79">
        <f t="shared" si="95"/>
        <v>63.02521008403362</v>
      </c>
      <c r="K1352" t="s">
        <v>547</v>
      </c>
      <c r="M1352" s="2">
        <v>476</v>
      </c>
    </row>
    <row r="1353" spans="1:13" s="81" customFormat="1" ht="12.75">
      <c r="A1353" s="82"/>
      <c r="B1353" s="149">
        <v>2500</v>
      </c>
      <c r="C1353" s="18" t="s">
        <v>1086</v>
      </c>
      <c r="D1353" s="18" t="s">
        <v>396</v>
      </c>
      <c r="E1353" s="40" t="s">
        <v>387</v>
      </c>
      <c r="F1353" s="33" t="s">
        <v>548</v>
      </c>
      <c r="G1353" s="37" t="s">
        <v>28</v>
      </c>
      <c r="H1353" s="45">
        <f t="shared" si="94"/>
        <v>-121000</v>
      </c>
      <c r="I1353" s="79">
        <f t="shared" si="95"/>
        <v>5.2521008403361344</v>
      </c>
      <c r="K1353" t="s">
        <v>547</v>
      </c>
      <c r="M1353" s="2">
        <v>476</v>
      </c>
    </row>
    <row r="1354" spans="1:13" s="80" customFormat="1" ht="12.75">
      <c r="A1354" s="40"/>
      <c r="B1354" s="291">
        <v>2500</v>
      </c>
      <c r="C1354" s="1" t="s">
        <v>1083</v>
      </c>
      <c r="D1354" s="18" t="s">
        <v>396</v>
      </c>
      <c r="E1354" s="40" t="s">
        <v>387</v>
      </c>
      <c r="F1354" s="33" t="s">
        <v>549</v>
      </c>
      <c r="G1354" s="33" t="s">
        <v>31</v>
      </c>
      <c r="H1354" s="45">
        <f t="shared" si="94"/>
        <v>-123500</v>
      </c>
      <c r="I1354" s="79">
        <f t="shared" si="95"/>
        <v>5.2521008403361344</v>
      </c>
      <c r="K1354" t="s">
        <v>547</v>
      </c>
      <c r="M1354" s="2">
        <v>476</v>
      </c>
    </row>
    <row r="1355" spans="1:13" s="80" customFormat="1" ht="12.75">
      <c r="A1355" s="40"/>
      <c r="B1355" s="291">
        <v>1000</v>
      </c>
      <c r="C1355" s="1" t="s">
        <v>550</v>
      </c>
      <c r="D1355" s="18" t="s">
        <v>396</v>
      </c>
      <c r="E1355" s="40" t="s">
        <v>387</v>
      </c>
      <c r="F1355" s="33" t="s">
        <v>551</v>
      </c>
      <c r="G1355" s="33" t="s">
        <v>31</v>
      </c>
      <c r="H1355" s="45">
        <f t="shared" si="94"/>
        <v>-124500</v>
      </c>
      <c r="I1355" s="79">
        <f t="shared" si="95"/>
        <v>2.100840336134454</v>
      </c>
      <c r="K1355" t="s">
        <v>547</v>
      </c>
      <c r="M1355" s="2">
        <v>476</v>
      </c>
    </row>
    <row r="1356" spans="1:13" s="80" customFormat="1" ht="12.75">
      <c r="A1356" s="40"/>
      <c r="B1356" s="291">
        <v>4000</v>
      </c>
      <c r="C1356" s="1" t="s">
        <v>552</v>
      </c>
      <c r="D1356" s="18" t="s">
        <v>396</v>
      </c>
      <c r="E1356" s="40" t="s">
        <v>387</v>
      </c>
      <c r="F1356" s="33" t="s">
        <v>553</v>
      </c>
      <c r="G1356" s="33" t="s">
        <v>100</v>
      </c>
      <c r="H1356" s="45">
        <f t="shared" si="94"/>
        <v>-128500</v>
      </c>
      <c r="I1356" s="79">
        <f t="shared" si="95"/>
        <v>8.403361344537815</v>
      </c>
      <c r="K1356" t="s">
        <v>547</v>
      </c>
      <c r="M1356" s="2">
        <v>476</v>
      </c>
    </row>
    <row r="1357" spans="1:13" s="80" customFormat="1" ht="12.75">
      <c r="A1357" s="40"/>
      <c r="B1357" s="291">
        <v>4000</v>
      </c>
      <c r="C1357" s="1" t="s">
        <v>554</v>
      </c>
      <c r="D1357" s="18" t="s">
        <v>396</v>
      </c>
      <c r="E1357" s="40" t="s">
        <v>387</v>
      </c>
      <c r="F1357" s="33" t="s">
        <v>555</v>
      </c>
      <c r="G1357" s="33" t="s">
        <v>135</v>
      </c>
      <c r="H1357" s="45">
        <f t="shared" si="94"/>
        <v>-132500</v>
      </c>
      <c r="I1357" s="79">
        <f t="shared" si="95"/>
        <v>8.403361344537815</v>
      </c>
      <c r="K1357" t="s">
        <v>547</v>
      </c>
      <c r="M1357" s="2">
        <v>476</v>
      </c>
    </row>
    <row r="1358" spans="1:13" s="80" customFormat="1" ht="12.75">
      <c r="A1358" s="40"/>
      <c r="B1358" s="291">
        <v>4000</v>
      </c>
      <c r="C1358" s="1" t="s">
        <v>556</v>
      </c>
      <c r="D1358" s="18" t="s">
        <v>396</v>
      </c>
      <c r="E1358" s="40" t="s">
        <v>387</v>
      </c>
      <c r="F1358" s="33" t="s">
        <v>557</v>
      </c>
      <c r="G1358" s="33" t="s">
        <v>233</v>
      </c>
      <c r="H1358" s="45">
        <f t="shared" si="94"/>
        <v>-136500</v>
      </c>
      <c r="I1358" s="79">
        <f t="shared" si="95"/>
        <v>8.403361344537815</v>
      </c>
      <c r="K1358" t="s">
        <v>547</v>
      </c>
      <c r="M1358" s="2">
        <v>476</v>
      </c>
    </row>
    <row r="1359" spans="1:13" s="80" customFormat="1" ht="12.75">
      <c r="A1359" s="40"/>
      <c r="B1359" s="291">
        <v>10000</v>
      </c>
      <c r="C1359" s="82" t="s">
        <v>558</v>
      </c>
      <c r="D1359" s="18" t="s">
        <v>396</v>
      </c>
      <c r="E1359" s="40" t="s">
        <v>387</v>
      </c>
      <c r="F1359" s="33" t="s">
        <v>559</v>
      </c>
      <c r="G1359" s="33" t="s">
        <v>236</v>
      </c>
      <c r="H1359" s="45">
        <f t="shared" si="94"/>
        <v>-146500</v>
      </c>
      <c r="I1359" s="79">
        <f t="shared" si="95"/>
        <v>21.008403361344538</v>
      </c>
      <c r="K1359" t="s">
        <v>547</v>
      </c>
      <c r="M1359" s="2">
        <v>476</v>
      </c>
    </row>
    <row r="1360" spans="1:13" s="80" customFormat="1" ht="12.75">
      <c r="A1360" s="40"/>
      <c r="B1360" s="291">
        <v>1000</v>
      </c>
      <c r="C1360" s="1" t="s">
        <v>560</v>
      </c>
      <c r="D1360" s="18" t="s">
        <v>396</v>
      </c>
      <c r="E1360" s="40" t="s">
        <v>387</v>
      </c>
      <c r="F1360" s="33" t="s">
        <v>551</v>
      </c>
      <c r="G1360" s="33" t="s">
        <v>236</v>
      </c>
      <c r="H1360" s="45">
        <f t="shared" si="94"/>
        <v>-147500</v>
      </c>
      <c r="I1360" s="79">
        <f t="shared" si="95"/>
        <v>2.100840336134454</v>
      </c>
      <c r="K1360" t="s">
        <v>547</v>
      </c>
      <c r="M1360" s="2">
        <v>476</v>
      </c>
    </row>
    <row r="1361" spans="1:13" s="80" customFormat="1" ht="12.75">
      <c r="A1361" s="40"/>
      <c r="B1361" s="291">
        <v>1000</v>
      </c>
      <c r="C1361" s="1" t="s">
        <v>561</v>
      </c>
      <c r="D1361" s="18" t="s">
        <v>396</v>
      </c>
      <c r="E1361" s="40" t="s">
        <v>387</v>
      </c>
      <c r="F1361" s="33" t="s">
        <v>551</v>
      </c>
      <c r="G1361" s="33" t="s">
        <v>236</v>
      </c>
      <c r="H1361" s="45">
        <f t="shared" si="94"/>
        <v>-148500</v>
      </c>
      <c r="I1361" s="79">
        <f t="shared" si="95"/>
        <v>2.100840336134454</v>
      </c>
      <c r="K1361" t="s">
        <v>547</v>
      </c>
      <c r="M1361" s="2">
        <v>476</v>
      </c>
    </row>
    <row r="1362" spans="1:13" s="80" customFormat="1" ht="12.75">
      <c r="A1362" s="40"/>
      <c r="B1362" s="291">
        <v>5000</v>
      </c>
      <c r="C1362" s="82" t="s">
        <v>562</v>
      </c>
      <c r="D1362" s="18" t="s">
        <v>396</v>
      </c>
      <c r="E1362" s="40" t="s">
        <v>387</v>
      </c>
      <c r="F1362" s="70" t="s">
        <v>563</v>
      </c>
      <c r="G1362" s="33" t="s">
        <v>269</v>
      </c>
      <c r="H1362" s="45">
        <f t="shared" si="94"/>
        <v>-153500</v>
      </c>
      <c r="I1362" s="79">
        <f t="shared" si="95"/>
        <v>10.504201680672269</v>
      </c>
      <c r="K1362" t="s">
        <v>547</v>
      </c>
      <c r="M1362" s="2">
        <v>476</v>
      </c>
    </row>
    <row r="1363" spans="1:13" s="80" customFormat="1" ht="12.75">
      <c r="A1363" s="40"/>
      <c r="B1363" s="291">
        <v>4000</v>
      </c>
      <c r="C1363" s="1" t="s">
        <v>564</v>
      </c>
      <c r="D1363" s="18" t="s">
        <v>396</v>
      </c>
      <c r="E1363" s="40" t="s">
        <v>387</v>
      </c>
      <c r="F1363" s="70" t="s">
        <v>565</v>
      </c>
      <c r="G1363" s="33" t="s">
        <v>269</v>
      </c>
      <c r="H1363" s="45">
        <f t="shared" si="94"/>
        <v>-157500</v>
      </c>
      <c r="I1363" s="79">
        <f t="shared" si="95"/>
        <v>8.403361344537815</v>
      </c>
      <c r="K1363" t="s">
        <v>547</v>
      </c>
      <c r="M1363" s="2">
        <v>476</v>
      </c>
    </row>
    <row r="1364" spans="1:13" s="80" customFormat="1" ht="12.75">
      <c r="A1364" s="40"/>
      <c r="B1364" s="149">
        <v>4000</v>
      </c>
      <c r="C1364" s="18" t="s">
        <v>199</v>
      </c>
      <c r="D1364" s="18" t="s">
        <v>396</v>
      </c>
      <c r="E1364" s="40" t="s">
        <v>387</v>
      </c>
      <c r="F1364" s="37" t="s">
        <v>566</v>
      </c>
      <c r="G1364" s="38" t="s">
        <v>567</v>
      </c>
      <c r="H1364" s="39">
        <f t="shared" si="94"/>
        <v>-161500</v>
      </c>
      <c r="I1364" s="116">
        <f t="shared" si="95"/>
        <v>8.403361344537815</v>
      </c>
      <c r="K1364" s="80" t="s">
        <v>379</v>
      </c>
      <c r="M1364" s="44">
        <v>476</v>
      </c>
    </row>
    <row r="1365" spans="1:13" s="80" customFormat="1" ht="12.75">
      <c r="A1365" s="40"/>
      <c r="B1365" s="149">
        <v>1000</v>
      </c>
      <c r="C1365" s="18" t="s">
        <v>568</v>
      </c>
      <c r="D1365" s="18" t="s">
        <v>396</v>
      </c>
      <c r="E1365" s="40" t="s">
        <v>387</v>
      </c>
      <c r="F1365" s="37" t="s">
        <v>569</v>
      </c>
      <c r="G1365" s="37" t="s">
        <v>570</v>
      </c>
      <c r="H1365" s="39">
        <f t="shared" si="94"/>
        <v>-162500</v>
      </c>
      <c r="I1365" s="116">
        <f t="shared" si="95"/>
        <v>2.100840336134454</v>
      </c>
      <c r="K1365" s="80" t="s">
        <v>379</v>
      </c>
      <c r="M1365" s="44">
        <v>476</v>
      </c>
    </row>
    <row r="1366" spans="1:13" s="80" customFormat="1" ht="12.75">
      <c r="A1366" s="40"/>
      <c r="B1366" s="149">
        <v>1000</v>
      </c>
      <c r="C1366" s="18" t="s">
        <v>571</v>
      </c>
      <c r="D1366" s="18" t="s">
        <v>396</v>
      </c>
      <c r="E1366" s="40" t="s">
        <v>387</v>
      </c>
      <c r="F1366" s="37" t="s">
        <v>569</v>
      </c>
      <c r="G1366" s="37" t="s">
        <v>570</v>
      </c>
      <c r="H1366" s="39">
        <f t="shared" si="94"/>
        <v>-163500</v>
      </c>
      <c r="I1366" s="116">
        <f t="shared" si="95"/>
        <v>2.100840336134454</v>
      </c>
      <c r="K1366" s="80" t="s">
        <v>379</v>
      </c>
      <c r="M1366" s="44">
        <v>476</v>
      </c>
    </row>
    <row r="1367" spans="1:13" s="80" customFormat="1" ht="12.75">
      <c r="A1367" s="40"/>
      <c r="B1367" s="149">
        <v>10000</v>
      </c>
      <c r="C1367" s="40" t="s">
        <v>572</v>
      </c>
      <c r="D1367" s="18" t="s">
        <v>396</v>
      </c>
      <c r="E1367" s="40" t="s">
        <v>387</v>
      </c>
      <c r="F1367" s="38" t="s">
        <v>1134</v>
      </c>
      <c r="G1367" s="37" t="s">
        <v>31</v>
      </c>
      <c r="H1367" s="39">
        <f t="shared" si="94"/>
        <v>-173500</v>
      </c>
      <c r="I1367" s="116">
        <f t="shared" si="95"/>
        <v>21.008403361344538</v>
      </c>
      <c r="K1367" s="80" t="s">
        <v>379</v>
      </c>
      <c r="M1367" s="44">
        <v>476</v>
      </c>
    </row>
    <row r="1368" spans="1:13" s="80" customFormat="1" ht="12.75">
      <c r="A1368" s="40"/>
      <c r="B1368" s="149">
        <v>4000</v>
      </c>
      <c r="C1368" s="18" t="s">
        <v>193</v>
      </c>
      <c r="D1368" s="18" t="s">
        <v>396</v>
      </c>
      <c r="E1368" s="40" t="s">
        <v>387</v>
      </c>
      <c r="F1368" s="37" t="s">
        <v>573</v>
      </c>
      <c r="G1368" s="37" t="s">
        <v>31</v>
      </c>
      <c r="H1368" s="39">
        <f t="shared" si="94"/>
        <v>-177500</v>
      </c>
      <c r="I1368" s="116">
        <f t="shared" si="95"/>
        <v>8.403361344537815</v>
      </c>
      <c r="K1368" s="80" t="s">
        <v>379</v>
      </c>
      <c r="M1368" s="44">
        <v>476</v>
      </c>
    </row>
    <row r="1369" spans="1:13" s="80" customFormat="1" ht="12.75">
      <c r="A1369" s="40"/>
      <c r="B1369" s="149">
        <v>500</v>
      </c>
      <c r="C1369" s="18" t="s">
        <v>574</v>
      </c>
      <c r="D1369" s="18" t="s">
        <v>396</v>
      </c>
      <c r="E1369" s="40" t="s">
        <v>387</v>
      </c>
      <c r="F1369" s="37" t="s">
        <v>569</v>
      </c>
      <c r="G1369" s="37" t="s">
        <v>100</v>
      </c>
      <c r="H1369" s="39">
        <f t="shared" si="94"/>
        <v>-178000</v>
      </c>
      <c r="I1369" s="116">
        <f t="shared" si="95"/>
        <v>1.050420168067227</v>
      </c>
      <c r="K1369" s="80" t="s">
        <v>379</v>
      </c>
      <c r="M1369" s="44">
        <v>476</v>
      </c>
    </row>
    <row r="1370" spans="1:13" s="80" customFormat="1" ht="12.75">
      <c r="A1370" s="40"/>
      <c r="B1370" s="149">
        <v>500</v>
      </c>
      <c r="C1370" s="18" t="s">
        <v>544</v>
      </c>
      <c r="D1370" s="18" t="s">
        <v>396</v>
      </c>
      <c r="E1370" s="40" t="s">
        <v>387</v>
      </c>
      <c r="F1370" s="37" t="s">
        <v>569</v>
      </c>
      <c r="G1370" s="37" t="s">
        <v>575</v>
      </c>
      <c r="H1370" s="39">
        <f t="shared" si="94"/>
        <v>-178500</v>
      </c>
      <c r="I1370" s="116">
        <f t="shared" si="95"/>
        <v>1.050420168067227</v>
      </c>
      <c r="K1370" s="80" t="s">
        <v>379</v>
      </c>
      <c r="M1370" s="44">
        <v>476</v>
      </c>
    </row>
    <row r="1371" spans="1:13" s="80" customFormat="1" ht="12.75">
      <c r="A1371" s="40"/>
      <c r="B1371" s="149">
        <v>3000</v>
      </c>
      <c r="C1371" s="18" t="s">
        <v>576</v>
      </c>
      <c r="D1371" s="18" t="s">
        <v>396</v>
      </c>
      <c r="E1371" s="40" t="s">
        <v>387</v>
      </c>
      <c r="F1371" s="37" t="s">
        <v>577</v>
      </c>
      <c r="G1371" s="37" t="s">
        <v>578</v>
      </c>
      <c r="H1371" s="39">
        <f>H1370-B1371</f>
        <v>-181500</v>
      </c>
      <c r="I1371" s="116">
        <f>+B1371/M1371</f>
        <v>6.302521008403361</v>
      </c>
      <c r="K1371" s="80" t="s">
        <v>379</v>
      </c>
      <c r="M1371" s="44">
        <v>476</v>
      </c>
    </row>
    <row r="1372" spans="1:13" s="80" customFormat="1" ht="12.75">
      <c r="A1372" s="40"/>
      <c r="B1372" s="149">
        <v>2500</v>
      </c>
      <c r="C1372" s="18" t="s">
        <v>579</v>
      </c>
      <c r="D1372" s="18" t="s">
        <v>396</v>
      </c>
      <c r="E1372" s="40" t="s">
        <v>387</v>
      </c>
      <c r="F1372" s="37" t="s">
        <v>580</v>
      </c>
      <c r="G1372" s="37" t="s">
        <v>578</v>
      </c>
      <c r="H1372" s="39">
        <f aca="true" t="shared" si="96" ref="H1372:H1377">H1371-B1372</f>
        <v>-184000</v>
      </c>
      <c r="I1372" s="116">
        <f aca="true" t="shared" si="97" ref="I1372:I1377">+B1372/M1372</f>
        <v>5.2521008403361344</v>
      </c>
      <c r="K1372" s="80" t="s">
        <v>379</v>
      </c>
      <c r="M1372" s="44">
        <v>476</v>
      </c>
    </row>
    <row r="1373" spans="1:13" s="80" customFormat="1" ht="12.75">
      <c r="A1373" s="40"/>
      <c r="B1373" s="149">
        <v>1000</v>
      </c>
      <c r="C1373" s="18" t="s">
        <v>582</v>
      </c>
      <c r="D1373" s="18" t="s">
        <v>396</v>
      </c>
      <c r="E1373" s="40" t="s">
        <v>387</v>
      </c>
      <c r="F1373" s="37" t="s">
        <v>569</v>
      </c>
      <c r="G1373" s="37" t="s">
        <v>583</v>
      </c>
      <c r="H1373" s="39">
        <f t="shared" si="96"/>
        <v>-185000</v>
      </c>
      <c r="I1373" s="116">
        <f t="shared" si="97"/>
        <v>2.100840336134454</v>
      </c>
      <c r="K1373" s="80" t="s">
        <v>379</v>
      </c>
      <c r="M1373" s="44">
        <v>476</v>
      </c>
    </row>
    <row r="1374" spans="1:13" s="80" customFormat="1" ht="12.75">
      <c r="A1374" s="40"/>
      <c r="B1374" s="149">
        <v>1000</v>
      </c>
      <c r="C1374" s="18" t="s">
        <v>584</v>
      </c>
      <c r="D1374" s="18" t="s">
        <v>396</v>
      </c>
      <c r="E1374" s="40" t="s">
        <v>387</v>
      </c>
      <c r="F1374" s="37" t="s">
        <v>569</v>
      </c>
      <c r="G1374" s="37" t="s">
        <v>585</v>
      </c>
      <c r="H1374" s="39">
        <f t="shared" si="96"/>
        <v>-186000</v>
      </c>
      <c r="I1374" s="116">
        <f t="shared" si="97"/>
        <v>2.100840336134454</v>
      </c>
      <c r="K1374" s="80" t="s">
        <v>379</v>
      </c>
      <c r="M1374" s="44">
        <v>476</v>
      </c>
    </row>
    <row r="1375" spans="1:13" s="80" customFormat="1" ht="12.75">
      <c r="A1375" s="40"/>
      <c r="B1375" s="149">
        <v>1000</v>
      </c>
      <c r="C1375" s="18" t="s">
        <v>587</v>
      </c>
      <c r="D1375" s="18" t="s">
        <v>396</v>
      </c>
      <c r="E1375" s="40" t="s">
        <v>387</v>
      </c>
      <c r="F1375" s="37" t="s">
        <v>569</v>
      </c>
      <c r="G1375" s="37" t="s">
        <v>586</v>
      </c>
      <c r="H1375" s="39">
        <f t="shared" si="96"/>
        <v>-187000</v>
      </c>
      <c r="I1375" s="116">
        <f t="shared" si="97"/>
        <v>2.100840336134454</v>
      </c>
      <c r="K1375" s="80" t="s">
        <v>379</v>
      </c>
      <c r="M1375" s="44">
        <v>476</v>
      </c>
    </row>
    <row r="1376" spans="1:13" s="80" customFormat="1" ht="12.75">
      <c r="A1376" s="40"/>
      <c r="B1376" s="149">
        <v>1000</v>
      </c>
      <c r="C1376" s="18" t="s">
        <v>588</v>
      </c>
      <c r="D1376" s="18" t="s">
        <v>396</v>
      </c>
      <c r="E1376" s="40" t="s">
        <v>387</v>
      </c>
      <c r="F1376" s="37" t="s">
        <v>569</v>
      </c>
      <c r="G1376" s="37" t="s">
        <v>586</v>
      </c>
      <c r="H1376" s="39">
        <f t="shared" si="96"/>
        <v>-188000</v>
      </c>
      <c r="I1376" s="116">
        <f t="shared" si="97"/>
        <v>2.100840336134454</v>
      </c>
      <c r="K1376" s="80" t="s">
        <v>379</v>
      </c>
      <c r="M1376" s="44">
        <v>476</v>
      </c>
    </row>
    <row r="1377" spans="1:13" s="80" customFormat="1" ht="12.75">
      <c r="A1377" s="40"/>
      <c r="B1377" s="149">
        <v>2000</v>
      </c>
      <c r="C1377" s="18" t="s">
        <v>579</v>
      </c>
      <c r="D1377" s="18" t="s">
        <v>396</v>
      </c>
      <c r="E1377" s="40" t="s">
        <v>387</v>
      </c>
      <c r="F1377" s="37" t="s">
        <v>569</v>
      </c>
      <c r="G1377" s="37" t="s">
        <v>586</v>
      </c>
      <c r="H1377" s="39">
        <f t="shared" si="96"/>
        <v>-190000</v>
      </c>
      <c r="I1377" s="116">
        <f t="shared" si="97"/>
        <v>4.201680672268908</v>
      </c>
      <c r="K1377" s="80" t="s">
        <v>379</v>
      </c>
      <c r="M1377" s="44">
        <v>476</v>
      </c>
    </row>
    <row r="1378" spans="1:13" s="110" customFormat="1" ht="12.75">
      <c r="A1378" s="64"/>
      <c r="B1378" s="150">
        <f>SUM(B1329:B1377)</f>
        <v>190000</v>
      </c>
      <c r="C1378" s="17" t="s">
        <v>655</v>
      </c>
      <c r="D1378" s="17"/>
      <c r="E1378" s="17"/>
      <c r="F1378" s="24"/>
      <c r="G1378" s="24"/>
      <c r="H1378" s="68">
        <v>0</v>
      </c>
      <c r="I1378" s="117">
        <f>+B1378/M1378</f>
        <v>399.15966386554624</v>
      </c>
      <c r="M1378" s="2">
        <v>476</v>
      </c>
    </row>
    <row r="1379" spans="1:13" s="80" customFormat="1" ht="12.75">
      <c r="A1379" s="40"/>
      <c r="B1379" s="291"/>
      <c r="C1379" s="1"/>
      <c r="D1379" s="18"/>
      <c r="E1379" s="1"/>
      <c r="F1379" s="33"/>
      <c r="G1379" s="33"/>
      <c r="H1379" s="45">
        <f>H1378-B1379</f>
        <v>0</v>
      </c>
      <c r="I1379" s="79">
        <f>+B1379/M1379</f>
        <v>0</v>
      </c>
      <c r="K1379" s="81"/>
      <c r="M1379" s="2">
        <v>476</v>
      </c>
    </row>
    <row r="1380" spans="1:13" s="80" customFormat="1" ht="12.75">
      <c r="A1380" s="1"/>
      <c r="B1380" s="291"/>
      <c r="C1380" s="1"/>
      <c r="D1380" s="18"/>
      <c r="E1380" s="1"/>
      <c r="F1380" s="70"/>
      <c r="G1380" s="33"/>
      <c r="H1380" s="45">
        <f>H1379-B1380</f>
        <v>0</v>
      </c>
      <c r="I1380" s="79">
        <f>+B1380/M1380</f>
        <v>0</v>
      </c>
      <c r="J1380"/>
      <c r="K1380" s="81"/>
      <c r="L1380"/>
      <c r="M1380" s="2">
        <v>476</v>
      </c>
    </row>
    <row r="1381" spans="1:13" s="80" customFormat="1" ht="12.75">
      <c r="A1381" s="1"/>
      <c r="B1381" s="291"/>
      <c r="C1381" s="1"/>
      <c r="D1381" s="18"/>
      <c r="E1381" s="1"/>
      <c r="F1381" s="70"/>
      <c r="G1381" s="33"/>
      <c r="H1381" s="45">
        <f aca="true" t="shared" si="98" ref="H1381:H1443">H1380-B1381</f>
        <v>0</v>
      </c>
      <c r="I1381" s="79">
        <f aca="true" t="shared" si="99" ref="I1381:I1443">+B1381/M1381</f>
        <v>0</v>
      </c>
      <c r="J1381"/>
      <c r="K1381" s="81"/>
      <c r="L1381"/>
      <c r="M1381" s="2">
        <v>476</v>
      </c>
    </row>
    <row r="1382" spans="1:13" ht="12.75">
      <c r="A1382" s="82"/>
      <c r="B1382" s="149">
        <v>1400</v>
      </c>
      <c r="C1382" s="40" t="s">
        <v>37</v>
      </c>
      <c r="D1382" s="40" t="s">
        <v>396</v>
      </c>
      <c r="E1382" s="40" t="s">
        <v>656</v>
      </c>
      <c r="F1382" s="38" t="s">
        <v>521</v>
      </c>
      <c r="G1382" s="70" t="s">
        <v>26</v>
      </c>
      <c r="H1382" s="45">
        <f t="shared" si="98"/>
        <v>-1400</v>
      </c>
      <c r="I1382" s="79">
        <f t="shared" si="99"/>
        <v>2.9411764705882355</v>
      </c>
      <c r="J1382" s="81"/>
      <c r="K1382" s="81" t="s">
        <v>362</v>
      </c>
      <c r="L1382" s="81"/>
      <c r="M1382" s="2">
        <v>476</v>
      </c>
    </row>
    <row r="1383" spans="1:13" s="80" customFormat="1" ht="12.75">
      <c r="A1383" s="82"/>
      <c r="B1383" s="149">
        <v>1000</v>
      </c>
      <c r="C1383" s="40" t="s">
        <v>37</v>
      </c>
      <c r="D1383" s="40" t="s">
        <v>396</v>
      </c>
      <c r="E1383" s="40" t="s">
        <v>656</v>
      </c>
      <c r="F1383" s="38" t="s">
        <v>521</v>
      </c>
      <c r="G1383" s="70" t="s">
        <v>28</v>
      </c>
      <c r="H1383" s="45">
        <f t="shared" si="98"/>
        <v>-2400</v>
      </c>
      <c r="I1383" s="79">
        <f t="shared" si="99"/>
        <v>2.100840336134454</v>
      </c>
      <c r="J1383" s="81"/>
      <c r="K1383" s="81" t="s">
        <v>362</v>
      </c>
      <c r="L1383" s="81"/>
      <c r="M1383" s="2">
        <v>476</v>
      </c>
    </row>
    <row r="1384" spans="1:13" s="80" customFormat="1" ht="12.75">
      <c r="A1384" s="82"/>
      <c r="B1384" s="149">
        <v>1300</v>
      </c>
      <c r="C1384" s="40" t="s">
        <v>37</v>
      </c>
      <c r="D1384" s="40" t="s">
        <v>396</v>
      </c>
      <c r="E1384" s="40" t="s">
        <v>656</v>
      </c>
      <c r="F1384" s="38" t="s">
        <v>521</v>
      </c>
      <c r="G1384" s="70" t="s">
        <v>31</v>
      </c>
      <c r="H1384" s="45">
        <f t="shared" si="98"/>
        <v>-3700</v>
      </c>
      <c r="I1384" s="79">
        <f t="shared" si="99"/>
        <v>2.73109243697479</v>
      </c>
      <c r="J1384" s="81"/>
      <c r="K1384" s="81" t="s">
        <v>362</v>
      </c>
      <c r="L1384" s="81"/>
      <c r="M1384" s="2">
        <v>476</v>
      </c>
    </row>
    <row r="1385" spans="1:13" s="80" customFormat="1" ht="12.75">
      <c r="A1385" s="82"/>
      <c r="B1385" s="149">
        <v>1000</v>
      </c>
      <c r="C1385" s="40" t="s">
        <v>37</v>
      </c>
      <c r="D1385" s="40" t="s">
        <v>396</v>
      </c>
      <c r="E1385" s="40" t="s">
        <v>656</v>
      </c>
      <c r="F1385" s="38" t="s">
        <v>521</v>
      </c>
      <c r="G1385" s="70" t="s">
        <v>46</v>
      </c>
      <c r="H1385" s="45">
        <f t="shared" si="98"/>
        <v>-4700</v>
      </c>
      <c r="I1385" s="79">
        <f t="shared" si="99"/>
        <v>2.100840336134454</v>
      </c>
      <c r="J1385" s="81"/>
      <c r="K1385" s="81" t="s">
        <v>362</v>
      </c>
      <c r="L1385" s="81"/>
      <c r="M1385" s="2">
        <v>476</v>
      </c>
    </row>
    <row r="1386" spans="1:13" s="80" customFormat="1" ht="12.75">
      <c r="A1386" s="82"/>
      <c r="B1386" s="149">
        <v>1500</v>
      </c>
      <c r="C1386" s="40" t="s">
        <v>37</v>
      </c>
      <c r="D1386" s="40" t="s">
        <v>396</v>
      </c>
      <c r="E1386" s="40" t="s">
        <v>656</v>
      </c>
      <c r="F1386" s="38" t="s">
        <v>521</v>
      </c>
      <c r="G1386" s="70" t="s">
        <v>49</v>
      </c>
      <c r="H1386" s="45">
        <f t="shared" si="98"/>
        <v>-6200</v>
      </c>
      <c r="I1386" s="79">
        <f t="shared" si="99"/>
        <v>3.1512605042016806</v>
      </c>
      <c r="J1386" s="81"/>
      <c r="K1386" s="81" t="s">
        <v>362</v>
      </c>
      <c r="L1386" s="81"/>
      <c r="M1386" s="2">
        <v>476</v>
      </c>
    </row>
    <row r="1387" spans="1:13" s="80" customFormat="1" ht="12.75">
      <c r="A1387" s="40"/>
      <c r="B1387" s="149">
        <v>1500</v>
      </c>
      <c r="C1387" s="40" t="s">
        <v>37</v>
      </c>
      <c r="D1387" s="40" t="s">
        <v>396</v>
      </c>
      <c r="E1387" s="40" t="s">
        <v>656</v>
      </c>
      <c r="F1387" s="38" t="s">
        <v>521</v>
      </c>
      <c r="G1387" s="38" t="s">
        <v>51</v>
      </c>
      <c r="H1387" s="45">
        <f t="shared" si="98"/>
        <v>-7700</v>
      </c>
      <c r="I1387" s="79">
        <f t="shared" si="99"/>
        <v>3.1512605042016806</v>
      </c>
      <c r="K1387" s="81" t="s">
        <v>362</v>
      </c>
      <c r="M1387" s="2">
        <v>476</v>
      </c>
    </row>
    <row r="1388" spans="1:13" s="80" customFormat="1" ht="12.75">
      <c r="A1388" s="40"/>
      <c r="B1388" s="149">
        <v>1000</v>
      </c>
      <c r="C1388" s="40" t="s">
        <v>37</v>
      </c>
      <c r="D1388" s="40" t="s">
        <v>396</v>
      </c>
      <c r="E1388" s="40" t="s">
        <v>656</v>
      </c>
      <c r="F1388" s="38" t="s">
        <v>521</v>
      </c>
      <c r="G1388" s="38" t="s">
        <v>53</v>
      </c>
      <c r="H1388" s="45">
        <f t="shared" si="98"/>
        <v>-8700</v>
      </c>
      <c r="I1388" s="79">
        <f t="shared" si="99"/>
        <v>2.100840336134454</v>
      </c>
      <c r="K1388" s="81" t="s">
        <v>362</v>
      </c>
      <c r="M1388" s="2">
        <v>476</v>
      </c>
    </row>
    <row r="1389" spans="1:256" s="80" customFormat="1" ht="12.75">
      <c r="A1389" s="40"/>
      <c r="B1389" s="149">
        <v>1000</v>
      </c>
      <c r="C1389" s="40" t="s">
        <v>37</v>
      </c>
      <c r="D1389" s="40" t="s">
        <v>396</v>
      </c>
      <c r="E1389" s="40" t="s">
        <v>656</v>
      </c>
      <c r="F1389" s="38" t="s">
        <v>521</v>
      </c>
      <c r="G1389" s="38" t="s">
        <v>56</v>
      </c>
      <c r="H1389" s="45">
        <f t="shared" si="98"/>
        <v>-9700</v>
      </c>
      <c r="I1389" s="79">
        <f t="shared" si="99"/>
        <v>2.100840336134454</v>
      </c>
      <c r="K1389" s="81" t="s">
        <v>362</v>
      </c>
      <c r="M1389" s="2">
        <v>476</v>
      </c>
      <c r="IV1389" s="80">
        <f>SUM(M1389:IU1389)</f>
        <v>476</v>
      </c>
    </row>
    <row r="1390" spans="1:13" s="80" customFormat="1" ht="12.75">
      <c r="A1390" s="40"/>
      <c r="B1390" s="149">
        <v>1400</v>
      </c>
      <c r="C1390" s="40" t="s">
        <v>37</v>
      </c>
      <c r="D1390" s="40" t="s">
        <v>396</v>
      </c>
      <c r="E1390" s="40" t="s">
        <v>656</v>
      </c>
      <c r="F1390" s="38" t="s">
        <v>521</v>
      </c>
      <c r="G1390" s="38" t="s">
        <v>100</v>
      </c>
      <c r="H1390" s="45">
        <f t="shared" si="98"/>
        <v>-11100</v>
      </c>
      <c r="I1390" s="79">
        <f t="shared" si="99"/>
        <v>2.9411764705882355</v>
      </c>
      <c r="K1390" s="81" t="s">
        <v>362</v>
      </c>
      <c r="M1390" s="2">
        <v>476</v>
      </c>
    </row>
    <row r="1391" spans="1:13" s="80" customFormat="1" ht="12.75">
      <c r="A1391" s="40"/>
      <c r="B1391" s="149">
        <v>1000</v>
      </c>
      <c r="C1391" s="40" t="s">
        <v>37</v>
      </c>
      <c r="D1391" s="40" t="s">
        <v>396</v>
      </c>
      <c r="E1391" s="40" t="s">
        <v>656</v>
      </c>
      <c r="F1391" s="38" t="s">
        <v>521</v>
      </c>
      <c r="G1391" s="38" t="s">
        <v>135</v>
      </c>
      <c r="H1391" s="45">
        <f aca="true" t="shared" si="100" ref="H1391:H1398">H1390-B1391</f>
        <v>-12100</v>
      </c>
      <c r="I1391" s="79">
        <f aca="true" t="shared" si="101" ref="I1391:I1398">+B1391/M1391</f>
        <v>2.100840336134454</v>
      </c>
      <c r="K1391" s="81" t="s">
        <v>362</v>
      </c>
      <c r="M1391" s="2">
        <v>476</v>
      </c>
    </row>
    <row r="1392" spans="1:13" s="21" customFormat="1" ht="12.75">
      <c r="A1392" s="40"/>
      <c r="B1392" s="149">
        <v>1300</v>
      </c>
      <c r="C1392" s="40" t="s">
        <v>37</v>
      </c>
      <c r="D1392" s="40" t="s">
        <v>396</v>
      </c>
      <c r="E1392" s="40" t="s">
        <v>656</v>
      </c>
      <c r="F1392" s="38" t="s">
        <v>521</v>
      </c>
      <c r="G1392" s="38" t="s">
        <v>137</v>
      </c>
      <c r="H1392" s="45">
        <f t="shared" si="100"/>
        <v>-13400</v>
      </c>
      <c r="I1392" s="79">
        <f t="shared" si="101"/>
        <v>2.73109243697479</v>
      </c>
      <c r="J1392" s="80"/>
      <c r="K1392" s="81" t="s">
        <v>362</v>
      </c>
      <c r="L1392" s="80"/>
      <c r="M1392" s="2">
        <v>476</v>
      </c>
    </row>
    <row r="1393" spans="1:13" s="21" customFormat="1" ht="12.75">
      <c r="A1393" s="40"/>
      <c r="B1393" s="149">
        <v>1000</v>
      </c>
      <c r="C1393" s="40" t="s">
        <v>37</v>
      </c>
      <c r="D1393" s="40" t="s">
        <v>396</v>
      </c>
      <c r="E1393" s="40" t="s">
        <v>656</v>
      </c>
      <c r="F1393" s="38" t="s">
        <v>521</v>
      </c>
      <c r="G1393" s="38" t="s">
        <v>139</v>
      </c>
      <c r="H1393" s="45">
        <f t="shared" si="100"/>
        <v>-14400</v>
      </c>
      <c r="I1393" s="79">
        <f t="shared" si="101"/>
        <v>2.100840336134454</v>
      </c>
      <c r="J1393" s="80"/>
      <c r="K1393" s="81" t="s">
        <v>362</v>
      </c>
      <c r="L1393" s="80"/>
      <c r="M1393" s="2">
        <v>476</v>
      </c>
    </row>
    <row r="1394" spans="1:13" s="21" customFormat="1" ht="12.75">
      <c r="A1394" s="40"/>
      <c r="B1394" s="149">
        <v>1000</v>
      </c>
      <c r="C1394" s="40" t="s">
        <v>37</v>
      </c>
      <c r="D1394" s="40" t="s">
        <v>396</v>
      </c>
      <c r="E1394" s="40" t="s">
        <v>656</v>
      </c>
      <c r="F1394" s="38" t="s">
        <v>521</v>
      </c>
      <c r="G1394" s="38" t="s">
        <v>141</v>
      </c>
      <c r="H1394" s="45">
        <f t="shared" si="100"/>
        <v>-15400</v>
      </c>
      <c r="I1394" s="79">
        <f t="shared" si="101"/>
        <v>2.100840336134454</v>
      </c>
      <c r="J1394" s="80"/>
      <c r="K1394" s="81" t="s">
        <v>362</v>
      </c>
      <c r="L1394" s="80"/>
      <c r="M1394" s="2">
        <v>476</v>
      </c>
    </row>
    <row r="1395" spans="1:13" s="80" customFormat="1" ht="12.75">
      <c r="A1395" s="40"/>
      <c r="B1395" s="149">
        <v>1400</v>
      </c>
      <c r="C1395" s="40" t="s">
        <v>37</v>
      </c>
      <c r="D1395" s="40" t="s">
        <v>396</v>
      </c>
      <c r="E1395" s="40" t="s">
        <v>656</v>
      </c>
      <c r="F1395" s="38" t="s">
        <v>521</v>
      </c>
      <c r="G1395" s="38" t="s">
        <v>209</v>
      </c>
      <c r="H1395" s="45">
        <f t="shared" si="100"/>
        <v>-16800</v>
      </c>
      <c r="I1395" s="79">
        <f t="shared" si="101"/>
        <v>2.9411764705882355</v>
      </c>
      <c r="K1395" s="81" t="s">
        <v>362</v>
      </c>
      <c r="M1395" s="2">
        <v>476</v>
      </c>
    </row>
    <row r="1396" spans="1:13" s="80" customFormat="1" ht="12.75">
      <c r="A1396" s="40"/>
      <c r="B1396" s="149">
        <v>1500</v>
      </c>
      <c r="C1396" s="40" t="s">
        <v>37</v>
      </c>
      <c r="D1396" s="40" t="s">
        <v>396</v>
      </c>
      <c r="E1396" s="40" t="s">
        <v>656</v>
      </c>
      <c r="F1396" s="38" t="s">
        <v>521</v>
      </c>
      <c r="G1396" s="38" t="s">
        <v>216</v>
      </c>
      <c r="H1396" s="45">
        <f t="shared" si="100"/>
        <v>-18300</v>
      </c>
      <c r="I1396" s="79">
        <f t="shared" si="101"/>
        <v>3.1512605042016806</v>
      </c>
      <c r="K1396" s="81" t="s">
        <v>362</v>
      </c>
      <c r="M1396" s="2">
        <v>476</v>
      </c>
    </row>
    <row r="1397" spans="1:13" s="80" customFormat="1" ht="12.75">
      <c r="A1397" s="40"/>
      <c r="B1397" s="149">
        <v>1500</v>
      </c>
      <c r="C1397" s="40" t="s">
        <v>37</v>
      </c>
      <c r="D1397" s="40" t="s">
        <v>396</v>
      </c>
      <c r="E1397" s="40" t="s">
        <v>656</v>
      </c>
      <c r="F1397" s="38" t="s">
        <v>521</v>
      </c>
      <c r="G1397" s="38" t="s">
        <v>224</v>
      </c>
      <c r="H1397" s="45">
        <f t="shared" si="100"/>
        <v>-19800</v>
      </c>
      <c r="I1397" s="79">
        <f t="shared" si="101"/>
        <v>3.1512605042016806</v>
      </c>
      <c r="K1397" s="81" t="s">
        <v>362</v>
      </c>
      <c r="M1397" s="2">
        <v>476</v>
      </c>
    </row>
    <row r="1398" spans="1:13" s="80" customFormat="1" ht="12.75">
      <c r="A1398" s="40"/>
      <c r="B1398" s="149">
        <v>1500</v>
      </c>
      <c r="C1398" s="40" t="s">
        <v>37</v>
      </c>
      <c r="D1398" s="40" t="s">
        <v>396</v>
      </c>
      <c r="E1398" s="40" t="s">
        <v>656</v>
      </c>
      <c r="F1398" s="38" t="s">
        <v>521</v>
      </c>
      <c r="G1398" s="38" t="s">
        <v>233</v>
      </c>
      <c r="H1398" s="45">
        <f t="shared" si="100"/>
        <v>-21300</v>
      </c>
      <c r="I1398" s="79">
        <f t="shared" si="101"/>
        <v>3.1512605042016806</v>
      </c>
      <c r="K1398" s="81" t="s">
        <v>362</v>
      </c>
      <c r="M1398" s="2">
        <v>476</v>
      </c>
    </row>
    <row r="1399" spans="1:13" s="80" customFormat="1" ht="12.75">
      <c r="A1399" s="40"/>
      <c r="B1399" s="149">
        <v>1500</v>
      </c>
      <c r="C1399" s="40" t="s">
        <v>37</v>
      </c>
      <c r="D1399" s="40" t="s">
        <v>396</v>
      </c>
      <c r="E1399" s="40" t="s">
        <v>656</v>
      </c>
      <c r="F1399" s="38" t="s">
        <v>521</v>
      </c>
      <c r="G1399" s="38" t="s">
        <v>236</v>
      </c>
      <c r="H1399" s="45">
        <f t="shared" si="98"/>
        <v>-22800</v>
      </c>
      <c r="I1399" s="79">
        <f t="shared" si="99"/>
        <v>3.1512605042016806</v>
      </c>
      <c r="K1399" s="81" t="s">
        <v>362</v>
      </c>
      <c r="M1399" s="2">
        <v>476</v>
      </c>
    </row>
    <row r="1400" spans="1:13" s="80" customFormat="1" ht="12.75">
      <c r="A1400" s="40"/>
      <c r="B1400" s="149">
        <v>1500</v>
      </c>
      <c r="C1400" s="40" t="s">
        <v>37</v>
      </c>
      <c r="D1400" s="40" t="s">
        <v>396</v>
      </c>
      <c r="E1400" s="40" t="s">
        <v>656</v>
      </c>
      <c r="F1400" s="38" t="s">
        <v>521</v>
      </c>
      <c r="G1400" s="38" t="s">
        <v>269</v>
      </c>
      <c r="H1400" s="45">
        <f t="shared" si="98"/>
        <v>-24300</v>
      </c>
      <c r="I1400" s="79">
        <f t="shared" si="99"/>
        <v>3.1512605042016806</v>
      </c>
      <c r="K1400" s="81" t="s">
        <v>362</v>
      </c>
      <c r="M1400" s="2">
        <v>476</v>
      </c>
    </row>
    <row r="1401" spans="1:13" s="80" customFormat="1" ht="12.75">
      <c r="A1401" s="40"/>
      <c r="B1401" s="149">
        <v>1400</v>
      </c>
      <c r="C1401" s="40" t="s">
        <v>37</v>
      </c>
      <c r="D1401" s="40" t="s">
        <v>396</v>
      </c>
      <c r="E1401" s="40" t="s">
        <v>656</v>
      </c>
      <c r="F1401" s="38" t="s">
        <v>521</v>
      </c>
      <c r="G1401" s="38" t="s">
        <v>271</v>
      </c>
      <c r="H1401" s="45">
        <f t="shared" si="98"/>
        <v>-25700</v>
      </c>
      <c r="I1401" s="79">
        <f t="shared" si="99"/>
        <v>2.9411764705882355</v>
      </c>
      <c r="K1401" s="81" t="s">
        <v>362</v>
      </c>
      <c r="M1401" s="2">
        <v>476</v>
      </c>
    </row>
    <row r="1402" spans="1:13" s="80" customFormat="1" ht="12.75">
      <c r="A1402" s="40"/>
      <c r="B1402" s="149">
        <v>1000</v>
      </c>
      <c r="C1402" s="40" t="s">
        <v>37</v>
      </c>
      <c r="D1402" s="40" t="s">
        <v>396</v>
      </c>
      <c r="E1402" s="40" t="s">
        <v>656</v>
      </c>
      <c r="F1402" s="38" t="s">
        <v>521</v>
      </c>
      <c r="G1402" s="38" t="s">
        <v>273</v>
      </c>
      <c r="H1402" s="45">
        <f t="shared" si="98"/>
        <v>-26700</v>
      </c>
      <c r="I1402" s="79">
        <f t="shared" si="99"/>
        <v>2.100840336134454</v>
      </c>
      <c r="K1402" s="81" t="s">
        <v>362</v>
      </c>
      <c r="M1402" s="2">
        <v>476</v>
      </c>
    </row>
    <row r="1403" spans="1:13" s="80" customFormat="1" ht="12.75">
      <c r="A1403" s="1"/>
      <c r="B1403" s="291">
        <v>1000</v>
      </c>
      <c r="C1403" s="1" t="s">
        <v>37</v>
      </c>
      <c r="D1403" s="18" t="s">
        <v>396</v>
      </c>
      <c r="E1403" s="1" t="s">
        <v>656</v>
      </c>
      <c r="F1403" s="33" t="s">
        <v>535</v>
      </c>
      <c r="G1403" s="33" t="s">
        <v>20</v>
      </c>
      <c r="H1403" s="45">
        <f t="shared" si="98"/>
        <v>-27700</v>
      </c>
      <c r="I1403" s="79">
        <f t="shared" si="99"/>
        <v>2.100840336134454</v>
      </c>
      <c r="J1403"/>
      <c r="K1403" t="s">
        <v>370</v>
      </c>
      <c r="L1403"/>
      <c r="M1403" s="2">
        <v>476</v>
      </c>
    </row>
    <row r="1404" spans="1:13" s="80" customFormat="1" ht="12.75">
      <c r="A1404" s="82"/>
      <c r="B1404" s="149">
        <v>1000</v>
      </c>
      <c r="C1404" s="1" t="s">
        <v>37</v>
      </c>
      <c r="D1404" s="18" t="s">
        <v>396</v>
      </c>
      <c r="E1404" s="1" t="s">
        <v>656</v>
      </c>
      <c r="F1404" s="33" t="s">
        <v>535</v>
      </c>
      <c r="G1404" s="38" t="s">
        <v>26</v>
      </c>
      <c r="H1404" s="45">
        <f t="shared" si="98"/>
        <v>-28700</v>
      </c>
      <c r="I1404" s="79">
        <f t="shared" si="99"/>
        <v>2.100840336134454</v>
      </c>
      <c r="J1404" s="81"/>
      <c r="K1404" t="s">
        <v>370</v>
      </c>
      <c r="L1404" s="81"/>
      <c r="M1404" s="2">
        <v>476</v>
      </c>
    </row>
    <row r="1405" spans="1:13" s="80" customFormat="1" ht="12.75">
      <c r="A1405" s="82"/>
      <c r="B1405" s="149">
        <v>1200</v>
      </c>
      <c r="C1405" s="40" t="s">
        <v>37</v>
      </c>
      <c r="D1405" s="18" t="s">
        <v>396</v>
      </c>
      <c r="E1405" s="40" t="s">
        <v>656</v>
      </c>
      <c r="F1405" s="33" t="s">
        <v>535</v>
      </c>
      <c r="G1405" s="38" t="s">
        <v>28</v>
      </c>
      <c r="H1405" s="45">
        <f t="shared" si="98"/>
        <v>-29900</v>
      </c>
      <c r="I1405" s="79">
        <f t="shared" si="99"/>
        <v>2.5210084033613445</v>
      </c>
      <c r="J1405" s="81"/>
      <c r="K1405" t="s">
        <v>370</v>
      </c>
      <c r="L1405" s="81"/>
      <c r="M1405" s="2">
        <v>476</v>
      </c>
    </row>
    <row r="1406" spans="1:13" s="80" customFormat="1" ht="12.75">
      <c r="A1406" s="82"/>
      <c r="B1406" s="149">
        <v>1000</v>
      </c>
      <c r="C1406" s="18" t="s">
        <v>37</v>
      </c>
      <c r="D1406" s="18" t="s">
        <v>396</v>
      </c>
      <c r="E1406" s="18" t="s">
        <v>656</v>
      </c>
      <c r="F1406" s="33" t="s">
        <v>535</v>
      </c>
      <c r="G1406" s="37" t="s">
        <v>31</v>
      </c>
      <c r="H1406" s="45">
        <f t="shared" si="98"/>
        <v>-30900</v>
      </c>
      <c r="I1406" s="79">
        <f t="shared" si="99"/>
        <v>2.100840336134454</v>
      </c>
      <c r="J1406" s="81"/>
      <c r="K1406" t="s">
        <v>370</v>
      </c>
      <c r="L1406" s="81"/>
      <c r="M1406" s="2">
        <v>476</v>
      </c>
    </row>
    <row r="1407" spans="1:13" s="80" customFormat="1" ht="12.75">
      <c r="A1407" s="82"/>
      <c r="B1407" s="149">
        <v>1500</v>
      </c>
      <c r="C1407" s="18" t="s">
        <v>37</v>
      </c>
      <c r="D1407" s="18" t="s">
        <v>396</v>
      </c>
      <c r="E1407" s="18" t="s">
        <v>656</v>
      </c>
      <c r="F1407" s="33" t="s">
        <v>535</v>
      </c>
      <c r="G1407" s="37" t="s">
        <v>46</v>
      </c>
      <c r="H1407" s="45">
        <f t="shared" si="98"/>
        <v>-32400</v>
      </c>
      <c r="I1407" s="79">
        <f t="shared" si="99"/>
        <v>3.1512605042016806</v>
      </c>
      <c r="J1407" s="81"/>
      <c r="K1407" t="s">
        <v>370</v>
      </c>
      <c r="L1407" s="81"/>
      <c r="M1407" s="2">
        <v>476</v>
      </c>
    </row>
    <row r="1408" spans="1:13" s="80" customFormat="1" ht="12.75">
      <c r="A1408" s="82"/>
      <c r="B1408" s="291">
        <v>1500</v>
      </c>
      <c r="C1408" s="1" t="s">
        <v>37</v>
      </c>
      <c r="D1408" s="18" t="s">
        <v>396</v>
      </c>
      <c r="E1408" s="1" t="s">
        <v>656</v>
      </c>
      <c r="F1408" s="33" t="s">
        <v>535</v>
      </c>
      <c r="G1408" s="33" t="s">
        <v>49</v>
      </c>
      <c r="H1408" s="45">
        <f t="shared" si="98"/>
        <v>-33900</v>
      </c>
      <c r="I1408" s="79">
        <f t="shared" si="99"/>
        <v>3.1512605042016806</v>
      </c>
      <c r="J1408" s="81"/>
      <c r="K1408" t="s">
        <v>370</v>
      </c>
      <c r="L1408" s="81"/>
      <c r="M1408" s="2">
        <v>476</v>
      </c>
    </row>
    <row r="1409" spans="1:13" s="80" customFormat="1" ht="12.75">
      <c r="A1409" s="40"/>
      <c r="B1409" s="291">
        <v>1500</v>
      </c>
      <c r="C1409" s="1" t="s">
        <v>37</v>
      </c>
      <c r="D1409" s="18" t="s">
        <v>396</v>
      </c>
      <c r="E1409" s="1" t="s">
        <v>656</v>
      </c>
      <c r="F1409" s="33" t="s">
        <v>535</v>
      </c>
      <c r="G1409" s="33" t="s">
        <v>49</v>
      </c>
      <c r="H1409" s="45">
        <f t="shared" si="98"/>
        <v>-35400</v>
      </c>
      <c r="I1409" s="79">
        <f t="shared" si="99"/>
        <v>3.1512605042016806</v>
      </c>
      <c r="J1409" s="124"/>
      <c r="K1409" t="s">
        <v>370</v>
      </c>
      <c r="L1409" s="124"/>
      <c r="M1409" s="2">
        <v>476</v>
      </c>
    </row>
    <row r="1410" spans="1:13" s="80" customFormat="1" ht="12.75">
      <c r="A1410" s="40"/>
      <c r="B1410" s="291">
        <v>1500</v>
      </c>
      <c r="C1410" s="1" t="s">
        <v>37</v>
      </c>
      <c r="D1410" s="18" t="s">
        <v>396</v>
      </c>
      <c r="E1410" s="1" t="s">
        <v>656</v>
      </c>
      <c r="F1410" s="33" t="s">
        <v>535</v>
      </c>
      <c r="G1410" s="33" t="s">
        <v>51</v>
      </c>
      <c r="H1410" s="45">
        <f t="shared" si="98"/>
        <v>-36900</v>
      </c>
      <c r="I1410" s="79">
        <f t="shared" si="99"/>
        <v>3.1512605042016806</v>
      </c>
      <c r="K1410" t="s">
        <v>370</v>
      </c>
      <c r="M1410" s="2">
        <v>476</v>
      </c>
    </row>
    <row r="1411" spans="1:13" s="21" customFormat="1" ht="12.75">
      <c r="A1411" s="40"/>
      <c r="B1411" s="291">
        <v>2000</v>
      </c>
      <c r="C1411" s="1" t="s">
        <v>37</v>
      </c>
      <c r="D1411" s="18" t="s">
        <v>396</v>
      </c>
      <c r="E1411" s="1" t="s">
        <v>656</v>
      </c>
      <c r="F1411" s="33" t="s">
        <v>535</v>
      </c>
      <c r="G1411" s="33" t="s">
        <v>51</v>
      </c>
      <c r="H1411" s="45">
        <f t="shared" si="98"/>
        <v>-38900</v>
      </c>
      <c r="I1411" s="79">
        <f t="shared" si="99"/>
        <v>4.201680672268908</v>
      </c>
      <c r="J1411" s="80"/>
      <c r="K1411" t="s">
        <v>370</v>
      </c>
      <c r="L1411" s="80"/>
      <c r="M1411" s="2">
        <v>476</v>
      </c>
    </row>
    <row r="1412" spans="1:13" s="80" customFormat="1" ht="12.75">
      <c r="A1412" s="40"/>
      <c r="B1412" s="291">
        <v>1500</v>
      </c>
      <c r="C1412" s="1" t="s">
        <v>37</v>
      </c>
      <c r="D1412" s="18" t="s">
        <v>396</v>
      </c>
      <c r="E1412" s="1" t="s">
        <v>656</v>
      </c>
      <c r="F1412" s="33" t="s">
        <v>535</v>
      </c>
      <c r="G1412" s="33" t="s">
        <v>53</v>
      </c>
      <c r="H1412" s="45">
        <f t="shared" si="98"/>
        <v>-40400</v>
      </c>
      <c r="I1412" s="79">
        <f t="shared" si="99"/>
        <v>3.1512605042016806</v>
      </c>
      <c r="K1412" t="s">
        <v>370</v>
      </c>
      <c r="M1412" s="2">
        <v>476</v>
      </c>
    </row>
    <row r="1413" spans="1:13" s="80" customFormat="1" ht="12.75">
      <c r="A1413" s="40"/>
      <c r="B1413" s="291">
        <v>1500</v>
      </c>
      <c r="C1413" s="1" t="s">
        <v>37</v>
      </c>
      <c r="D1413" s="18" t="s">
        <v>396</v>
      </c>
      <c r="E1413" s="1" t="s">
        <v>656</v>
      </c>
      <c r="F1413" s="33" t="s">
        <v>535</v>
      </c>
      <c r="G1413" s="33" t="s">
        <v>124</v>
      </c>
      <c r="H1413" s="45">
        <f t="shared" si="98"/>
        <v>-41900</v>
      </c>
      <c r="I1413" s="79">
        <f t="shared" si="99"/>
        <v>3.1512605042016806</v>
      </c>
      <c r="K1413" t="s">
        <v>370</v>
      </c>
      <c r="M1413" s="2">
        <v>476</v>
      </c>
    </row>
    <row r="1414" spans="1:14" s="21" customFormat="1" ht="12.75">
      <c r="A1414" s="40"/>
      <c r="B1414" s="291">
        <v>1500</v>
      </c>
      <c r="C1414" s="1" t="s">
        <v>37</v>
      </c>
      <c r="D1414" s="18" t="s">
        <v>396</v>
      </c>
      <c r="E1414" s="1" t="s">
        <v>656</v>
      </c>
      <c r="F1414" s="33" t="s">
        <v>535</v>
      </c>
      <c r="G1414" s="33" t="s">
        <v>56</v>
      </c>
      <c r="H1414" s="45">
        <f t="shared" si="98"/>
        <v>-43400</v>
      </c>
      <c r="I1414" s="79">
        <f t="shared" si="99"/>
        <v>3.1512605042016806</v>
      </c>
      <c r="J1414" s="80"/>
      <c r="K1414" t="s">
        <v>370</v>
      </c>
      <c r="L1414" s="80"/>
      <c r="M1414" s="2">
        <v>476</v>
      </c>
      <c r="N1414" s="125"/>
    </row>
    <row r="1415" spans="1:13" s="21" customFormat="1" ht="12.75">
      <c r="A1415" s="40"/>
      <c r="B1415" s="291">
        <v>1500</v>
      </c>
      <c r="C1415" s="1" t="s">
        <v>37</v>
      </c>
      <c r="D1415" s="18" t="s">
        <v>396</v>
      </c>
      <c r="E1415" s="1" t="s">
        <v>656</v>
      </c>
      <c r="F1415" s="33" t="s">
        <v>535</v>
      </c>
      <c r="G1415" s="33" t="s">
        <v>56</v>
      </c>
      <c r="H1415" s="45">
        <f t="shared" si="98"/>
        <v>-44900</v>
      </c>
      <c r="I1415" s="79">
        <f t="shared" si="99"/>
        <v>3.1512605042016806</v>
      </c>
      <c r="J1415" s="80"/>
      <c r="K1415" t="s">
        <v>370</v>
      </c>
      <c r="L1415" s="80"/>
      <c r="M1415" s="2">
        <v>476</v>
      </c>
    </row>
    <row r="1416" spans="1:13" s="21" customFormat="1" ht="12.75">
      <c r="A1416" s="40"/>
      <c r="B1416" s="291">
        <v>1500</v>
      </c>
      <c r="C1416" s="1" t="s">
        <v>37</v>
      </c>
      <c r="D1416" s="18" t="s">
        <v>396</v>
      </c>
      <c r="E1416" s="1" t="s">
        <v>656</v>
      </c>
      <c r="F1416" s="33" t="s">
        <v>535</v>
      </c>
      <c r="G1416" s="33" t="s">
        <v>100</v>
      </c>
      <c r="H1416" s="45">
        <f t="shared" si="98"/>
        <v>-46400</v>
      </c>
      <c r="I1416" s="79">
        <f t="shared" si="99"/>
        <v>3.1512605042016806</v>
      </c>
      <c r="J1416" s="80"/>
      <c r="K1416" t="s">
        <v>370</v>
      </c>
      <c r="L1416" s="80"/>
      <c r="M1416" s="2">
        <v>476</v>
      </c>
    </row>
    <row r="1417" spans="1:13" s="21" customFormat="1" ht="12.75">
      <c r="A1417" s="40"/>
      <c r="B1417" s="291">
        <v>1300</v>
      </c>
      <c r="C1417" s="1" t="s">
        <v>37</v>
      </c>
      <c r="D1417" s="18" t="s">
        <v>396</v>
      </c>
      <c r="E1417" s="1" t="s">
        <v>656</v>
      </c>
      <c r="F1417" s="33" t="s">
        <v>535</v>
      </c>
      <c r="G1417" s="33" t="s">
        <v>135</v>
      </c>
      <c r="H1417" s="45">
        <f t="shared" si="98"/>
        <v>-47700</v>
      </c>
      <c r="I1417" s="79">
        <f t="shared" si="99"/>
        <v>2.73109243697479</v>
      </c>
      <c r="J1417" s="80"/>
      <c r="K1417" t="s">
        <v>370</v>
      </c>
      <c r="L1417" s="80"/>
      <c r="M1417" s="2">
        <v>476</v>
      </c>
    </row>
    <row r="1418" spans="1:13" s="21" customFormat="1" ht="12.75">
      <c r="A1418" s="40"/>
      <c r="B1418" s="407">
        <v>1400</v>
      </c>
      <c r="C1418" s="1" t="s">
        <v>37</v>
      </c>
      <c r="D1418" s="18" t="s">
        <v>396</v>
      </c>
      <c r="E1418" s="1" t="s">
        <v>656</v>
      </c>
      <c r="F1418" s="33" t="s">
        <v>535</v>
      </c>
      <c r="G1418" s="33" t="s">
        <v>137</v>
      </c>
      <c r="H1418" s="45">
        <f t="shared" si="98"/>
        <v>-49100</v>
      </c>
      <c r="I1418" s="79">
        <f t="shared" si="99"/>
        <v>2.9411764705882355</v>
      </c>
      <c r="J1418" s="80"/>
      <c r="K1418" t="s">
        <v>370</v>
      </c>
      <c r="L1418" s="80"/>
      <c r="M1418" s="2">
        <v>476</v>
      </c>
    </row>
    <row r="1419" spans="1:13" s="80" customFormat="1" ht="12.75">
      <c r="A1419" s="40"/>
      <c r="B1419" s="407">
        <v>1000</v>
      </c>
      <c r="C1419" s="1" t="s">
        <v>37</v>
      </c>
      <c r="D1419" s="18" t="s">
        <v>396</v>
      </c>
      <c r="E1419" s="1" t="s">
        <v>656</v>
      </c>
      <c r="F1419" s="33" t="s">
        <v>535</v>
      </c>
      <c r="G1419" s="33" t="s">
        <v>139</v>
      </c>
      <c r="H1419" s="45">
        <f t="shared" si="98"/>
        <v>-50100</v>
      </c>
      <c r="I1419" s="79">
        <f t="shared" si="99"/>
        <v>2.100840336134454</v>
      </c>
      <c r="K1419" t="s">
        <v>370</v>
      </c>
      <c r="M1419" s="2">
        <v>476</v>
      </c>
    </row>
    <row r="1420" spans="1:13" s="80" customFormat="1" ht="12.75">
      <c r="A1420" s="40"/>
      <c r="B1420" s="291">
        <v>800</v>
      </c>
      <c r="C1420" s="1" t="s">
        <v>37</v>
      </c>
      <c r="D1420" s="18" t="s">
        <v>396</v>
      </c>
      <c r="E1420" s="1" t="s">
        <v>656</v>
      </c>
      <c r="F1420" s="33" t="s">
        <v>535</v>
      </c>
      <c r="G1420" s="33" t="s">
        <v>141</v>
      </c>
      <c r="H1420" s="45">
        <f t="shared" si="98"/>
        <v>-50900</v>
      </c>
      <c r="I1420" s="79">
        <f t="shared" si="99"/>
        <v>1.680672268907563</v>
      </c>
      <c r="K1420" t="s">
        <v>370</v>
      </c>
      <c r="M1420" s="2">
        <v>476</v>
      </c>
    </row>
    <row r="1421" spans="1:13" s="80" customFormat="1" ht="12.75">
      <c r="A1421" s="40"/>
      <c r="B1421" s="291">
        <v>1200</v>
      </c>
      <c r="C1421" s="1" t="s">
        <v>37</v>
      </c>
      <c r="D1421" s="18" t="s">
        <v>396</v>
      </c>
      <c r="E1421" s="1" t="s">
        <v>656</v>
      </c>
      <c r="F1421" s="33" t="s">
        <v>535</v>
      </c>
      <c r="G1421" s="33" t="s">
        <v>209</v>
      </c>
      <c r="H1421" s="45">
        <f t="shared" si="98"/>
        <v>-52100</v>
      </c>
      <c r="I1421" s="79">
        <f t="shared" si="99"/>
        <v>2.5210084033613445</v>
      </c>
      <c r="K1421" t="s">
        <v>370</v>
      </c>
      <c r="M1421" s="2">
        <v>476</v>
      </c>
    </row>
    <row r="1422" spans="1:13" s="80" customFormat="1" ht="12.75">
      <c r="A1422" s="40"/>
      <c r="B1422" s="291">
        <v>3000</v>
      </c>
      <c r="C1422" s="1" t="s">
        <v>37</v>
      </c>
      <c r="D1422" s="18" t="s">
        <v>396</v>
      </c>
      <c r="E1422" s="1" t="s">
        <v>656</v>
      </c>
      <c r="F1422" s="33" t="s">
        <v>535</v>
      </c>
      <c r="G1422" s="33" t="s">
        <v>214</v>
      </c>
      <c r="H1422" s="45">
        <f t="shared" si="98"/>
        <v>-55100</v>
      </c>
      <c r="I1422" s="79">
        <f t="shared" si="99"/>
        <v>6.302521008403361</v>
      </c>
      <c r="K1422" t="s">
        <v>370</v>
      </c>
      <c r="M1422" s="2">
        <v>476</v>
      </c>
    </row>
    <row r="1423" spans="1:13" s="80" customFormat="1" ht="12.75">
      <c r="A1423" s="40"/>
      <c r="B1423" s="291">
        <v>1000</v>
      </c>
      <c r="C1423" s="1" t="s">
        <v>37</v>
      </c>
      <c r="D1423" s="18" t="s">
        <v>396</v>
      </c>
      <c r="E1423" s="1" t="s">
        <v>656</v>
      </c>
      <c r="F1423" s="33" t="s">
        <v>535</v>
      </c>
      <c r="G1423" s="33" t="s">
        <v>214</v>
      </c>
      <c r="H1423" s="45">
        <f t="shared" si="98"/>
        <v>-56100</v>
      </c>
      <c r="I1423" s="79">
        <f t="shared" si="99"/>
        <v>2.100840336134454</v>
      </c>
      <c r="K1423" t="s">
        <v>370</v>
      </c>
      <c r="M1423" s="2">
        <v>476</v>
      </c>
    </row>
    <row r="1424" spans="1:13" s="80" customFormat="1" ht="12.75">
      <c r="A1424" s="40"/>
      <c r="B1424" s="291">
        <v>1400</v>
      </c>
      <c r="C1424" s="1" t="s">
        <v>37</v>
      </c>
      <c r="D1424" s="18" t="s">
        <v>396</v>
      </c>
      <c r="E1424" s="1" t="s">
        <v>656</v>
      </c>
      <c r="F1424" s="33" t="s">
        <v>535</v>
      </c>
      <c r="G1424" s="33" t="s">
        <v>216</v>
      </c>
      <c r="H1424" s="45">
        <f t="shared" si="98"/>
        <v>-57500</v>
      </c>
      <c r="I1424" s="79">
        <f t="shared" si="99"/>
        <v>2.9411764705882355</v>
      </c>
      <c r="K1424" t="s">
        <v>370</v>
      </c>
      <c r="M1424" s="2">
        <v>476</v>
      </c>
    </row>
    <row r="1425" spans="1:13" ht="12.75">
      <c r="A1425" s="40"/>
      <c r="B1425" s="291">
        <v>1500</v>
      </c>
      <c r="C1425" s="1" t="s">
        <v>37</v>
      </c>
      <c r="D1425" s="18" t="s">
        <v>396</v>
      </c>
      <c r="E1425" s="1" t="s">
        <v>656</v>
      </c>
      <c r="F1425" s="33" t="s">
        <v>535</v>
      </c>
      <c r="G1425" s="33" t="s">
        <v>233</v>
      </c>
      <c r="H1425" s="45">
        <f t="shared" si="98"/>
        <v>-59000</v>
      </c>
      <c r="I1425" s="79">
        <f t="shared" si="99"/>
        <v>3.1512605042016806</v>
      </c>
      <c r="J1425" s="80"/>
      <c r="K1425" t="s">
        <v>370</v>
      </c>
      <c r="L1425" s="80"/>
      <c r="M1425" s="2">
        <v>476</v>
      </c>
    </row>
    <row r="1426" spans="1:13" s="80" customFormat="1" ht="12.75">
      <c r="A1426" s="40"/>
      <c r="B1426" s="291">
        <v>1400</v>
      </c>
      <c r="C1426" s="1" t="s">
        <v>37</v>
      </c>
      <c r="D1426" s="18" t="s">
        <v>396</v>
      </c>
      <c r="E1426" s="1" t="s">
        <v>656</v>
      </c>
      <c r="F1426" s="33" t="s">
        <v>535</v>
      </c>
      <c r="G1426" s="33" t="s">
        <v>233</v>
      </c>
      <c r="H1426" s="45">
        <f t="shared" si="98"/>
        <v>-60400</v>
      </c>
      <c r="I1426" s="79">
        <f t="shared" si="99"/>
        <v>2.9411764705882355</v>
      </c>
      <c r="K1426" t="s">
        <v>370</v>
      </c>
      <c r="M1426" s="2">
        <v>476</v>
      </c>
    </row>
    <row r="1427" spans="1:13" s="80" customFormat="1" ht="12.75">
      <c r="A1427" s="40"/>
      <c r="B1427" s="149">
        <v>1200</v>
      </c>
      <c r="C1427" s="40" t="s">
        <v>37</v>
      </c>
      <c r="D1427" s="40" t="s">
        <v>396</v>
      </c>
      <c r="E1427" s="40" t="s">
        <v>656</v>
      </c>
      <c r="F1427" s="38" t="s">
        <v>535</v>
      </c>
      <c r="G1427" s="38" t="s">
        <v>236</v>
      </c>
      <c r="H1427" s="45">
        <f t="shared" si="98"/>
        <v>-61600</v>
      </c>
      <c r="I1427" s="79">
        <f t="shared" si="99"/>
        <v>2.5210084033613445</v>
      </c>
      <c r="K1427" t="s">
        <v>370</v>
      </c>
      <c r="M1427" s="2">
        <v>476</v>
      </c>
    </row>
    <row r="1428" spans="1:13" s="80" customFormat="1" ht="12.75">
      <c r="A1428" s="40"/>
      <c r="B1428" s="149">
        <v>1000</v>
      </c>
      <c r="C1428" s="40" t="s">
        <v>37</v>
      </c>
      <c r="D1428" s="40" t="s">
        <v>396</v>
      </c>
      <c r="E1428" s="40" t="s">
        <v>656</v>
      </c>
      <c r="F1428" s="38" t="s">
        <v>535</v>
      </c>
      <c r="G1428" s="38" t="s">
        <v>269</v>
      </c>
      <c r="H1428" s="45">
        <f t="shared" si="98"/>
        <v>-62600</v>
      </c>
      <c r="I1428" s="79">
        <f t="shared" si="99"/>
        <v>2.100840336134454</v>
      </c>
      <c r="K1428" t="s">
        <v>370</v>
      </c>
      <c r="M1428" s="2">
        <v>476</v>
      </c>
    </row>
    <row r="1429" spans="1:13" s="80" customFormat="1" ht="12.75">
      <c r="A1429" s="40"/>
      <c r="B1429" s="149">
        <v>1500</v>
      </c>
      <c r="C1429" s="40" t="s">
        <v>37</v>
      </c>
      <c r="D1429" s="40" t="s">
        <v>396</v>
      </c>
      <c r="E1429" s="40" t="s">
        <v>656</v>
      </c>
      <c r="F1429" s="38" t="s">
        <v>535</v>
      </c>
      <c r="G1429" s="38" t="s">
        <v>282</v>
      </c>
      <c r="H1429" s="45">
        <f t="shared" si="98"/>
        <v>-64100</v>
      </c>
      <c r="I1429" s="79">
        <f t="shared" si="99"/>
        <v>3.1512605042016806</v>
      </c>
      <c r="K1429" t="s">
        <v>370</v>
      </c>
      <c r="M1429" s="2">
        <v>476</v>
      </c>
    </row>
    <row r="1430" spans="1:13" s="80" customFormat="1" ht="12.75">
      <c r="A1430" s="40"/>
      <c r="B1430" s="149">
        <v>1500</v>
      </c>
      <c r="C1430" s="40" t="s">
        <v>37</v>
      </c>
      <c r="D1430" s="40" t="s">
        <v>396</v>
      </c>
      <c r="E1430" s="40" t="s">
        <v>656</v>
      </c>
      <c r="F1430" s="38" t="s">
        <v>535</v>
      </c>
      <c r="G1430" s="38" t="s">
        <v>271</v>
      </c>
      <c r="H1430" s="45">
        <f t="shared" si="98"/>
        <v>-65600</v>
      </c>
      <c r="I1430" s="79">
        <f t="shared" si="99"/>
        <v>3.1512605042016806</v>
      </c>
      <c r="K1430" t="s">
        <v>370</v>
      </c>
      <c r="M1430" s="2">
        <v>476</v>
      </c>
    </row>
    <row r="1431" spans="1:13" s="80" customFormat="1" ht="12.75">
      <c r="A1431" s="82"/>
      <c r="B1431" s="149">
        <v>1200</v>
      </c>
      <c r="C1431" s="82" t="s">
        <v>37</v>
      </c>
      <c r="D1431" s="40" t="s">
        <v>396</v>
      </c>
      <c r="E1431" s="82" t="s">
        <v>656</v>
      </c>
      <c r="F1431" s="70" t="s">
        <v>543</v>
      </c>
      <c r="G1431" s="38" t="s">
        <v>26</v>
      </c>
      <c r="H1431" s="45">
        <f t="shared" si="98"/>
        <v>-66800</v>
      </c>
      <c r="I1431" s="79">
        <f t="shared" si="99"/>
        <v>2.5210084033613445</v>
      </c>
      <c r="J1431" s="81"/>
      <c r="K1431" t="s">
        <v>374</v>
      </c>
      <c r="L1431" s="81"/>
      <c r="M1431" s="2">
        <v>476</v>
      </c>
    </row>
    <row r="1432" spans="1:13" s="80" customFormat="1" ht="12.75">
      <c r="A1432" s="82"/>
      <c r="B1432" s="149">
        <v>1400</v>
      </c>
      <c r="C1432" s="82" t="s">
        <v>37</v>
      </c>
      <c r="D1432" s="40" t="s">
        <v>396</v>
      </c>
      <c r="E1432" s="82" t="s">
        <v>656</v>
      </c>
      <c r="F1432" s="70" t="s">
        <v>543</v>
      </c>
      <c r="G1432" s="38" t="s">
        <v>28</v>
      </c>
      <c r="H1432" s="45">
        <f t="shared" si="98"/>
        <v>-68200</v>
      </c>
      <c r="I1432" s="79">
        <f t="shared" si="99"/>
        <v>2.9411764705882355</v>
      </c>
      <c r="J1432" s="81"/>
      <c r="K1432" t="s">
        <v>374</v>
      </c>
      <c r="L1432" s="81"/>
      <c r="M1432" s="2">
        <v>476</v>
      </c>
    </row>
    <row r="1433" spans="1:13" s="80" customFormat="1" ht="12.75">
      <c r="A1433" s="82"/>
      <c r="B1433" s="149">
        <v>1300</v>
      </c>
      <c r="C1433" s="82" t="s">
        <v>37</v>
      </c>
      <c r="D1433" s="40" t="s">
        <v>396</v>
      </c>
      <c r="E1433" s="82" t="s">
        <v>656</v>
      </c>
      <c r="F1433" s="70" t="s">
        <v>543</v>
      </c>
      <c r="G1433" s="38" t="s">
        <v>31</v>
      </c>
      <c r="H1433" s="45">
        <f t="shared" si="98"/>
        <v>-69500</v>
      </c>
      <c r="I1433" s="79">
        <f t="shared" si="99"/>
        <v>2.73109243697479</v>
      </c>
      <c r="J1433" s="81"/>
      <c r="K1433" t="s">
        <v>374</v>
      </c>
      <c r="L1433" s="81"/>
      <c r="M1433" s="2">
        <v>476</v>
      </c>
    </row>
    <row r="1434" spans="1:13" s="80" customFormat="1" ht="12.75">
      <c r="A1434" s="82"/>
      <c r="B1434" s="149">
        <v>1000</v>
      </c>
      <c r="C1434" s="82" t="s">
        <v>37</v>
      </c>
      <c r="D1434" s="40" t="s">
        <v>396</v>
      </c>
      <c r="E1434" s="82" t="s">
        <v>656</v>
      </c>
      <c r="F1434" s="70" t="s">
        <v>543</v>
      </c>
      <c r="G1434" s="38" t="s">
        <v>46</v>
      </c>
      <c r="H1434" s="45">
        <f t="shared" si="98"/>
        <v>-70500</v>
      </c>
      <c r="I1434" s="79">
        <f t="shared" si="99"/>
        <v>2.100840336134454</v>
      </c>
      <c r="J1434" s="81"/>
      <c r="K1434" t="s">
        <v>374</v>
      </c>
      <c r="L1434" s="81"/>
      <c r="M1434" s="2">
        <v>476</v>
      </c>
    </row>
    <row r="1435" spans="1:13" s="80" customFormat="1" ht="12.75">
      <c r="A1435" s="82"/>
      <c r="B1435" s="149">
        <v>1200</v>
      </c>
      <c r="C1435" s="82" t="s">
        <v>37</v>
      </c>
      <c r="D1435" s="40" t="s">
        <v>396</v>
      </c>
      <c r="E1435" s="82" t="s">
        <v>656</v>
      </c>
      <c r="F1435" s="70" t="s">
        <v>543</v>
      </c>
      <c r="G1435" s="38" t="s">
        <v>49</v>
      </c>
      <c r="H1435" s="45">
        <f t="shared" si="98"/>
        <v>-71700</v>
      </c>
      <c r="I1435" s="79">
        <f t="shared" si="99"/>
        <v>2.5210084033613445</v>
      </c>
      <c r="J1435" s="81"/>
      <c r="K1435" t="s">
        <v>374</v>
      </c>
      <c r="L1435" s="81"/>
      <c r="M1435" s="2">
        <v>476</v>
      </c>
    </row>
    <row r="1436" spans="1:13" s="80" customFormat="1" ht="12.75">
      <c r="A1436" s="82"/>
      <c r="B1436" s="149">
        <v>1300</v>
      </c>
      <c r="C1436" s="40" t="s">
        <v>37</v>
      </c>
      <c r="D1436" s="40" t="s">
        <v>396</v>
      </c>
      <c r="E1436" s="40" t="s">
        <v>656</v>
      </c>
      <c r="F1436" s="70" t="s">
        <v>543</v>
      </c>
      <c r="G1436" s="38" t="s">
        <v>51</v>
      </c>
      <c r="H1436" s="45">
        <f t="shared" si="98"/>
        <v>-73000</v>
      </c>
      <c r="I1436" s="79">
        <f t="shared" si="99"/>
        <v>2.73109243697479</v>
      </c>
      <c r="J1436" s="81"/>
      <c r="K1436" t="s">
        <v>374</v>
      </c>
      <c r="L1436" s="81"/>
      <c r="M1436" s="2">
        <v>476</v>
      </c>
    </row>
    <row r="1437" spans="1:13" s="80" customFormat="1" ht="12.75">
      <c r="A1437" s="82"/>
      <c r="B1437" s="149">
        <v>900</v>
      </c>
      <c r="C1437" s="40" t="s">
        <v>37</v>
      </c>
      <c r="D1437" s="40" t="s">
        <v>396</v>
      </c>
      <c r="E1437" s="40" t="s">
        <v>656</v>
      </c>
      <c r="F1437" s="70" t="s">
        <v>543</v>
      </c>
      <c r="G1437" s="38" t="s">
        <v>53</v>
      </c>
      <c r="H1437" s="45">
        <f t="shared" si="98"/>
        <v>-73900</v>
      </c>
      <c r="I1437" s="79">
        <f t="shared" si="99"/>
        <v>1.8907563025210083</v>
      </c>
      <c r="J1437" s="81"/>
      <c r="K1437" t="s">
        <v>374</v>
      </c>
      <c r="L1437" s="81"/>
      <c r="M1437" s="2">
        <v>476</v>
      </c>
    </row>
    <row r="1438" spans="1:13" s="80" customFormat="1" ht="12.75">
      <c r="A1438" s="40"/>
      <c r="B1438" s="149">
        <v>1400</v>
      </c>
      <c r="C1438" s="40" t="s">
        <v>37</v>
      </c>
      <c r="D1438" s="40" t="s">
        <v>396</v>
      </c>
      <c r="E1438" s="40" t="s">
        <v>656</v>
      </c>
      <c r="F1438" s="70" t="s">
        <v>543</v>
      </c>
      <c r="G1438" s="38" t="s">
        <v>56</v>
      </c>
      <c r="H1438" s="45">
        <f t="shared" si="98"/>
        <v>-75300</v>
      </c>
      <c r="I1438" s="79">
        <f t="shared" si="99"/>
        <v>2.9411764705882355</v>
      </c>
      <c r="K1438" t="s">
        <v>374</v>
      </c>
      <c r="M1438" s="2">
        <v>476</v>
      </c>
    </row>
    <row r="1439" spans="1:13" s="80" customFormat="1" ht="12.75">
      <c r="A1439" s="40"/>
      <c r="B1439" s="149">
        <v>1200</v>
      </c>
      <c r="C1439" s="40" t="s">
        <v>37</v>
      </c>
      <c r="D1439" s="40" t="s">
        <v>396</v>
      </c>
      <c r="E1439" s="40" t="s">
        <v>656</v>
      </c>
      <c r="F1439" s="38" t="s">
        <v>543</v>
      </c>
      <c r="G1439" s="38" t="s">
        <v>100</v>
      </c>
      <c r="H1439" s="45">
        <f t="shared" si="98"/>
        <v>-76500</v>
      </c>
      <c r="I1439" s="79">
        <f t="shared" si="99"/>
        <v>2.5210084033613445</v>
      </c>
      <c r="K1439" t="s">
        <v>374</v>
      </c>
      <c r="M1439" s="2">
        <v>476</v>
      </c>
    </row>
    <row r="1440" spans="1:13" s="80" customFormat="1" ht="12.75">
      <c r="A1440" s="40"/>
      <c r="B1440" s="149">
        <v>500</v>
      </c>
      <c r="C1440" s="40" t="s">
        <v>37</v>
      </c>
      <c r="D1440" s="40" t="s">
        <v>396</v>
      </c>
      <c r="E1440" s="40" t="s">
        <v>656</v>
      </c>
      <c r="F1440" s="38" t="s">
        <v>589</v>
      </c>
      <c r="G1440" s="38" t="s">
        <v>100</v>
      </c>
      <c r="H1440" s="45">
        <f t="shared" si="98"/>
        <v>-77000</v>
      </c>
      <c r="I1440" s="79">
        <f t="shared" si="99"/>
        <v>1.050420168067227</v>
      </c>
      <c r="K1440" t="s">
        <v>374</v>
      </c>
      <c r="M1440" s="2">
        <v>476</v>
      </c>
    </row>
    <row r="1441" spans="1:13" s="80" customFormat="1" ht="12.75">
      <c r="A1441" s="40"/>
      <c r="B1441" s="149">
        <v>1100</v>
      </c>
      <c r="C1441" s="124" t="s">
        <v>37</v>
      </c>
      <c r="D1441" s="40" t="s">
        <v>396</v>
      </c>
      <c r="E1441" s="124" t="s">
        <v>656</v>
      </c>
      <c r="F1441" s="38" t="s">
        <v>543</v>
      </c>
      <c r="G1441" s="38" t="s">
        <v>135</v>
      </c>
      <c r="H1441" s="45">
        <f t="shared" si="98"/>
        <v>-78100</v>
      </c>
      <c r="I1441" s="79">
        <f t="shared" si="99"/>
        <v>2.310924369747899</v>
      </c>
      <c r="J1441" s="124"/>
      <c r="K1441" t="s">
        <v>374</v>
      </c>
      <c r="L1441" s="124"/>
      <c r="M1441" s="2">
        <v>476</v>
      </c>
    </row>
    <row r="1442" spans="1:13" s="80" customFormat="1" ht="12.75">
      <c r="A1442" s="40"/>
      <c r="B1442" s="149">
        <v>1500</v>
      </c>
      <c r="C1442" s="40" t="s">
        <v>37</v>
      </c>
      <c r="D1442" s="40" t="s">
        <v>396</v>
      </c>
      <c r="E1442" s="40" t="s">
        <v>656</v>
      </c>
      <c r="F1442" s="38" t="s">
        <v>543</v>
      </c>
      <c r="G1442" s="38" t="s">
        <v>137</v>
      </c>
      <c r="H1442" s="45">
        <f t="shared" si="98"/>
        <v>-79600</v>
      </c>
      <c r="I1442" s="79">
        <f t="shared" si="99"/>
        <v>3.1512605042016806</v>
      </c>
      <c r="K1442" t="s">
        <v>374</v>
      </c>
      <c r="M1442" s="2">
        <v>476</v>
      </c>
    </row>
    <row r="1443" spans="1:13" s="80" customFormat="1" ht="12.75">
      <c r="A1443" s="40"/>
      <c r="B1443" s="149">
        <v>1500</v>
      </c>
      <c r="C1443" s="40" t="s">
        <v>37</v>
      </c>
      <c r="D1443" s="40" t="s">
        <v>396</v>
      </c>
      <c r="E1443" s="40" t="s">
        <v>656</v>
      </c>
      <c r="F1443" s="38" t="s">
        <v>543</v>
      </c>
      <c r="G1443" s="38" t="s">
        <v>139</v>
      </c>
      <c r="H1443" s="45">
        <f t="shared" si="98"/>
        <v>-81100</v>
      </c>
      <c r="I1443" s="79">
        <f t="shared" si="99"/>
        <v>3.1512605042016806</v>
      </c>
      <c r="K1443" t="s">
        <v>374</v>
      </c>
      <c r="M1443" s="2">
        <v>476</v>
      </c>
    </row>
    <row r="1444" spans="1:13" s="80" customFormat="1" ht="12.75">
      <c r="A1444" s="40"/>
      <c r="B1444" s="149">
        <v>1500</v>
      </c>
      <c r="C1444" s="40" t="s">
        <v>37</v>
      </c>
      <c r="D1444" s="40" t="s">
        <v>396</v>
      </c>
      <c r="E1444" s="40" t="s">
        <v>656</v>
      </c>
      <c r="F1444" s="38" t="s">
        <v>543</v>
      </c>
      <c r="G1444" s="38" t="s">
        <v>141</v>
      </c>
      <c r="H1444" s="45">
        <f aca="true" t="shared" si="102" ref="H1444:H1488">H1443-B1444</f>
        <v>-82600</v>
      </c>
      <c r="I1444" s="79">
        <f aca="true" t="shared" si="103" ref="I1444:I1488">+B1444/M1444</f>
        <v>3.1512605042016806</v>
      </c>
      <c r="K1444" t="s">
        <v>374</v>
      </c>
      <c r="M1444" s="2">
        <v>476</v>
      </c>
    </row>
    <row r="1445" spans="1:13" s="80" customFormat="1" ht="12.75">
      <c r="A1445" s="40"/>
      <c r="B1445" s="149">
        <v>1100</v>
      </c>
      <c r="C1445" s="40" t="s">
        <v>37</v>
      </c>
      <c r="D1445" s="40" t="s">
        <v>396</v>
      </c>
      <c r="E1445" s="40" t="s">
        <v>656</v>
      </c>
      <c r="F1445" s="38" t="s">
        <v>543</v>
      </c>
      <c r="G1445" s="38" t="s">
        <v>209</v>
      </c>
      <c r="H1445" s="45">
        <f t="shared" si="102"/>
        <v>-83700</v>
      </c>
      <c r="I1445" s="79">
        <f t="shared" si="103"/>
        <v>2.310924369747899</v>
      </c>
      <c r="K1445" t="s">
        <v>374</v>
      </c>
      <c r="M1445" s="2">
        <v>476</v>
      </c>
    </row>
    <row r="1446" spans="1:13" ht="12.75">
      <c r="A1446" s="40"/>
      <c r="B1446" s="149">
        <v>1400</v>
      </c>
      <c r="C1446" s="40" t="s">
        <v>37</v>
      </c>
      <c r="D1446" s="40" t="s">
        <v>396</v>
      </c>
      <c r="E1446" s="40" t="s">
        <v>656</v>
      </c>
      <c r="F1446" s="38" t="s">
        <v>543</v>
      </c>
      <c r="G1446" s="38" t="s">
        <v>214</v>
      </c>
      <c r="H1446" s="45">
        <f t="shared" si="102"/>
        <v>-85100</v>
      </c>
      <c r="I1446" s="79">
        <f t="shared" si="103"/>
        <v>2.9411764705882355</v>
      </c>
      <c r="J1446" s="80"/>
      <c r="K1446" t="s">
        <v>374</v>
      </c>
      <c r="L1446" s="80"/>
      <c r="M1446" s="2">
        <v>476</v>
      </c>
    </row>
    <row r="1447" spans="1:13" ht="12.75">
      <c r="A1447" s="40"/>
      <c r="B1447" s="149">
        <v>1300</v>
      </c>
      <c r="C1447" s="40" t="s">
        <v>37</v>
      </c>
      <c r="D1447" s="40" t="s">
        <v>396</v>
      </c>
      <c r="E1447" s="40" t="s">
        <v>656</v>
      </c>
      <c r="F1447" s="38" t="s">
        <v>543</v>
      </c>
      <c r="G1447" s="38" t="s">
        <v>216</v>
      </c>
      <c r="H1447" s="45">
        <f t="shared" si="102"/>
        <v>-86400</v>
      </c>
      <c r="I1447" s="79">
        <f t="shared" si="103"/>
        <v>2.73109243697479</v>
      </c>
      <c r="J1447" s="80"/>
      <c r="K1447" t="s">
        <v>374</v>
      </c>
      <c r="L1447" s="80"/>
      <c r="M1447" s="2">
        <v>476</v>
      </c>
    </row>
    <row r="1448" spans="1:13" ht="12.75">
      <c r="A1448" s="40"/>
      <c r="B1448" s="149">
        <v>1500</v>
      </c>
      <c r="C1448" s="40" t="s">
        <v>37</v>
      </c>
      <c r="D1448" s="40" t="s">
        <v>396</v>
      </c>
      <c r="E1448" s="40" t="s">
        <v>656</v>
      </c>
      <c r="F1448" s="38" t="s">
        <v>543</v>
      </c>
      <c r="G1448" s="38" t="s">
        <v>233</v>
      </c>
      <c r="H1448" s="45">
        <f t="shared" si="102"/>
        <v>-87900</v>
      </c>
      <c r="I1448" s="79">
        <f t="shared" si="103"/>
        <v>3.1512605042016806</v>
      </c>
      <c r="J1448" s="80"/>
      <c r="K1448" t="s">
        <v>374</v>
      </c>
      <c r="L1448" s="80"/>
      <c r="M1448" s="2">
        <v>476</v>
      </c>
    </row>
    <row r="1449" spans="1:13" ht="12.75">
      <c r="A1449" s="40"/>
      <c r="B1449" s="149">
        <v>1000</v>
      </c>
      <c r="C1449" s="40" t="s">
        <v>37</v>
      </c>
      <c r="D1449" s="40" t="s">
        <v>396</v>
      </c>
      <c r="E1449" s="40" t="s">
        <v>656</v>
      </c>
      <c r="F1449" s="38" t="s">
        <v>543</v>
      </c>
      <c r="G1449" s="38" t="s">
        <v>236</v>
      </c>
      <c r="H1449" s="45">
        <f t="shared" si="102"/>
        <v>-88900</v>
      </c>
      <c r="I1449" s="79">
        <f t="shared" si="103"/>
        <v>2.100840336134454</v>
      </c>
      <c r="J1449" s="80"/>
      <c r="K1449" t="s">
        <v>374</v>
      </c>
      <c r="L1449" s="80"/>
      <c r="M1449" s="2">
        <v>476</v>
      </c>
    </row>
    <row r="1450" spans="1:13" ht="12.75">
      <c r="A1450" s="40"/>
      <c r="B1450" s="149">
        <v>1200</v>
      </c>
      <c r="C1450" s="40" t="s">
        <v>37</v>
      </c>
      <c r="D1450" s="40" t="s">
        <v>396</v>
      </c>
      <c r="E1450" s="40" t="s">
        <v>656</v>
      </c>
      <c r="F1450" s="38" t="s">
        <v>543</v>
      </c>
      <c r="G1450" s="38" t="s">
        <v>269</v>
      </c>
      <c r="H1450" s="45">
        <f t="shared" si="102"/>
        <v>-90100</v>
      </c>
      <c r="I1450" s="79">
        <f t="shared" si="103"/>
        <v>2.5210084033613445</v>
      </c>
      <c r="J1450" s="80"/>
      <c r="K1450" t="s">
        <v>374</v>
      </c>
      <c r="L1450" s="80"/>
      <c r="M1450" s="2">
        <v>476</v>
      </c>
    </row>
    <row r="1451" spans="1:13" ht="12.75">
      <c r="A1451" s="40"/>
      <c r="B1451" s="149">
        <v>600</v>
      </c>
      <c r="C1451" s="40" t="s">
        <v>37</v>
      </c>
      <c r="D1451" s="40" t="s">
        <v>396</v>
      </c>
      <c r="E1451" s="40" t="s">
        <v>656</v>
      </c>
      <c r="F1451" s="38" t="s">
        <v>543</v>
      </c>
      <c r="G1451" s="38" t="s">
        <v>271</v>
      </c>
      <c r="H1451" s="45">
        <f t="shared" si="102"/>
        <v>-90700</v>
      </c>
      <c r="I1451" s="79">
        <f t="shared" si="103"/>
        <v>1.2605042016806722</v>
      </c>
      <c r="J1451" s="80"/>
      <c r="K1451" t="s">
        <v>374</v>
      </c>
      <c r="L1451" s="80"/>
      <c r="M1451" s="2">
        <v>476</v>
      </c>
    </row>
    <row r="1452" spans="2:13" ht="12.75">
      <c r="B1452" s="291">
        <v>1000</v>
      </c>
      <c r="C1452" s="1" t="s">
        <v>37</v>
      </c>
      <c r="D1452" s="18" t="s">
        <v>396</v>
      </c>
      <c r="E1452" s="1" t="s">
        <v>656</v>
      </c>
      <c r="F1452" s="33" t="s">
        <v>551</v>
      </c>
      <c r="G1452" s="33" t="s">
        <v>26</v>
      </c>
      <c r="H1452" s="45">
        <f>H1451-B1452</f>
        <v>-91700</v>
      </c>
      <c r="I1452" s="79">
        <f>+B1452/M1452</f>
        <v>2.100840336134454</v>
      </c>
      <c r="K1452" t="s">
        <v>547</v>
      </c>
      <c r="M1452" s="2">
        <v>476</v>
      </c>
    </row>
    <row r="1453" spans="1:13" ht="12.75">
      <c r="A1453" s="82"/>
      <c r="B1453" s="149">
        <v>1500</v>
      </c>
      <c r="C1453" s="18" t="s">
        <v>37</v>
      </c>
      <c r="D1453" s="18" t="s">
        <v>396</v>
      </c>
      <c r="E1453" s="18" t="s">
        <v>656</v>
      </c>
      <c r="F1453" s="33" t="s">
        <v>551</v>
      </c>
      <c r="G1453" s="37" t="s">
        <v>28</v>
      </c>
      <c r="H1453" s="45">
        <f>H1452-B1453</f>
        <v>-93200</v>
      </c>
      <c r="I1453" s="79">
        <f>+B1453/M1453</f>
        <v>3.1512605042016806</v>
      </c>
      <c r="J1453" s="81"/>
      <c r="K1453" t="s">
        <v>547</v>
      </c>
      <c r="L1453" s="81"/>
      <c r="M1453" s="2">
        <v>476</v>
      </c>
    </row>
    <row r="1454" spans="1:14" ht="12.75">
      <c r="A1454" s="82"/>
      <c r="B1454" s="291">
        <v>1500</v>
      </c>
      <c r="C1454" s="1" t="s">
        <v>37</v>
      </c>
      <c r="D1454" s="18" t="s">
        <v>396</v>
      </c>
      <c r="E1454" s="1" t="s">
        <v>656</v>
      </c>
      <c r="F1454" s="33" t="s">
        <v>551</v>
      </c>
      <c r="G1454" s="33" t="s">
        <v>31</v>
      </c>
      <c r="H1454" s="45">
        <f>H1453-B1454</f>
        <v>-94700</v>
      </c>
      <c r="I1454" s="79">
        <f>+B1454/M1454</f>
        <v>3.1512605042016806</v>
      </c>
      <c r="J1454" s="81"/>
      <c r="K1454" t="s">
        <v>547</v>
      </c>
      <c r="L1454" s="81"/>
      <c r="M1454" s="2">
        <v>476</v>
      </c>
      <c r="N1454" s="43"/>
    </row>
    <row r="1455" spans="1:13" s="80" customFormat="1" ht="12.75">
      <c r="A1455" s="40"/>
      <c r="B1455" s="291">
        <v>1000</v>
      </c>
      <c r="C1455" s="1" t="s">
        <v>37</v>
      </c>
      <c r="D1455" s="18" t="s">
        <v>396</v>
      </c>
      <c r="E1455" s="1" t="s">
        <v>656</v>
      </c>
      <c r="F1455" s="33" t="s">
        <v>551</v>
      </c>
      <c r="G1455" s="33" t="s">
        <v>46</v>
      </c>
      <c r="H1455" s="45">
        <f>H1454-B1455</f>
        <v>-95700</v>
      </c>
      <c r="I1455" s="79">
        <f>+B1455/M1455</f>
        <v>2.100840336134454</v>
      </c>
      <c r="J1455" s="124"/>
      <c r="K1455" t="s">
        <v>547</v>
      </c>
      <c r="L1455" s="124"/>
      <c r="M1455" s="2">
        <v>476</v>
      </c>
    </row>
    <row r="1456" spans="1:13" s="80" customFormat="1" ht="12.75">
      <c r="A1456" s="40"/>
      <c r="B1456" s="291">
        <v>1200</v>
      </c>
      <c r="C1456" s="1" t="s">
        <v>37</v>
      </c>
      <c r="D1456" s="18" t="s">
        <v>396</v>
      </c>
      <c r="E1456" s="1" t="s">
        <v>656</v>
      </c>
      <c r="F1456" s="33" t="s">
        <v>551</v>
      </c>
      <c r="G1456" s="33" t="s">
        <v>49</v>
      </c>
      <c r="H1456" s="45">
        <f t="shared" si="102"/>
        <v>-96900</v>
      </c>
      <c r="I1456" s="79">
        <f t="shared" si="103"/>
        <v>2.5210084033613445</v>
      </c>
      <c r="K1456" t="s">
        <v>547</v>
      </c>
      <c r="M1456" s="2">
        <v>476</v>
      </c>
    </row>
    <row r="1457" spans="1:13" ht="12.75">
      <c r="A1457" s="40"/>
      <c r="B1457" s="291">
        <v>1000</v>
      </c>
      <c r="C1457" s="1" t="s">
        <v>37</v>
      </c>
      <c r="D1457" s="18" t="s">
        <v>396</v>
      </c>
      <c r="E1457" s="1" t="s">
        <v>656</v>
      </c>
      <c r="F1457" s="33" t="s">
        <v>551</v>
      </c>
      <c r="G1457" s="33" t="s">
        <v>51</v>
      </c>
      <c r="H1457" s="45">
        <f t="shared" si="102"/>
        <v>-97900</v>
      </c>
      <c r="I1457" s="79">
        <f t="shared" si="103"/>
        <v>2.100840336134454</v>
      </c>
      <c r="J1457" s="80"/>
      <c r="K1457" t="s">
        <v>547</v>
      </c>
      <c r="L1457" s="80"/>
      <c r="M1457" s="2">
        <v>476</v>
      </c>
    </row>
    <row r="1458" spans="1:13" ht="12.75">
      <c r="A1458" s="40"/>
      <c r="B1458" s="291">
        <v>1500</v>
      </c>
      <c r="C1458" s="1" t="s">
        <v>37</v>
      </c>
      <c r="D1458" s="18" t="s">
        <v>396</v>
      </c>
      <c r="E1458" s="1" t="s">
        <v>656</v>
      </c>
      <c r="F1458" s="33" t="s">
        <v>551</v>
      </c>
      <c r="G1458" s="33" t="s">
        <v>56</v>
      </c>
      <c r="H1458" s="45">
        <f t="shared" si="102"/>
        <v>-99400</v>
      </c>
      <c r="I1458" s="79">
        <f t="shared" si="103"/>
        <v>3.1512605042016806</v>
      </c>
      <c r="J1458" s="80"/>
      <c r="K1458" t="s">
        <v>547</v>
      </c>
      <c r="L1458" s="80"/>
      <c r="M1458" s="2">
        <v>476</v>
      </c>
    </row>
    <row r="1459" spans="1:13" ht="12.75">
      <c r="A1459" s="40"/>
      <c r="B1459" s="291">
        <v>1500</v>
      </c>
      <c r="C1459" s="1" t="s">
        <v>37</v>
      </c>
      <c r="D1459" s="18" t="s">
        <v>396</v>
      </c>
      <c r="E1459" s="1" t="s">
        <v>656</v>
      </c>
      <c r="F1459" s="33" t="s">
        <v>551</v>
      </c>
      <c r="G1459" s="33" t="s">
        <v>100</v>
      </c>
      <c r="H1459" s="45">
        <f t="shared" si="102"/>
        <v>-100900</v>
      </c>
      <c r="I1459" s="79">
        <f t="shared" si="103"/>
        <v>3.1512605042016806</v>
      </c>
      <c r="J1459" s="80"/>
      <c r="K1459" t="s">
        <v>547</v>
      </c>
      <c r="L1459" s="80"/>
      <c r="M1459" s="2">
        <v>476</v>
      </c>
    </row>
    <row r="1460" spans="1:13" ht="12.75">
      <c r="A1460" s="40"/>
      <c r="B1460" s="291">
        <v>1500</v>
      </c>
      <c r="C1460" s="1" t="s">
        <v>37</v>
      </c>
      <c r="D1460" s="18" t="s">
        <v>396</v>
      </c>
      <c r="E1460" s="1" t="s">
        <v>656</v>
      </c>
      <c r="F1460" s="33" t="s">
        <v>551</v>
      </c>
      <c r="G1460" s="33" t="s">
        <v>135</v>
      </c>
      <c r="H1460" s="45">
        <f t="shared" si="102"/>
        <v>-102400</v>
      </c>
      <c r="I1460" s="79">
        <f t="shared" si="103"/>
        <v>3.1512605042016806</v>
      </c>
      <c r="J1460" s="80"/>
      <c r="K1460" t="s">
        <v>547</v>
      </c>
      <c r="L1460" s="80"/>
      <c r="M1460" s="2">
        <v>476</v>
      </c>
    </row>
    <row r="1461" spans="1:13" s="80" customFormat="1" ht="12.75">
      <c r="A1461" s="40"/>
      <c r="B1461" s="291">
        <v>1500</v>
      </c>
      <c r="C1461" s="1" t="s">
        <v>37</v>
      </c>
      <c r="D1461" s="18" t="s">
        <v>396</v>
      </c>
      <c r="E1461" s="1" t="s">
        <v>656</v>
      </c>
      <c r="F1461" s="33" t="s">
        <v>551</v>
      </c>
      <c r="G1461" s="33" t="s">
        <v>137</v>
      </c>
      <c r="H1461" s="45">
        <f t="shared" si="102"/>
        <v>-103900</v>
      </c>
      <c r="I1461" s="79">
        <f t="shared" si="103"/>
        <v>3.1512605042016806</v>
      </c>
      <c r="K1461" t="s">
        <v>547</v>
      </c>
      <c r="M1461" s="2">
        <v>476</v>
      </c>
    </row>
    <row r="1462" spans="1:13" s="21" customFormat="1" ht="12.75">
      <c r="A1462" s="40"/>
      <c r="B1462" s="291">
        <v>1500</v>
      </c>
      <c r="C1462" s="1" t="s">
        <v>37</v>
      </c>
      <c r="D1462" s="18" t="s">
        <v>396</v>
      </c>
      <c r="E1462" s="1" t="s">
        <v>656</v>
      </c>
      <c r="F1462" s="33" t="s">
        <v>551</v>
      </c>
      <c r="G1462" s="33" t="s">
        <v>139</v>
      </c>
      <c r="H1462" s="45">
        <f t="shared" si="102"/>
        <v>-105400</v>
      </c>
      <c r="I1462" s="79">
        <f t="shared" si="103"/>
        <v>3.1512605042016806</v>
      </c>
      <c r="J1462" s="80"/>
      <c r="K1462" t="s">
        <v>547</v>
      </c>
      <c r="L1462" s="80"/>
      <c r="M1462" s="2">
        <v>476</v>
      </c>
    </row>
    <row r="1463" spans="1:13" s="21" customFormat="1" ht="12.75">
      <c r="A1463" s="40"/>
      <c r="B1463" s="291">
        <v>800</v>
      </c>
      <c r="C1463" s="1" t="s">
        <v>37</v>
      </c>
      <c r="D1463" s="18" t="s">
        <v>396</v>
      </c>
      <c r="E1463" s="1" t="s">
        <v>656</v>
      </c>
      <c r="F1463" s="33" t="s">
        <v>551</v>
      </c>
      <c r="G1463" s="33" t="s">
        <v>141</v>
      </c>
      <c r="H1463" s="45">
        <f t="shared" si="102"/>
        <v>-106200</v>
      </c>
      <c r="I1463" s="79">
        <f t="shared" si="103"/>
        <v>1.680672268907563</v>
      </c>
      <c r="J1463" s="80"/>
      <c r="K1463" t="s">
        <v>547</v>
      </c>
      <c r="L1463" s="80"/>
      <c r="M1463" s="2">
        <v>476</v>
      </c>
    </row>
    <row r="1464" spans="1:13" s="80" customFormat="1" ht="12.75">
      <c r="A1464" s="40"/>
      <c r="B1464" s="291">
        <v>1400</v>
      </c>
      <c r="C1464" s="1" t="s">
        <v>37</v>
      </c>
      <c r="D1464" s="18" t="s">
        <v>396</v>
      </c>
      <c r="E1464" s="1" t="s">
        <v>656</v>
      </c>
      <c r="F1464" s="33" t="s">
        <v>551</v>
      </c>
      <c r="G1464" s="33" t="s">
        <v>209</v>
      </c>
      <c r="H1464" s="45">
        <f t="shared" si="102"/>
        <v>-107600</v>
      </c>
      <c r="I1464" s="79">
        <f t="shared" si="103"/>
        <v>2.9411764705882355</v>
      </c>
      <c r="K1464" t="s">
        <v>547</v>
      </c>
      <c r="M1464" s="2">
        <v>476</v>
      </c>
    </row>
    <row r="1465" spans="1:13" s="80" customFormat="1" ht="12.75">
      <c r="A1465" s="40"/>
      <c r="B1465" s="291">
        <v>1500</v>
      </c>
      <c r="C1465" s="1" t="s">
        <v>37</v>
      </c>
      <c r="D1465" s="18" t="s">
        <v>396</v>
      </c>
      <c r="E1465" s="1" t="s">
        <v>656</v>
      </c>
      <c r="F1465" s="33" t="s">
        <v>551</v>
      </c>
      <c r="G1465" s="33" t="s">
        <v>214</v>
      </c>
      <c r="H1465" s="45">
        <f t="shared" si="102"/>
        <v>-109100</v>
      </c>
      <c r="I1465" s="79">
        <f t="shared" si="103"/>
        <v>3.1512605042016806</v>
      </c>
      <c r="K1465" t="s">
        <v>547</v>
      </c>
      <c r="M1465" s="2">
        <v>476</v>
      </c>
    </row>
    <row r="1466" spans="1:13" s="80" customFormat="1" ht="12.75">
      <c r="A1466" s="40"/>
      <c r="B1466" s="291">
        <v>1500</v>
      </c>
      <c r="C1466" s="1" t="s">
        <v>37</v>
      </c>
      <c r="D1466" s="18" t="s">
        <v>396</v>
      </c>
      <c r="E1466" s="1" t="s">
        <v>656</v>
      </c>
      <c r="F1466" s="33" t="s">
        <v>551</v>
      </c>
      <c r="G1466" s="33" t="s">
        <v>216</v>
      </c>
      <c r="H1466" s="45">
        <f t="shared" si="102"/>
        <v>-110600</v>
      </c>
      <c r="I1466" s="79">
        <f t="shared" si="103"/>
        <v>3.1512605042016806</v>
      </c>
      <c r="K1466" t="s">
        <v>547</v>
      </c>
      <c r="M1466" s="2">
        <v>476</v>
      </c>
    </row>
    <row r="1467" spans="1:13" s="80" customFormat="1" ht="12.75">
      <c r="A1467" s="40"/>
      <c r="B1467" s="291">
        <v>1500</v>
      </c>
      <c r="C1467" s="1" t="s">
        <v>37</v>
      </c>
      <c r="D1467" s="18" t="s">
        <v>396</v>
      </c>
      <c r="E1467" s="1" t="s">
        <v>656</v>
      </c>
      <c r="F1467" s="33" t="s">
        <v>551</v>
      </c>
      <c r="G1467" s="33" t="s">
        <v>233</v>
      </c>
      <c r="H1467" s="45">
        <f t="shared" si="102"/>
        <v>-112100</v>
      </c>
      <c r="I1467" s="79">
        <f t="shared" si="103"/>
        <v>3.1512605042016806</v>
      </c>
      <c r="K1467" t="s">
        <v>547</v>
      </c>
      <c r="M1467" s="2">
        <v>476</v>
      </c>
    </row>
    <row r="1468" spans="1:13" ht="12.75">
      <c r="A1468" s="40"/>
      <c r="B1468" s="291">
        <v>1500</v>
      </c>
      <c r="C1468" s="1" t="s">
        <v>37</v>
      </c>
      <c r="D1468" s="18" t="s">
        <v>396</v>
      </c>
      <c r="E1468" s="1" t="s">
        <v>656</v>
      </c>
      <c r="F1468" s="33" t="s">
        <v>551</v>
      </c>
      <c r="G1468" s="33" t="s">
        <v>236</v>
      </c>
      <c r="H1468" s="45">
        <f t="shared" si="102"/>
        <v>-113600</v>
      </c>
      <c r="I1468" s="79">
        <f t="shared" si="103"/>
        <v>3.1512605042016806</v>
      </c>
      <c r="J1468" s="80"/>
      <c r="K1468" t="s">
        <v>547</v>
      </c>
      <c r="L1468" s="80"/>
      <c r="M1468" s="2">
        <v>476</v>
      </c>
    </row>
    <row r="1469" spans="1:13" ht="12.75">
      <c r="A1469" s="40"/>
      <c r="B1469" s="291">
        <v>1500</v>
      </c>
      <c r="C1469" s="1" t="s">
        <v>37</v>
      </c>
      <c r="D1469" s="18" t="s">
        <v>396</v>
      </c>
      <c r="E1469" s="1" t="s">
        <v>656</v>
      </c>
      <c r="F1469" s="33" t="s">
        <v>551</v>
      </c>
      <c r="G1469" s="33" t="s">
        <v>269</v>
      </c>
      <c r="H1469" s="45">
        <f t="shared" si="102"/>
        <v>-115100</v>
      </c>
      <c r="I1469" s="79">
        <f t="shared" si="103"/>
        <v>3.1512605042016806</v>
      </c>
      <c r="J1469" s="80"/>
      <c r="K1469" t="s">
        <v>547</v>
      </c>
      <c r="L1469" s="80"/>
      <c r="M1469" s="2">
        <v>476</v>
      </c>
    </row>
    <row r="1470" spans="1:13" s="80" customFormat="1" ht="12.75">
      <c r="A1470" s="40"/>
      <c r="B1470" s="407">
        <v>1500</v>
      </c>
      <c r="C1470" s="1" t="s">
        <v>37</v>
      </c>
      <c r="D1470" s="18" t="s">
        <v>396</v>
      </c>
      <c r="E1470" s="1" t="s">
        <v>656</v>
      </c>
      <c r="F1470" s="33" t="s">
        <v>551</v>
      </c>
      <c r="G1470" s="33" t="s">
        <v>271</v>
      </c>
      <c r="H1470" s="45">
        <f t="shared" si="102"/>
        <v>-116600</v>
      </c>
      <c r="I1470" s="79">
        <f t="shared" si="103"/>
        <v>3.1512605042016806</v>
      </c>
      <c r="K1470" t="s">
        <v>547</v>
      </c>
      <c r="M1470" s="2">
        <v>476</v>
      </c>
    </row>
    <row r="1471" spans="1:13" s="80" customFormat="1" ht="12.75">
      <c r="A1471" s="1"/>
      <c r="B1471" s="291">
        <v>400</v>
      </c>
      <c r="C1471" s="1" t="s">
        <v>37</v>
      </c>
      <c r="D1471" s="18" t="s">
        <v>396</v>
      </c>
      <c r="E1471" s="1" t="s">
        <v>656</v>
      </c>
      <c r="F1471" s="33" t="s">
        <v>569</v>
      </c>
      <c r="G1471" s="33" t="s">
        <v>590</v>
      </c>
      <c r="H1471" s="45">
        <f t="shared" si="102"/>
        <v>-117000</v>
      </c>
      <c r="I1471" s="79">
        <f t="shared" si="103"/>
        <v>0.8403361344537815</v>
      </c>
      <c r="J1471"/>
      <c r="K1471" s="81" t="s">
        <v>379</v>
      </c>
      <c r="L1471"/>
      <c r="M1471" s="2">
        <v>476</v>
      </c>
    </row>
    <row r="1472" spans="1:13" s="21" customFormat="1" ht="12.75">
      <c r="A1472" s="82"/>
      <c r="B1472" s="149">
        <v>1500</v>
      </c>
      <c r="C1472" s="18" t="s">
        <v>37</v>
      </c>
      <c r="D1472" s="18" t="s">
        <v>396</v>
      </c>
      <c r="E1472" s="18" t="s">
        <v>656</v>
      </c>
      <c r="F1472" s="33" t="s">
        <v>569</v>
      </c>
      <c r="G1472" s="37" t="s">
        <v>567</v>
      </c>
      <c r="H1472" s="45">
        <f t="shared" si="102"/>
        <v>-118500</v>
      </c>
      <c r="I1472" s="79">
        <f t="shared" si="103"/>
        <v>3.1512605042016806</v>
      </c>
      <c r="J1472" s="81"/>
      <c r="K1472" s="81" t="s">
        <v>379</v>
      </c>
      <c r="L1472" s="81"/>
      <c r="M1472" s="2">
        <v>476</v>
      </c>
    </row>
    <row r="1473" spans="1:13" s="80" customFormat="1" ht="12.75">
      <c r="A1473" s="40"/>
      <c r="B1473" s="149">
        <v>1500</v>
      </c>
      <c r="C1473" s="76" t="s">
        <v>37</v>
      </c>
      <c r="D1473" s="18" t="s">
        <v>396</v>
      </c>
      <c r="E1473" s="76" t="s">
        <v>656</v>
      </c>
      <c r="F1473" s="33" t="s">
        <v>569</v>
      </c>
      <c r="G1473" s="33" t="s">
        <v>570</v>
      </c>
      <c r="H1473" s="45">
        <f t="shared" si="102"/>
        <v>-120000</v>
      </c>
      <c r="I1473" s="79">
        <f t="shared" si="103"/>
        <v>3.1512605042016806</v>
      </c>
      <c r="K1473" s="81" t="s">
        <v>379</v>
      </c>
      <c r="M1473" s="2">
        <v>476</v>
      </c>
    </row>
    <row r="1474" spans="1:13" s="80" customFormat="1" ht="12.75">
      <c r="A1474" s="82"/>
      <c r="B1474" s="291">
        <v>700</v>
      </c>
      <c r="C1474" s="1" t="s">
        <v>37</v>
      </c>
      <c r="D1474" s="18" t="s">
        <v>396</v>
      </c>
      <c r="E1474" s="1" t="s">
        <v>656</v>
      </c>
      <c r="F1474" s="33" t="s">
        <v>569</v>
      </c>
      <c r="G1474" s="33" t="s">
        <v>591</v>
      </c>
      <c r="H1474" s="45">
        <f t="shared" si="102"/>
        <v>-120700</v>
      </c>
      <c r="I1474" s="79">
        <f t="shared" si="103"/>
        <v>1.4705882352941178</v>
      </c>
      <c r="J1474" s="81"/>
      <c r="K1474" s="81" t="s">
        <v>379</v>
      </c>
      <c r="L1474" s="81"/>
      <c r="M1474" s="2">
        <v>476</v>
      </c>
    </row>
    <row r="1475" spans="1:13" ht="12.75">
      <c r="A1475" s="40"/>
      <c r="B1475" s="291">
        <v>600</v>
      </c>
      <c r="C1475" s="1" t="s">
        <v>37</v>
      </c>
      <c r="D1475" s="18" t="s">
        <v>396</v>
      </c>
      <c r="E1475" s="1" t="s">
        <v>656</v>
      </c>
      <c r="F1475" s="33" t="s">
        <v>569</v>
      </c>
      <c r="G1475" s="33" t="s">
        <v>592</v>
      </c>
      <c r="H1475" s="45">
        <f t="shared" si="102"/>
        <v>-121300</v>
      </c>
      <c r="I1475" s="79">
        <f t="shared" si="103"/>
        <v>1.2605042016806722</v>
      </c>
      <c r="J1475" s="80"/>
      <c r="K1475" s="81" t="s">
        <v>379</v>
      </c>
      <c r="L1475" s="80"/>
      <c r="M1475" s="2">
        <v>476</v>
      </c>
    </row>
    <row r="1476" spans="1:13" s="21" customFormat="1" ht="12.75">
      <c r="A1476" s="40"/>
      <c r="B1476" s="291">
        <v>400</v>
      </c>
      <c r="C1476" s="1" t="s">
        <v>37</v>
      </c>
      <c r="D1476" s="18" t="s">
        <v>396</v>
      </c>
      <c r="E1476" s="1" t="s">
        <v>656</v>
      </c>
      <c r="F1476" s="33" t="s">
        <v>569</v>
      </c>
      <c r="G1476" s="33" t="s">
        <v>593</v>
      </c>
      <c r="H1476" s="45">
        <f t="shared" si="102"/>
        <v>-121700</v>
      </c>
      <c r="I1476" s="79">
        <f t="shared" si="103"/>
        <v>0.8403361344537815</v>
      </c>
      <c r="J1476" s="80"/>
      <c r="K1476" s="81" t="s">
        <v>379</v>
      </c>
      <c r="L1476" s="80"/>
      <c r="M1476" s="2">
        <v>476</v>
      </c>
    </row>
    <row r="1477" spans="1:13" ht="12.75">
      <c r="A1477" s="40"/>
      <c r="B1477" s="291">
        <v>400</v>
      </c>
      <c r="C1477" s="1" t="s">
        <v>37</v>
      </c>
      <c r="D1477" s="18" t="s">
        <v>396</v>
      </c>
      <c r="E1477" s="1" t="s">
        <v>656</v>
      </c>
      <c r="F1477" s="33" t="s">
        <v>569</v>
      </c>
      <c r="G1477" s="33" t="s">
        <v>594</v>
      </c>
      <c r="H1477" s="45">
        <f t="shared" si="102"/>
        <v>-122100</v>
      </c>
      <c r="I1477" s="79">
        <f t="shared" si="103"/>
        <v>0.8403361344537815</v>
      </c>
      <c r="J1477" s="124"/>
      <c r="K1477" s="81" t="s">
        <v>379</v>
      </c>
      <c r="L1477" s="124"/>
      <c r="M1477" s="2">
        <v>476</v>
      </c>
    </row>
    <row r="1478" spans="1:13" ht="12.75">
      <c r="A1478" s="40"/>
      <c r="B1478" s="291">
        <v>700</v>
      </c>
      <c r="C1478" s="1" t="s">
        <v>37</v>
      </c>
      <c r="D1478" s="18" t="s">
        <v>396</v>
      </c>
      <c r="E1478" s="1" t="s">
        <v>656</v>
      </c>
      <c r="F1478" s="33" t="s">
        <v>569</v>
      </c>
      <c r="G1478" s="33" t="s">
        <v>595</v>
      </c>
      <c r="H1478" s="45">
        <f t="shared" si="102"/>
        <v>-122800</v>
      </c>
      <c r="I1478" s="79">
        <f t="shared" si="103"/>
        <v>1.4705882352941178</v>
      </c>
      <c r="J1478" s="80"/>
      <c r="K1478" s="81" t="s">
        <v>379</v>
      </c>
      <c r="L1478" s="80"/>
      <c r="M1478" s="2">
        <v>476</v>
      </c>
    </row>
    <row r="1479" spans="1:13" s="21" customFormat="1" ht="12.75">
      <c r="A1479" s="40"/>
      <c r="B1479" s="291">
        <v>800</v>
      </c>
      <c r="C1479" s="1" t="s">
        <v>37</v>
      </c>
      <c r="D1479" s="18" t="s">
        <v>396</v>
      </c>
      <c r="E1479" s="1" t="s">
        <v>656</v>
      </c>
      <c r="F1479" s="33" t="s">
        <v>569</v>
      </c>
      <c r="G1479" s="33" t="s">
        <v>575</v>
      </c>
      <c r="H1479" s="45">
        <f t="shared" si="102"/>
        <v>-123600</v>
      </c>
      <c r="I1479" s="79">
        <f t="shared" si="103"/>
        <v>1.680672268907563</v>
      </c>
      <c r="J1479" s="80"/>
      <c r="K1479" s="81" t="s">
        <v>379</v>
      </c>
      <c r="L1479" s="80"/>
      <c r="M1479" s="2">
        <v>476</v>
      </c>
    </row>
    <row r="1480" spans="1:13" s="21" customFormat="1" ht="12.75">
      <c r="A1480" s="40"/>
      <c r="B1480" s="291">
        <v>400</v>
      </c>
      <c r="C1480" s="1" t="s">
        <v>37</v>
      </c>
      <c r="D1480" s="18" t="s">
        <v>396</v>
      </c>
      <c r="E1480" s="1" t="s">
        <v>656</v>
      </c>
      <c r="F1480" s="33" t="s">
        <v>569</v>
      </c>
      <c r="G1480" s="33" t="s">
        <v>596</v>
      </c>
      <c r="H1480" s="45">
        <f t="shared" si="102"/>
        <v>-124000</v>
      </c>
      <c r="I1480" s="79">
        <f t="shared" si="103"/>
        <v>0.8403361344537815</v>
      </c>
      <c r="J1480" s="80"/>
      <c r="K1480" s="81" t="s">
        <v>379</v>
      </c>
      <c r="L1480" s="80"/>
      <c r="M1480" s="2">
        <v>476</v>
      </c>
    </row>
    <row r="1481" spans="1:13" s="21" customFormat="1" ht="12.75">
      <c r="A1481" s="40"/>
      <c r="B1481" s="291">
        <v>800</v>
      </c>
      <c r="C1481" s="1" t="s">
        <v>37</v>
      </c>
      <c r="D1481" s="18" t="s">
        <v>396</v>
      </c>
      <c r="E1481" s="1" t="s">
        <v>656</v>
      </c>
      <c r="F1481" s="33" t="s">
        <v>569</v>
      </c>
      <c r="G1481" s="33" t="s">
        <v>597</v>
      </c>
      <c r="H1481" s="45">
        <f t="shared" si="102"/>
        <v>-124800</v>
      </c>
      <c r="I1481" s="79">
        <f t="shared" si="103"/>
        <v>1.680672268907563</v>
      </c>
      <c r="J1481" s="80"/>
      <c r="K1481" s="81" t="s">
        <v>379</v>
      </c>
      <c r="L1481" s="80"/>
      <c r="M1481" s="2">
        <v>476</v>
      </c>
    </row>
    <row r="1482" spans="1:13" s="21" customFormat="1" ht="12.75">
      <c r="A1482" s="40"/>
      <c r="B1482" s="291">
        <v>600</v>
      </c>
      <c r="C1482" s="1" t="s">
        <v>37</v>
      </c>
      <c r="D1482" s="18" t="s">
        <v>396</v>
      </c>
      <c r="E1482" s="1" t="s">
        <v>656</v>
      </c>
      <c r="F1482" s="33" t="s">
        <v>569</v>
      </c>
      <c r="G1482" s="33" t="s">
        <v>597</v>
      </c>
      <c r="H1482" s="45">
        <f t="shared" si="102"/>
        <v>-125400</v>
      </c>
      <c r="I1482" s="79">
        <f t="shared" si="103"/>
        <v>1.2605042016806722</v>
      </c>
      <c r="J1482" s="80"/>
      <c r="K1482" s="81" t="s">
        <v>379</v>
      </c>
      <c r="L1482" s="80"/>
      <c r="M1482" s="2">
        <v>476</v>
      </c>
    </row>
    <row r="1483" spans="1:13" s="21" customFormat="1" ht="12.75">
      <c r="A1483" s="40"/>
      <c r="B1483" s="291">
        <v>400</v>
      </c>
      <c r="C1483" s="1" t="s">
        <v>37</v>
      </c>
      <c r="D1483" s="18" t="s">
        <v>396</v>
      </c>
      <c r="E1483" s="1" t="s">
        <v>656</v>
      </c>
      <c r="F1483" s="33" t="s">
        <v>569</v>
      </c>
      <c r="G1483" s="33" t="s">
        <v>598</v>
      </c>
      <c r="H1483" s="45">
        <f t="shared" si="102"/>
        <v>-125800</v>
      </c>
      <c r="I1483" s="79">
        <f t="shared" si="103"/>
        <v>0.8403361344537815</v>
      </c>
      <c r="J1483" s="80"/>
      <c r="K1483" s="81" t="s">
        <v>379</v>
      </c>
      <c r="L1483" s="80"/>
      <c r="M1483" s="2">
        <v>476</v>
      </c>
    </row>
    <row r="1484" spans="1:13" s="80" customFormat="1" ht="12.75">
      <c r="A1484" s="40"/>
      <c r="B1484" s="291">
        <v>400</v>
      </c>
      <c r="C1484" s="1" t="s">
        <v>37</v>
      </c>
      <c r="D1484" s="18" t="s">
        <v>396</v>
      </c>
      <c r="E1484" s="1" t="s">
        <v>656</v>
      </c>
      <c r="F1484" s="33" t="s">
        <v>569</v>
      </c>
      <c r="G1484" s="33" t="s">
        <v>599</v>
      </c>
      <c r="H1484" s="45">
        <f t="shared" si="102"/>
        <v>-126200</v>
      </c>
      <c r="I1484" s="79">
        <f t="shared" si="103"/>
        <v>0.8403361344537815</v>
      </c>
      <c r="K1484" s="81" t="s">
        <v>379</v>
      </c>
      <c r="M1484" s="2">
        <v>476</v>
      </c>
    </row>
    <row r="1485" spans="1:13" s="80" customFormat="1" ht="12.75">
      <c r="A1485" s="40"/>
      <c r="B1485" s="291">
        <v>700</v>
      </c>
      <c r="C1485" s="1" t="s">
        <v>37</v>
      </c>
      <c r="D1485" s="18" t="s">
        <v>396</v>
      </c>
      <c r="E1485" s="1" t="s">
        <v>656</v>
      </c>
      <c r="F1485" s="33" t="s">
        <v>569</v>
      </c>
      <c r="G1485" s="33" t="s">
        <v>600</v>
      </c>
      <c r="H1485" s="45">
        <f t="shared" si="102"/>
        <v>-126900</v>
      </c>
      <c r="I1485" s="79">
        <f t="shared" si="103"/>
        <v>1.4705882352941178</v>
      </c>
      <c r="K1485" s="81" t="s">
        <v>379</v>
      </c>
      <c r="M1485" s="2">
        <v>476</v>
      </c>
    </row>
    <row r="1486" spans="1:13" s="80" customFormat="1" ht="12.75">
      <c r="A1486" s="40"/>
      <c r="B1486" s="291">
        <v>400</v>
      </c>
      <c r="C1486" s="1" t="s">
        <v>37</v>
      </c>
      <c r="D1486" s="18" t="s">
        <v>396</v>
      </c>
      <c r="E1486" s="1" t="s">
        <v>656</v>
      </c>
      <c r="F1486" s="33" t="s">
        <v>569</v>
      </c>
      <c r="G1486" s="33" t="s">
        <v>601</v>
      </c>
      <c r="H1486" s="45">
        <f t="shared" si="102"/>
        <v>-127300</v>
      </c>
      <c r="I1486" s="79">
        <f t="shared" si="103"/>
        <v>0.8403361344537815</v>
      </c>
      <c r="K1486" s="81" t="s">
        <v>379</v>
      </c>
      <c r="M1486" s="2">
        <v>476</v>
      </c>
    </row>
    <row r="1487" spans="1:13" s="80" customFormat="1" ht="12.75">
      <c r="A1487" s="40"/>
      <c r="B1487" s="291">
        <v>1500</v>
      </c>
      <c r="C1487" s="1" t="s">
        <v>37</v>
      </c>
      <c r="D1487" s="18" t="s">
        <v>396</v>
      </c>
      <c r="E1487" s="1" t="s">
        <v>656</v>
      </c>
      <c r="F1487" s="33" t="s">
        <v>569</v>
      </c>
      <c r="G1487" s="33" t="s">
        <v>578</v>
      </c>
      <c r="H1487" s="45">
        <f t="shared" si="102"/>
        <v>-128800</v>
      </c>
      <c r="I1487" s="79">
        <f t="shared" si="103"/>
        <v>3.1512605042016806</v>
      </c>
      <c r="K1487" s="81" t="s">
        <v>379</v>
      </c>
      <c r="M1487" s="2">
        <v>476</v>
      </c>
    </row>
    <row r="1488" spans="1:13" s="80" customFormat="1" ht="12.75">
      <c r="A1488" s="40"/>
      <c r="B1488" s="291">
        <v>1500</v>
      </c>
      <c r="C1488" s="1" t="s">
        <v>37</v>
      </c>
      <c r="D1488" s="18" t="s">
        <v>396</v>
      </c>
      <c r="E1488" s="1" t="s">
        <v>656</v>
      </c>
      <c r="F1488" s="33" t="s">
        <v>569</v>
      </c>
      <c r="G1488" s="33" t="s">
        <v>581</v>
      </c>
      <c r="H1488" s="45">
        <f t="shared" si="102"/>
        <v>-130300</v>
      </c>
      <c r="I1488" s="79">
        <f t="shared" si="103"/>
        <v>3.1512605042016806</v>
      </c>
      <c r="K1488" s="81" t="s">
        <v>379</v>
      </c>
      <c r="M1488" s="2">
        <v>476</v>
      </c>
    </row>
    <row r="1489" spans="1:13" s="21" customFormat="1" ht="12.75">
      <c r="A1489" s="40"/>
      <c r="B1489" s="291">
        <v>1500</v>
      </c>
      <c r="C1489" s="1" t="s">
        <v>37</v>
      </c>
      <c r="D1489" s="18" t="s">
        <v>396</v>
      </c>
      <c r="E1489" s="1" t="s">
        <v>656</v>
      </c>
      <c r="F1489" s="33" t="s">
        <v>569</v>
      </c>
      <c r="G1489" s="33" t="s">
        <v>583</v>
      </c>
      <c r="H1489" s="45">
        <f>H1488-B1489</f>
        <v>-131800</v>
      </c>
      <c r="I1489" s="79">
        <f>+B1489/M1489</f>
        <v>3.1512605042016806</v>
      </c>
      <c r="J1489" s="80"/>
      <c r="K1489" s="81" t="s">
        <v>379</v>
      </c>
      <c r="L1489" s="80"/>
      <c r="M1489" s="2">
        <v>476</v>
      </c>
    </row>
    <row r="1490" spans="1:13" s="21" customFormat="1" ht="12.75">
      <c r="A1490" s="40"/>
      <c r="B1490" s="291">
        <v>1500</v>
      </c>
      <c r="C1490" s="1" t="s">
        <v>37</v>
      </c>
      <c r="D1490" s="18" t="s">
        <v>396</v>
      </c>
      <c r="E1490" s="1" t="s">
        <v>656</v>
      </c>
      <c r="F1490" s="33" t="s">
        <v>569</v>
      </c>
      <c r="G1490" s="33" t="s">
        <v>585</v>
      </c>
      <c r="H1490" s="45">
        <f>H1489-B1490</f>
        <v>-133300</v>
      </c>
      <c r="I1490" s="79">
        <f>+B1490/M1490</f>
        <v>3.1512605042016806</v>
      </c>
      <c r="J1490" s="80"/>
      <c r="K1490" s="81" t="s">
        <v>379</v>
      </c>
      <c r="L1490" s="80"/>
      <c r="M1490" s="2">
        <v>476</v>
      </c>
    </row>
    <row r="1491" spans="1:13" s="21" customFormat="1" ht="12.75">
      <c r="A1491" s="40"/>
      <c r="B1491" s="291">
        <v>1500</v>
      </c>
      <c r="C1491" s="1" t="s">
        <v>37</v>
      </c>
      <c r="D1491" s="18" t="s">
        <v>396</v>
      </c>
      <c r="E1491" s="1" t="s">
        <v>656</v>
      </c>
      <c r="F1491" s="33" t="s">
        <v>569</v>
      </c>
      <c r="G1491" s="33" t="s">
        <v>378</v>
      </c>
      <c r="H1491" s="45">
        <f>H1490-B1491</f>
        <v>-134800</v>
      </c>
      <c r="I1491" s="79">
        <f>+B1491/M1491</f>
        <v>3.1512605042016806</v>
      </c>
      <c r="J1491" s="80"/>
      <c r="K1491" s="81" t="s">
        <v>379</v>
      </c>
      <c r="L1491" s="80"/>
      <c r="M1491" s="2">
        <v>476</v>
      </c>
    </row>
    <row r="1492" spans="1:13" s="21" customFormat="1" ht="12.75">
      <c r="A1492" s="40"/>
      <c r="B1492" s="291">
        <v>1500</v>
      </c>
      <c r="C1492" s="1" t="s">
        <v>37</v>
      </c>
      <c r="D1492" s="18" t="s">
        <v>396</v>
      </c>
      <c r="E1492" s="1" t="s">
        <v>656</v>
      </c>
      <c r="F1492" s="33" t="s">
        <v>569</v>
      </c>
      <c r="G1492" s="33" t="s">
        <v>586</v>
      </c>
      <c r="H1492" s="45">
        <f>H1491-B1492</f>
        <v>-136300</v>
      </c>
      <c r="I1492" s="79">
        <f>+B1492/M1492</f>
        <v>3.1512605042016806</v>
      </c>
      <c r="J1492" s="80"/>
      <c r="K1492" s="81" t="s">
        <v>379</v>
      </c>
      <c r="L1492" s="80"/>
      <c r="M1492" s="2">
        <v>476</v>
      </c>
    </row>
    <row r="1493" spans="1:13" s="66" customFormat="1" ht="12.75">
      <c r="A1493" s="17"/>
      <c r="B1493" s="150">
        <f>SUM(B1382:B1492)</f>
        <v>136300</v>
      </c>
      <c r="C1493" s="64"/>
      <c r="D1493" s="17"/>
      <c r="E1493" s="64" t="s">
        <v>656</v>
      </c>
      <c r="F1493" s="24"/>
      <c r="G1493" s="24"/>
      <c r="H1493" s="68">
        <v>0</v>
      </c>
      <c r="I1493" s="117">
        <f aca="true" t="shared" si="104" ref="I1493:I1553">+B1493/M1493</f>
        <v>286.34453781512605</v>
      </c>
      <c r="K1493" s="110"/>
      <c r="M1493" s="2">
        <v>476</v>
      </c>
    </row>
    <row r="1494" spans="1:13" s="21" customFormat="1" ht="12.75">
      <c r="A1494" s="40"/>
      <c r="B1494" s="408"/>
      <c r="C1494" s="114"/>
      <c r="D1494" s="126"/>
      <c r="E1494" s="126"/>
      <c r="F1494" s="38"/>
      <c r="G1494" s="38"/>
      <c r="H1494" s="45">
        <f>H1493-B1494</f>
        <v>0</v>
      </c>
      <c r="I1494" s="79">
        <f t="shared" si="104"/>
        <v>0</v>
      </c>
      <c r="J1494" s="80"/>
      <c r="K1494" s="80"/>
      <c r="L1494" s="80"/>
      <c r="M1494" s="2">
        <v>476</v>
      </c>
    </row>
    <row r="1495" spans="1:13" s="21" customFormat="1" ht="12.75">
      <c r="A1495" s="18"/>
      <c r="B1495" s="149"/>
      <c r="C1495" s="18"/>
      <c r="D1495" s="18"/>
      <c r="E1495" s="40"/>
      <c r="F1495" s="37"/>
      <c r="G1495" s="37"/>
      <c r="H1495" s="45">
        <f aca="true" t="shared" si="105" ref="H1495:H1555">H1494-B1495</f>
        <v>0</v>
      </c>
      <c r="I1495" s="79">
        <f t="shared" si="104"/>
        <v>0</v>
      </c>
      <c r="K1495" s="80"/>
      <c r="M1495" s="2">
        <v>476</v>
      </c>
    </row>
    <row r="1496" spans="1:13" s="21" customFormat="1" ht="12.75">
      <c r="A1496" s="40"/>
      <c r="B1496" s="149">
        <v>5000</v>
      </c>
      <c r="C1496" s="40" t="s">
        <v>39</v>
      </c>
      <c r="D1496" s="40" t="s">
        <v>396</v>
      </c>
      <c r="E1496" s="40" t="s">
        <v>387</v>
      </c>
      <c r="F1496" s="38" t="s">
        <v>602</v>
      </c>
      <c r="G1496" s="38" t="s">
        <v>49</v>
      </c>
      <c r="H1496" s="45">
        <f t="shared" si="105"/>
        <v>-5000</v>
      </c>
      <c r="I1496" s="79">
        <f t="shared" si="104"/>
        <v>10.504201680672269</v>
      </c>
      <c r="J1496" s="80"/>
      <c r="K1496" s="81" t="s">
        <v>362</v>
      </c>
      <c r="L1496" s="80"/>
      <c r="M1496" s="2">
        <v>476</v>
      </c>
    </row>
    <row r="1497" spans="1:13" s="21" customFormat="1" ht="12.75">
      <c r="A1497" s="40"/>
      <c r="B1497" s="149">
        <v>5000</v>
      </c>
      <c r="C1497" s="40" t="s">
        <v>39</v>
      </c>
      <c r="D1497" s="40" t="s">
        <v>396</v>
      </c>
      <c r="E1497" s="40" t="s">
        <v>387</v>
      </c>
      <c r="F1497" s="38" t="s">
        <v>603</v>
      </c>
      <c r="G1497" s="38" t="s">
        <v>224</v>
      </c>
      <c r="H1497" s="45">
        <f t="shared" si="105"/>
        <v>-10000</v>
      </c>
      <c r="I1497" s="79">
        <f t="shared" si="104"/>
        <v>10.504201680672269</v>
      </c>
      <c r="J1497" s="80"/>
      <c r="K1497" s="81" t="s">
        <v>362</v>
      </c>
      <c r="L1497" s="80"/>
      <c r="M1497" s="2">
        <v>476</v>
      </c>
    </row>
    <row r="1498" spans="1:13" s="21" customFormat="1" ht="12.75">
      <c r="A1498" s="40"/>
      <c r="B1498" s="149">
        <v>5000</v>
      </c>
      <c r="C1498" s="40" t="s">
        <v>39</v>
      </c>
      <c r="D1498" s="40" t="s">
        <v>396</v>
      </c>
      <c r="E1498" s="40" t="s">
        <v>387</v>
      </c>
      <c r="F1498" s="38" t="s">
        <v>603</v>
      </c>
      <c r="G1498" s="38" t="s">
        <v>233</v>
      </c>
      <c r="H1498" s="45">
        <f t="shared" si="105"/>
        <v>-15000</v>
      </c>
      <c r="I1498" s="79">
        <f t="shared" si="104"/>
        <v>10.504201680672269</v>
      </c>
      <c r="J1498" s="80"/>
      <c r="K1498" s="81" t="s">
        <v>362</v>
      </c>
      <c r="L1498" s="80"/>
      <c r="M1498" s="2">
        <v>476</v>
      </c>
    </row>
    <row r="1499" spans="1:13" s="21" customFormat="1" ht="12.75">
      <c r="A1499" s="40"/>
      <c r="B1499" s="149">
        <v>7000</v>
      </c>
      <c r="C1499" s="40" t="s">
        <v>39</v>
      </c>
      <c r="D1499" s="40" t="s">
        <v>396</v>
      </c>
      <c r="E1499" s="40" t="s">
        <v>387</v>
      </c>
      <c r="F1499" s="38" t="s">
        <v>604</v>
      </c>
      <c r="G1499" s="38" t="s">
        <v>236</v>
      </c>
      <c r="H1499" s="45">
        <f t="shared" si="105"/>
        <v>-22000</v>
      </c>
      <c r="I1499" s="79">
        <f t="shared" si="104"/>
        <v>14.705882352941176</v>
      </c>
      <c r="J1499" s="80"/>
      <c r="K1499" s="81" t="s">
        <v>362</v>
      </c>
      <c r="L1499" s="80"/>
      <c r="M1499" s="2">
        <v>476</v>
      </c>
    </row>
    <row r="1500" spans="1:13" s="21" customFormat="1" ht="12.75">
      <c r="A1500" s="82"/>
      <c r="B1500" s="291">
        <v>5000</v>
      </c>
      <c r="C1500" s="40" t="s">
        <v>39</v>
      </c>
      <c r="D1500" s="18" t="s">
        <v>396</v>
      </c>
      <c r="E1500" s="1" t="s">
        <v>387</v>
      </c>
      <c r="F1500" s="33" t="s">
        <v>605</v>
      </c>
      <c r="G1500" s="33" t="s">
        <v>46</v>
      </c>
      <c r="H1500" s="45">
        <f t="shared" si="105"/>
        <v>-27000</v>
      </c>
      <c r="I1500" s="79">
        <f t="shared" si="104"/>
        <v>10.504201680672269</v>
      </c>
      <c r="J1500" s="81"/>
      <c r="K1500" t="s">
        <v>370</v>
      </c>
      <c r="L1500" s="81"/>
      <c r="M1500" s="2">
        <v>476</v>
      </c>
    </row>
    <row r="1501" spans="1:13" s="21" customFormat="1" ht="12.75">
      <c r="A1501" s="82"/>
      <c r="B1501" s="291">
        <v>5000</v>
      </c>
      <c r="C1501" s="40" t="s">
        <v>39</v>
      </c>
      <c r="D1501" s="18" t="s">
        <v>396</v>
      </c>
      <c r="E1501" s="1" t="s">
        <v>387</v>
      </c>
      <c r="F1501" s="33" t="s">
        <v>605</v>
      </c>
      <c r="G1501" s="33" t="s">
        <v>49</v>
      </c>
      <c r="H1501" s="45">
        <f t="shared" si="105"/>
        <v>-32000</v>
      </c>
      <c r="I1501" s="79">
        <f t="shared" si="104"/>
        <v>10.504201680672269</v>
      </c>
      <c r="J1501" s="81"/>
      <c r="K1501" t="s">
        <v>370</v>
      </c>
      <c r="L1501" s="81"/>
      <c r="M1501" s="2">
        <v>476</v>
      </c>
    </row>
    <row r="1502" spans="1:13" s="21" customFormat="1" ht="12.75">
      <c r="A1502" s="40"/>
      <c r="B1502" s="291">
        <v>5000</v>
      </c>
      <c r="C1502" s="40" t="s">
        <v>39</v>
      </c>
      <c r="D1502" s="18" t="s">
        <v>396</v>
      </c>
      <c r="E1502" s="1" t="s">
        <v>387</v>
      </c>
      <c r="F1502" s="33" t="s">
        <v>605</v>
      </c>
      <c r="G1502" s="33" t="s">
        <v>51</v>
      </c>
      <c r="H1502" s="45">
        <f t="shared" si="105"/>
        <v>-37000</v>
      </c>
      <c r="I1502" s="79">
        <f t="shared" si="104"/>
        <v>10.504201680672269</v>
      </c>
      <c r="J1502" s="80"/>
      <c r="K1502" t="s">
        <v>370</v>
      </c>
      <c r="L1502" s="80"/>
      <c r="M1502" s="2">
        <v>476</v>
      </c>
    </row>
    <row r="1503" spans="1:13" s="21" customFormat="1" ht="12.75">
      <c r="A1503" s="40"/>
      <c r="B1503" s="291">
        <v>5000</v>
      </c>
      <c r="C1503" s="40" t="s">
        <v>39</v>
      </c>
      <c r="D1503" s="18" t="s">
        <v>396</v>
      </c>
      <c r="E1503" s="1" t="s">
        <v>387</v>
      </c>
      <c r="F1503" s="33" t="s">
        <v>605</v>
      </c>
      <c r="G1503" s="33" t="s">
        <v>53</v>
      </c>
      <c r="H1503" s="45">
        <f t="shared" si="105"/>
        <v>-42000</v>
      </c>
      <c r="I1503" s="79">
        <f t="shared" si="104"/>
        <v>10.504201680672269</v>
      </c>
      <c r="J1503" s="80"/>
      <c r="K1503" t="s">
        <v>370</v>
      </c>
      <c r="L1503" s="80"/>
      <c r="M1503" s="2">
        <v>476</v>
      </c>
    </row>
    <row r="1504" spans="1:13" s="80" customFormat="1" ht="12.75">
      <c r="A1504" s="40"/>
      <c r="B1504" s="291">
        <v>5000</v>
      </c>
      <c r="C1504" s="40" t="s">
        <v>39</v>
      </c>
      <c r="D1504" s="18" t="s">
        <v>396</v>
      </c>
      <c r="E1504" s="1" t="s">
        <v>387</v>
      </c>
      <c r="F1504" s="33" t="s">
        <v>605</v>
      </c>
      <c r="G1504" s="33" t="s">
        <v>124</v>
      </c>
      <c r="H1504" s="45">
        <f aca="true" t="shared" si="106" ref="H1504:H1513">H1503-B1504</f>
        <v>-47000</v>
      </c>
      <c r="I1504" s="79">
        <f aca="true" t="shared" si="107" ref="I1504:I1513">+B1504/M1504</f>
        <v>10.504201680672269</v>
      </c>
      <c r="K1504" t="s">
        <v>370</v>
      </c>
      <c r="M1504" s="2">
        <v>476</v>
      </c>
    </row>
    <row r="1505" spans="1:13" s="80" customFormat="1" ht="12.75">
      <c r="A1505" s="40"/>
      <c r="B1505" s="291">
        <v>5000</v>
      </c>
      <c r="C1505" s="40" t="s">
        <v>39</v>
      </c>
      <c r="D1505" s="18" t="s">
        <v>396</v>
      </c>
      <c r="E1505" s="1" t="s">
        <v>387</v>
      </c>
      <c r="F1505" s="33" t="s">
        <v>606</v>
      </c>
      <c r="G1505" s="33" t="s">
        <v>56</v>
      </c>
      <c r="H1505" s="45">
        <f t="shared" si="106"/>
        <v>-52000</v>
      </c>
      <c r="I1505" s="79">
        <f t="shared" si="107"/>
        <v>10.504201680672269</v>
      </c>
      <c r="K1505" t="s">
        <v>370</v>
      </c>
      <c r="M1505" s="2">
        <v>476</v>
      </c>
    </row>
    <row r="1506" spans="1:13" s="80" customFormat="1" ht="12.75">
      <c r="A1506" s="40"/>
      <c r="B1506" s="149">
        <v>6000</v>
      </c>
      <c r="C1506" s="40" t="s">
        <v>39</v>
      </c>
      <c r="D1506" s="40" t="s">
        <v>396</v>
      </c>
      <c r="E1506" s="40" t="s">
        <v>387</v>
      </c>
      <c r="F1506" s="38" t="s">
        <v>608</v>
      </c>
      <c r="G1506" s="38" t="s">
        <v>282</v>
      </c>
      <c r="H1506" s="45">
        <f t="shared" si="106"/>
        <v>-58000</v>
      </c>
      <c r="I1506" s="79">
        <f t="shared" si="107"/>
        <v>12.605042016806722</v>
      </c>
      <c r="K1506" t="s">
        <v>370</v>
      </c>
      <c r="M1506" s="2">
        <v>476</v>
      </c>
    </row>
    <row r="1507" spans="1:13" s="80" customFormat="1" ht="12.75">
      <c r="A1507" s="40"/>
      <c r="B1507" s="149">
        <v>5000</v>
      </c>
      <c r="C1507" s="40" t="s">
        <v>39</v>
      </c>
      <c r="D1507" s="40" t="s">
        <v>396</v>
      </c>
      <c r="E1507" s="40" t="s">
        <v>387</v>
      </c>
      <c r="F1507" s="38" t="s">
        <v>609</v>
      </c>
      <c r="G1507" s="38" t="s">
        <v>137</v>
      </c>
      <c r="H1507" s="45">
        <f t="shared" si="106"/>
        <v>-63000</v>
      </c>
      <c r="I1507" s="79">
        <f t="shared" si="107"/>
        <v>10.504201680672269</v>
      </c>
      <c r="K1507" t="s">
        <v>374</v>
      </c>
      <c r="M1507" s="2">
        <v>476</v>
      </c>
    </row>
    <row r="1508" spans="1:13" s="80" customFormat="1" ht="12.75">
      <c r="A1508" s="40"/>
      <c r="B1508" s="149">
        <v>5000</v>
      </c>
      <c r="C1508" s="40" t="s">
        <v>39</v>
      </c>
      <c r="D1508" s="40" t="s">
        <v>396</v>
      </c>
      <c r="E1508" s="40" t="s">
        <v>387</v>
      </c>
      <c r="F1508" s="38" t="s">
        <v>609</v>
      </c>
      <c r="G1508" s="38" t="s">
        <v>139</v>
      </c>
      <c r="H1508" s="45">
        <f t="shared" si="106"/>
        <v>-68000</v>
      </c>
      <c r="I1508" s="79">
        <f t="shared" si="107"/>
        <v>10.504201680672269</v>
      </c>
      <c r="K1508" t="s">
        <v>374</v>
      </c>
      <c r="M1508" s="2">
        <v>476</v>
      </c>
    </row>
    <row r="1509" spans="1:13" s="81" customFormat="1" ht="12.75">
      <c r="A1509" s="82"/>
      <c r="B1509" s="291">
        <v>5000</v>
      </c>
      <c r="C1509" s="40" t="s">
        <v>39</v>
      </c>
      <c r="D1509" s="18" t="s">
        <v>396</v>
      </c>
      <c r="E1509" s="1" t="s">
        <v>387</v>
      </c>
      <c r="F1509" s="33" t="s">
        <v>610</v>
      </c>
      <c r="G1509" s="33" t="s">
        <v>28</v>
      </c>
      <c r="H1509" s="45">
        <f t="shared" si="106"/>
        <v>-73000</v>
      </c>
      <c r="I1509" s="79">
        <f t="shared" si="107"/>
        <v>10.504201680672269</v>
      </c>
      <c r="K1509" t="s">
        <v>547</v>
      </c>
      <c r="M1509" s="2">
        <v>476</v>
      </c>
    </row>
    <row r="1510" spans="1:13" s="80" customFormat="1" ht="12.75">
      <c r="A1510" s="40"/>
      <c r="B1510" s="291">
        <v>6000</v>
      </c>
      <c r="C1510" s="40" t="s">
        <v>39</v>
      </c>
      <c r="D1510" s="18" t="s">
        <v>396</v>
      </c>
      <c r="E1510" s="1" t="s">
        <v>387</v>
      </c>
      <c r="F1510" s="33" t="s">
        <v>611</v>
      </c>
      <c r="G1510" s="33" t="s">
        <v>100</v>
      </c>
      <c r="H1510" s="45">
        <f t="shared" si="106"/>
        <v>-79000</v>
      </c>
      <c r="I1510" s="79">
        <f t="shared" si="107"/>
        <v>12.605042016806722</v>
      </c>
      <c r="K1510" t="s">
        <v>547</v>
      </c>
      <c r="M1510" s="2">
        <v>476</v>
      </c>
    </row>
    <row r="1511" spans="1:13" s="80" customFormat="1" ht="12.75">
      <c r="A1511" s="40"/>
      <c r="B1511" s="291">
        <v>6000</v>
      </c>
      <c r="C1511" s="40" t="s">
        <v>39</v>
      </c>
      <c r="D1511" s="18" t="s">
        <v>396</v>
      </c>
      <c r="E1511" s="1" t="s">
        <v>387</v>
      </c>
      <c r="F1511" s="33" t="s">
        <v>612</v>
      </c>
      <c r="G1511" s="33" t="s">
        <v>233</v>
      </c>
      <c r="H1511" s="45">
        <f t="shared" si="106"/>
        <v>-85000</v>
      </c>
      <c r="I1511" s="79">
        <f t="shared" si="107"/>
        <v>12.605042016806722</v>
      </c>
      <c r="K1511" t="s">
        <v>547</v>
      </c>
      <c r="M1511" s="2">
        <v>476</v>
      </c>
    </row>
    <row r="1512" spans="1:13" s="80" customFormat="1" ht="12.75">
      <c r="A1512" s="40"/>
      <c r="B1512" s="291">
        <v>6000</v>
      </c>
      <c r="C1512" s="40" t="s">
        <v>39</v>
      </c>
      <c r="D1512" s="18" t="s">
        <v>396</v>
      </c>
      <c r="E1512" s="1" t="s">
        <v>387</v>
      </c>
      <c r="F1512" s="70" t="s">
        <v>612</v>
      </c>
      <c r="G1512" s="33" t="s">
        <v>236</v>
      </c>
      <c r="H1512" s="45">
        <f t="shared" si="106"/>
        <v>-91000</v>
      </c>
      <c r="I1512" s="79">
        <f t="shared" si="107"/>
        <v>12.605042016806722</v>
      </c>
      <c r="K1512" t="s">
        <v>547</v>
      </c>
      <c r="M1512" s="2">
        <v>476</v>
      </c>
    </row>
    <row r="1513" spans="1:13" s="80" customFormat="1" ht="12.75">
      <c r="A1513" s="40"/>
      <c r="B1513" s="149">
        <v>6000</v>
      </c>
      <c r="C1513" s="40" t="s">
        <v>39</v>
      </c>
      <c r="D1513" s="18" t="s">
        <v>396</v>
      </c>
      <c r="E1513" s="40" t="s">
        <v>387</v>
      </c>
      <c r="F1513" s="37" t="s">
        <v>613</v>
      </c>
      <c r="G1513" s="38" t="s">
        <v>567</v>
      </c>
      <c r="H1513" s="39">
        <f t="shared" si="106"/>
        <v>-97000</v>
      </c>
      <c r="I1513" s="116">
        <f t="shared" si="107"/>
        <v>12.605042016806722</v>
      </c>
      <c r="K1513" s="80" t="s">
        <v>379</v>
      </c>
      <c r="M1513" s="44">
        <v>476</v>
      </c>
    </row>
    <row r="1514" spans="1:13" s="80" customFormat="1" ht="12.75">
      <c r="A1514" s="40"/>
      <c r="B1514" s="149">
        <v>5000</v>
      </c>
      <c r="C1514" s="40" t="s">
        <v>39</v>
      </c>
      <c r="D1514" s="18" t="s">
        <v>396</v>
      </c>
      <c r="E1514" s="18" t="s">
        <v>387</v>
      </c>
      <c r="F1514" s="37" t="s">
        <v>614</v>
      </c>
      <c r="G1514" s="37" t="s">
        <v>581</v>
      </c>
      <c r="H1514" s="39">
        <f>H1513-B1514</f>
        <v>-102000</v>
      </c>
      <c r="I1514" s="116">
        <f>+B1514/M1514</f>
        <v>10.504201680672269</v>
      </c>
      <c r="K1514" s="80" t="s">
        <v>379</v>
      </c>
      <c r="M1514" s="44">
        <v>476</v>
      </c>
    </row>
    <row r="1515" spans="1:13" s="66" customFormat="1" ht="12.75">
      <c r="A1515" s="17"/>
      <c r="B1515" s="150">
        <f>SUM(B1495:B1514)</f>
        <v>102000</v>
      </c>
      <c r="C1515" s="64" t="s">
        <v>39</v>
      </c>
      <c r="D1515" s="17"/>
      <c r="E1515" s="17"/>
      <c r="F1515" s="69"/>
      <c r="G1515" s="69"/>
      <c r="H1515" s="68">
        <v>0</v>
      </c>
      <c r="I1515" s="117">
        <f t="shared" si="104"/>
        <v>214.28571428571428</v>
      </c>
      <c r="K1515" s="110"/>
      <c r="M1515" s="2">
        <v>476</v>
      </c>
    </row>
    <row r="1516" spans="1:13" s="80" customFormat="1" ht="12.75">
      <c r="A1516" s="40"/>
      <c r="B1516" s="149"/>
      <c r="C1516" s="40"/>
      <c r="D1516" s="40"/>
      <c r="E1516" s="40"/>
      <c r="F1516" s="38"/>
      <c r="G1516" s="38"/>
      <c r="H1516" s="45">
        <f t="shared" si="105"/>
        <v>0</v>
      </c>
      <c r="I1516" s="79">
        <f t="shared" si="104"/>
        <v>0</v>
      </c>
      <c r="M1516" s="2">
        <v>476</v>
      </c>
    </row>
    <row r="1517" spans="1:13" s="21" customFormat="1" ht="12.75">
      <c r="A1517" s="18"/>
      <c r="B1517" s="149"/>
      <c r="C1517" s="40"/>
      <c r="D1517" s="18"/>
      <c r="E1517" s="18"/>
      <c r="F1517" s="37"/>
      <c r="G1517" s="37"/>
      <c r="H1517" s="45">
        <f t="shared" si="105"/>
        <v>0</v>
      </c>
      <c r="I1517" s="79">
        <f t="shared" si="104"/>
        <v>0</v>
      </c>
      <c r="K1517" s="80"/>
      <c r="M1517" s="2">
        <v>476</v>
      </c>
    </row>
    <row r="1518" spans="1:13" s="21" customFormat="1" ht="12.75">
      <c r="A1518" s="82"/>
      <c r="B1518" s="149">
        <v>2000</v>
      </c>
      <c r="C1518" s="82" t="s">
        <v>41</v>
      </c>
      <c r="D1518" s="40" t="s">
        <v>396</v>
      </c>
      <c r="E1518" s="40" t="s">
        <v>387</v>
      </c>
      <c r="F1518" s="38" t="s">
        <v>521</v>
      </c>
      <c r="G1518" s="70" t="s">
        <v>49</v>
      </c>
      <c r="H1518" s="45">
        <f t="shared" si="105"/>
        <v>-2000</v>
      </c>
      <c r="I1518" s="79">
        <f t="shared" si="104"/>
        <v>4.201680672268908</v>
      </c>
      <c r="J1518" s="81"/>
      <c r="K1518" s="81" t="s">
        <v>362</v>
      </c>
      <c r="L1518" s="81"/>
      <c r="M1518" s="2">
        <v>476</v>
      </c>
    </row>
    <row r="1519" spans="1:13" s="80" customFormat="1" ht="12.75">
      <c r="A1519" s="40"/>
      <c r="B1519" s="149">
        <v>2000</v>
      </c>
      <c r="C1519" s="40" t="s">
        <v>41</v>
      </c>
      <c r="D1519" s="40" t="s">
        <v>396</v>
      </c>
      <c r="E1519" s="40" t="s">
        <v>387</v>
      </c>
      <c r="F1519" s="38" t="s">
        <v>521</v>
      </c>
      <c r="G1519" s="38" t="s">
        <v>51</v>
      </c>
      <c r="H1519" s="45">
        <f t="shared" si="105"/>
        <v>-4000</v>
      </c>
      <c r="I1519" s="79">
        <f t="shared" si="104"/>
        <v>4.201680672268908</v>
      </c>
      <c r="K1519" s="81" t="s">
        <v>362</v>
      </c>
      <c r="M1519" s="2">
        <v>476</v>
      </c>
    </row>
    <row r="1520" spans="1:13" s="21" customFormat="1" ht="12.75">
      <c r="A1520" s="40"/>
      <c r="B1520" s="149">
        <v>2000</v>
      </c>
      <c r="C1520" s="40" t="s">
        <v>41</v>
      </c>
      <c r="D1520" s="40" t="s">
        <v>396</v>
      </c>
      <c r="E1520" s="40" t="s">
        <v>387</v>
      </c>
      <c r="F1520" s="38" t="s">
        <v>521</v>
      </c>
      <c r="G1520" s="38" t="s">
        <v>216</v>
      </c>
      <c r="H1520" s="45">
        <f t="shared" si="105"/>
        <v>-6000</v>
      </c>
      <c r="I1520" s="79">
        <f t="shared" si="104"/>
        <v>4.201680672268908</v>
      </c>
      <c r="J1520" s="80"/>
      <c r="K1520" s="81" t="s">
        <v>362</v>
      </c>
      <c r="L1520" s="80"/>
      <c r="M1520" s="2">
        <v>476</v>
      </c>
    </row>
    <row r="1521" spans="1:13" s="21" customFormat="1" ht="12.75">
      <c r="A1521" s="40"/>
      <c r="B1521" s="149">
        <v>2000</v>
      </c>
      <c r="C1521" s="40" t="s">
        <v>41</v>
      </c>
      <c r="D1521" s="40" t="s">
        <v>396</v>
      </c>
      <c r="E1521" s="40" t="s">
        <v>387</v>
      </c>
      <c r="F1521" s="38" t="s">
        <v>521</v>
      </c>
      <c r="G1521" s="38" t="s">
        <v>224</v>
      </c>
      <c r="H1521" s="45">
        <f t="shared" si="105"/>
        <v>-8000</v>
      </c>
      <c r="I1521" s="79">
        <f t="shared" si="104"/>
        <v>4.201680672268908</v>
      </c>
      <c r="J1521" s="80"/>
      <c r="K1521" s="81" t="s">
        <v>362</v>
      </c>
      <c r="L1521" s="80"/>
      <c r="M1521" s="2">
        <v>476</v>
      </c>
    </row>
    <row r="1522" spans="1:13" s="21" customFormat="1" ht="12.75">
      <c r="A1522" s="40"/>
      <c r="B1522" s="149">
        <v>2000</v>
      </c>
      <c r="C1522" s="40" t="s">
        <v>41</v>
      </c>
      <c r="D1522" s="40" t="s">
        <v>396</v>
      </c>
      <c r="E1522" s="40" t="s">
        <v>387</v>
      </c>
      <c r="F1522" s="38" t="s">
        <v>521</v>
      </c>
      <c r="G1522" s="38" t="s">
        <v>233</v>
      </c>
      <c r="H1522" s="45">
        <f t="shared" si="105"/>
        <v>-10000</v>
      </c>
      <c r="I1522" s="79">
        <f t="shared" si="104"/>
        <v>4.201680672268908</v>
      </c>
      <c r="J1522" s="80"/>
      <c r="K1522" s="81" t="s">
        <v>362</v>
      </c>
      <c r="L1522" s="80"/>
      <c r="M1522" s="2">
        <v>476</v>
      </c>
    </row>
    <row r="1523" spans="1:13" s="21" customFormat="1" ht="12.75">
      <c r="A1523" s="40"/>
      <c r="B1523" s="149">
        <v>2000</v>
      </c>
      <c r="C1523" s="40" t="s">
        <v>41</v>
      </c>
      <c r="D1523" s="40" t="s">
        <v>396</v>
      </c>
      <c r="E1523" s="40" t="s">
        <v>387</v>
      </c>
      <c r="F1523" s="38" t="s">
        <v>521</v>
      </c>
      <c r="G1523" s="38" t="s">
        <v>236</v>
      </c>
      <c r="H1523" s="45">
        <f t="shared" si="105"/>
        <v>-12000</v>
      </c>
      <c r="I1523" s="79">
        <f t="shared" si="104"/>
        <v>4.201680672268908</v>
      </c>
      <c r="J1523" s="80"/>
      <c r="K1523" s="81" t="s">
        <v>362</v>
      </c>
      <c r="L1523" s="80"/>
      <c r="M1523" s="2">
        <v>476</v>
      </c>
    </row>
    <row r="1524" spans="1:13" s="21" customFormat="1" ht="12.75">
      <c r="A1524" s="40"/>
      <c r="B1524" s="149">
        <v>2000</v>
      </c>
      <c r="C1524" s="40" t="s">
        <v>41</v>
      </c>
      <c r="D1524" s="40" t="s">
        <v>396</v>
      </c>
      <c r="E1524" s="40" t="s">
        <v>387</v>
      </c>
      <c r="F1524" s="38" t="s">
        <v>521</v>
      </c>
      <c r="G1524" s="38" t="s">
        <v>269</v>
      </c>
      <c r="H1524" s="45">
        <f t="shared" si="105"/>
        <v>-14000</v>
      </c>
      <c r="I1524" s="79">
        <f t="shared" si="104"/>
        <v>4.201680672268908</v>
      </c>
      <c r="J1524" s="80"/>
      <c r="K1524" s="81" t="s">
        <v>362</v>
      </c>
      <c r="L1524" s="80"/>
      <c r="M1524" s="2">
        <v>476</v>
      </c>
    </row>
    <row r="1525" spans="1:13" s="80" customFormat="1" ht="12.75">
      <c r="A1525" s="82"/>
      <c r="B1525" s="291">
        <v>2000</v>
      </c>
      <c r="C1525" s="18" t="s">
        <v>41</v>
      </c>
      <c r="D1525" s="18" t="s">
        <v>396</v>
      </c>
      <c r="E1525" s="1" t="s">
        <v>387</v>
      </c>
      <c r="F1525" s="33" t="s">
        <v>535</v>
      </c>
      <c r="G1525" s="33" t="s">
        <v>46</v>
      </c>
      <c r="H1525" s="45">
        <f t="shared" si="105"/>
        <v>-16000</v>
      </c>
      <c r="I1525" s="79">
        <f t="shared" si="104"/>
        <v>4.201680672268908</v>
      </c>
      <c r="J1525" s="81"/>
      <c r="K1525" t="s">
        <v>370</v>
      </c>
      <c r="L1525" s="81"/>
      <c r="M1525" s="2">
        <v>476</v>
      </c>
    </row>
    <row r="1526" spans="1:13" s="80" customFormat="1" ht="12.75">
      <c r="A1526" s="40"/>
      <c r="B1526" s="291">
        <v>2000</v>
      </c>
      <c r="C1526" s="76" t="s">
        <v>41</v>
      </c>
      <c r="D1526" s="18" t="s">
        <v>396</v>
      </c>
      <c r="E1526" s="76" t="s">
        <v>387</v>
      </c>
      <c r="F1526" s="33" t="s">
        <v>535</v>
      </c>
      <c r="G1526" s="33" t="s">
        <v>49</v>
      </c>
      <c r="H1526" s="45">
        <f t="shared" si="105"/>
        <v>-18000</v>
      </c>
      <c r="I1526" s="79">
        <f t="shared" si="104"/>
        <v>4.201680672268908</v>
      </c>
      <c r="K1526" t="s">
        <v>370</v>
      </c>
      <c r="M1526" s="2">
        <v>476</v>
      </c>
    </row>
    <row r="1527" spans="1:13" s="80" customFormat="1" ht="12.75">
      <c r="A1527" s="40"/>
      <c r="B1527" s="291">
        <v>2000</v>
      </c>
      <c r="C1527" s="1" t="s">
        <v>41</v>
      </c>
      <c r="D1527" s="18" t="s">
        <v>396</v>
      </c>
      <c r="E1527" s="1" t="s">
        <v>387</v>
      </c>
      <c r="F1527" s="33" t="s">
        <v>535</v>
      </c>
      <c r="G1527" s="33" t="s">
        <v>51</v>
      </c>
      <c r="H1527" s="45">
        <f t="shared" si="105"/>
        <v>-20000</v>
      </c>
      <c r="I1527" s="79">
        <f t="shared" si="104"/>
        <v>4.201680672268908</v>
      </c>
      <c r="K1527" t="s">
        <v>370</v>
      </c>
      <c r="M1527" s="2">
        <v>476</v>
      </c>
    </row>
    <row r="1528" spans="1:13" s="80" customFormat="1" ht="12.75">
      <c r="A1528" s="40"/>
      <c r="B1528" s="291">
        <v>1700</v>
      </c>
      <c r="C1528" s="1" t="s">
        <v>41</v>
      </c>
      <c r="D1528" s="18" t="s">
        <v>396</v>
      </c>
      <c r="E1528" s="1" t="s">
        <v>387</v>
      </c>
      <c r="F1528" s="33" t="s">
        <v>535</v>
      </c>
      <c r="G1528" s="33" t="s">
        <v>51</v>
      </c>
      <c r="H1528" s="45">
        <f t="shared" si="105"/>
        <v>-21700</v>
      </c>
      <c r="I1528" s="79">
        <f t="shared" si="104"/>
        <v>3.5714285714285716</v>
      </c>
      <c r="K1528" t="s">
        <v>370</v>
      </c>
      <c r="M1528" s="2">
        <v>476</v>
      </c>
    </row>
    <row r="1529" spans="1:13" s="80" customFormat="1" ht="12.75">
      <c r="A1529" s="40"/>
      <c r="B1529" s="291">
        <v>2000</v>
      </c>
      <c r="C1529" s="1" t="s">
        <v>41</v>
      </c>
      <c r="D1529" s="18" t="s">
        <v>396</v>
      </c>
      <c r="E1529" s="1" t="s">
        <v>387</v>
      </c>
      <c r="F1529" s="33" t="s">
        <v>535</v>
      </c>
      <c r="G1529" s="33" t="s">
        <v>53</v>
      </c>
      <c r="H1529" s="45">
        <f t="shared" si="105"/>
        <v>-23700</v>
      </c>
      <c r="I1529" s="79">
        <f t="shared" si="104"/>
        <v>4.201680672268908</v>
      </c>
      <c r="K1529" t="s">
        <v>370</v>
      </c>
      <c r="M1529" s="2">
        <v>476</v>
      </c>
    </row>
    <row r="1530" spans="1:13" s="80" customFormat="1" ht="12.75">
      <c r="A1530" s="40"/>
      <c r="B1530" s="291">
        <v>1700</v>
      </c>
      <c r="C1530" s="1" t="s">
        <v>41</v>
      </c>
      <c r="D1530" s="18" t="s">
        <v>396</v>
      </c>
      <c r="E1530" s="1" t="s">
        <v>387</v>
      </c>
      <c r="F1530" s="33" t="s">
        <v>535</v>
      </c>
      <c r="G1530" s="33" t="s">
        <v>53</v>
      </c>
      <c r="H1530" s="45">
        <f t="shared" si="105"/>
        <v>-25400</v>
      </c>
      <c r="I1530" s="79">
        <f t="shared" si="104"/>
        <v>3.5714285714285716</v>
      </c>
      <c r="K1530" t="s">
        <v>370</v>
      </c>
      <c r="M1530" s="2">
        <v>476</v>
      </c>
    </row>
    <row r="1531" spans="1:13" s="80" customFormat="1" ht="12.75">
      <c r="A1531" s="40"/>
      <c r="B1531" s="291">
        <v>2000</v>
      </c>
      <c r="C1531" s="1" t="s">
        <v>41</v>
      </c>
      <c r="D1531" s="18" t="s">
        <v>396</v>
      </c>
      <c r="E1531" s="1" t="s">
        <v>387</v>
      </c>
      <c r="F1531" s="33" t="s">
        <v>535</v>
      </c>
      <c r="G1531" s="33" t="s">
        <v>124</v>
      </c>
      <c r="H1531" s="45">
        <f t="shared" si="105"/>
        <v>-27400</v>
      </c>
      <c r="I1531" s="79">
        <f t="shared" si="104"/>
        <v>4.201680672268908</v>
      </c>
      <c r="K1531" t="s">
        <v>370</v>
      </c>
      <c r="M1531" s="2">
        <v>476</v>
      </c>
    </row>
    <row r="1532" spans="1:13" s="80" customFormat="1" ht="12.75">
      <c r="A1532" s="40"/>
      <c r="B1532" s="291">
        <v>1700</v>
      </c>
      <c r="C1532" s="1" t="s">
        <v>41</v>
      </c>
      <c r="D1532" s="18" t="s">
        <v>396</v>
      </c>
      <c r="E1532" s="1" t="s">
        <v>387</v>
      </c>
      <c r="F1532" s="33" t="s">
        <v>535</v>
      </c>
      <c r="G1532" s="33" t="s">
        <v>124</v>
      </c>
      <c r="H1532" s="45">
        <f t="shared" si="105"/>
        <v>-29100</v>
      </c>
      <c r="I1532" s="79">
        <f t="shared" si="104"/>
        <v>3.5714285714285716</v>
      </c>
      <c r="K1532" t="s">
        <v>370</v>
      </c>
      <c r="M1532" s="2">
        <v>476</v>
      </c>
    </row>
    <row r="1533" spans="1:13" s="80" customFormat="1" ht="12.75">
      <c r="A1533" s="40"/>
      <c r="B1533" s="291">
        <v>2000</v>
      </c>
      <c r="C1533" s="1" t="s">
        <v>41</v>
      </c>
      <c r="D1533" s="18" t="s">
        <v>396</v>
      </c>
      <c r="E1533" s="1" t="s">
        <v>387</v>
      </c>
      <c r="F1533" s="33" t="s">
        <v>535</v>
      </c>
      <c r="G1533" s="33" t="s">
        <v>56</v>
      </c>
      <c r="H1533" s="45">
        <f t="shared" si="105"/>
        <v>-31100</v>
      </c>
      <c r="I1533" s="79">
        <f t="shared" si="104"/>
        <v>4.201680672268908</v>
      </c>
      <c r="K1533" t="s">
        <v>370</v>
      </c>
      <c r="M1533" s="2">
        <v>476</v>
      </c>
    </row>
    <row r="1534" spans="1:13" s="80" customFormat="1" ht="12.75">
      <c r="A1534" s="40"/>
      <c r="B1534" s="291">
        <v>2000</v>
      </c>
      <c r="C1534" s="1" t="s">
        <v>41</v>
      </c>
      <c r="D1534" s="18" t="s">
        <v>396</v>
      </c>
      <c r="E1534" s="1" t="s">
        <v>387</v>
      </c>
      <c r="F1534" s="33" t="s">
        <v>535</v>
      </c>
      <c r="G1534" s="33" t="s">
        <v>100</v>
      </c>
      <c r="H1534" s="45">
        <f t="shared" si="105"/>
        <v>-33100</v>
      </c>
      <c r="I1534" s="79">
        <f t="shared" si="104"/>
        <v>4.201680672268908</v>
      </c>
      <c r="K1534" t="s">
        <v>370</v>
      </c>
      <c r="M1534" s="2">
        <v>476</v>
      </c>
    </row>
    <row r="1535" spans="1:13" s="80" customFormat="1" ht="12.75">
      <c r="A1535" s="40"/>
      <c r="B1535" s="291">
        <v>1000</v>
      </c>
      <c r="C1535" s="1" t="s">
        <v>41</v>
      </c>
      <c r="D1535" s="18" t="s">
        <v>396</v>
      </c>
      <c r="E1535" s="82" t="s">
        <v>387</v>
      </c>
      <c r="F1535" s="33" t="s">
        <v>535</v>
      </c>
      <c r="G1535" s="33" t="s">
        <v>214</v>
      </c>
      <c r="H1535" s="45">
        <f t="shared" si="105"/>
        <v>-34100</v>
      </c>
      <c r="I1535" s="79">
        <f t="shared" si="104"/>
        <v>2.100840336134454</v>
      </c>
      <c r="K1535" t="s">
        <v>370</v>
      </c>
      <c r="M1535" s="2">
        <v>476</v>
      </c>
    </row>
    <row r="1536" spans="1:13" s="80" customFormat="1" ht="12.75">
      <c r="A1536" s="40"/>
      <c r="B1536" s="149">
        <v>1000</v>
      </c>
      <c r="C1536" s="40" t="s">
        <v>41</v>
      </c>
      <c r="D1536" s="40" t="s">
        <v>396</v>
      </c>
      <c r="E1536" s="40" t="s">
        <v>387</v>
      </c>
      <c r="F1536" s="38" t="s">
        <v>535</v>
      </c>
      <c r="G1536" s="38" t="s">
        <v>216</v>
      </c>
      <c r="H1536" s="39">
        <f t="shared" si="105"/>
        <v>-35100</v>
      </c>
      <c r="I1536" s="116">
        <f t="shared" si="104"/>
        <v>2.100840336134454</v>
      </c>
      <c r="K1536" s="80" t="s">
        <v>370</v>
      </c>
      <c r="M1536" s="2">
        <v>476</v>
      </c>
    </row>
    <row r="1537" spans="1:13" s="80" customFormat="1" ht="12.75">
      <c r="A1537" s="40"/>
      <c r="B1537" s="149">
        <v>2000</v>
      </c>
      <c r="C1537" s="40" t="s">
        <v>41</v>
      </c>
      <c r="D1537" s="40" t="s">
        <v>396</v>
      </c>
      <c r="E1537" s="40" t="s">
        <v>387</v>
      </c>
      <c r="F1537" s="38" t="s">
        <v>535</v>
      </c>
      <c r="G1537" s="38" t="s">
        <v>282</v>
      </c>
      <c r="H1537" s="45">
        <f t="shared" si="105"/>
        <v>-37100</v>
      </c>
      <c r="I1537" s="79">
        <f t="shared" si="104"/>
        <v>4.201680672268908</v>
      </c>
      <c r="K1537" t="s">
        <v>370</v>
      </c>
      <c r="M1537" s="2">
        <v>476</v>
      </c>
    </row>
    <row r="1538" spans="1:13" s="80" customFormat="1" ht="12.75">
      <c r="A1538" s="40"/>
      <c r="B1538" s="149">
        <v>2000</v>
      </c>
      <c r="C1538" s="40" t="s">
        <v>41</v>
      </c>
      <c r="D1538" s="40" t="s">
        <v>396</v>
      </c>
      <c r="E1538" s="40" t="s">
        <v>387</v>
      </c>
      <c r="F1538" s="38" t="s">
        <v>535</v>
      </c>
      <c r="G1538" s="38" t="s">
        <v>271</v>
      </c>
      <c r="H1538" s="45">
        <f t="shared" si="105"/>
        <v>-39100</v>
      </c>
      <c r="I1538" s="79">
        <f t="shared" si="104"/>
        <v>4.201680672268908</v>
      </c>
      <c r="K1538" t="s">
        <v>370</v>
      </c>
      <c r="M1538" s="2">
        <v>476</v>
      </c>
    </row>
    <row r="1539" spans="1:13" s="80" customFormat="1" ht="12.75">
      <c r="A1539" s="40"/>
      <c r="B1539" s="149">
        <v>2000</v>
      </c>
      <c r="C1539" s="40" t="s">
        <v>41</v>
      </c>
      <c r="D1539" s="40" t="s">
        <v>396</v>
      </c>
      <c r="E1539" s="40" t="s">
        <v>387</v>
      </c>
      <c r="F1539" s="38" t="s">
        <v>543</v>
      </c>
      <c r="G1539" s="38" t="s">
        <v>137</v>
      </c>
      <c r="H1539" s="45">
        <f t="shared" si="105"/>
        <v>-41100</v>
      </c>
      <c r="I1539" s="79">
        <f t="shared" si="104"/>
        <v>4.201680672268908</v>
      </c>
      <c r="K1539" t="s">
        <v>374</v>
      </c>
      <c r="M1539" s="2">
        <v>476</v>
      </c>
    </row>
    <row r="1540" spans="1:13" s="80" customFormat="1" ht="12.75">
      <c r="A1540" s="40"/>
      <c r="B1540" s="149">
        <v>500</v>
      </c>
      <c r="C1540" s="40" t="s">
        <v>41</v>
      </c>
      <c r="D1540" s="40" t="s">
        <v>396</v>
      </c>
      <c r="E1540" s="40" t="s">
        <v>387</v>
      </c>
      <c r="F1540" s="38" t="s">
        <v>543</v>
      </c>
      <c r="G1540" s="38" t="s">
        <v>137</v>
      </c>
      <c r="H1540" s="45">
        <f t="shared" si="105"/>
        <v>-41600</v>
      </c>
      <c r="I1540" s="79">
        <f t="shared" si="104"/>
        <v>1.050420168067227</v>
      </c>
      <c r="K1540" t="s">
        <v>374</v>
      </c>
      <c r="M1540" s="2">
        <v>476</v>
      </c>
    </row>
    <row r="1541" spans="1:13" s="21" customFormat="1" ht="12.75">
      <c r="A1541" s="40"/>
      <c r="B1541" s="149">
        <v>2000</v>
      </c>
      <c r="C1541" s="40" t="s">
        <v>41</v>
      </c>
      <c r="D1541" s="40" t="s">
        <v>396</v>
      </c>
      <c r="E1541" s="40" t="s">
        <v>387</v>
      </c>
      <c r="F1541" s="38" t="s">
        <v>543</v>
      </c>
      <c r="G1541" s="38" t="s">
        <v>139</v>
      </c>
      <c r="H1541" s="45">
        <f t="shared" si="105"/>
        <v>-43600</v>
      </c>
      <c r="I1541" s="79">
        <f t="shared" si="104"/>
        <v>4.201680672268908</v>
      </c>
      <c r="J1541" s="80"/>
      <c r="K1541" t="s">
        <v>374</v>
      </c>
      <c r="L1541" s="80"/>
      <c r="M1541" s="2">
        <v>476</v>
      </c>
    </row>
    <row r="1542" spans="1:13" s="80" customFormat="1" ht="12.75">
      <c r="A1542" s="40"/>
      <c r="B1542" s="149">
        <v>500</v>
      </c>
      <c r="C1542" s="40" t="s">
        <v>41</v>
      </c>
      <c r="D1542" s="40" t="s">
        <v>396</v>
      </c>
      <c r="E1542" s="40" t="s">
        <v>387</v>
      </c>
      <c r="F1542" s="38" t="s">
        <v>543</v>
      </c>
      <c r="G1542" s="38" t="s">
        <v>139</v>
      </c>
      <c r="H1542" s="45">
        <f t="shared" si="105"/>
        <v>-44100</v>
      </c>
      <c r="I1542" s="79">
        <f t="shared" si="104"/>
        <v>1.050420168067227</v>
      </c>
      <c r="K1542" t="s">
        <v>374</v>
      </c>
      <c r="M1542" s="2">
        <v>476</v>
      </c>
    </row>
    <row r="1543" spans="1:13" s="80" customFormat="1" ht="12.75">
      <c r="A1543" s="40"/>
      <c r="B1543" s="149">
        <v>2000</v>
      </c>
      <c r="C1543" s="40" t="s">
        <v>41</v>
      </c>
      <c r="D1543" s="40" t="s">
        <v>396</v>
      </c>
      <c r="E1543" s="40" t="s">
        <v>387</v>
      </c>
      <c r="F1543" s="38" t="s">
        <v>543</v>
      </c>
      <c r="G1543" s="38" t="s">
        <v>141</v>
      </c>
      <c r="H1543" s="45">
        <f t="shared" si="105"/>
        <v>-46100</v>
      </c>
      <c r="I1543" s="79">
        <f t="shared" si="104"/>
        <v>4.201680672268908</v>
      </c>
      <c r="K1543" t="s">
        <v>374</v>
      </c>
      <c r="M1543" s="2">
        <v>476</v>
      </c>
    </row>
    <row r="1544" spans="1:14" s="21" customFormat="1" ht="12.75">
      <c r="A1544" s="40"/>
      <c r="B1544" s="149">
        <v>500</v>
      </c>
      <c r="C1544" s="40" t="s">
        <v>41</v>
      </c>
      <c r="D1544" s="40" t="s">
        <v>396</v>
      </c>
      <c r="E1544" s="40" t="s">
        <v>387</v>
      </c>
      <c r="F1544" s="38" t="s">
        <v>543</v>
      </c>
      <c r="G1544" s="38" t="s">
        <v>141</v>
      </c>
      <c r="H1544" s="45">
        <f t="shared" si="105"/>
        <v>-46600</v>
      </c>
      <c r="I1544" s="79">
        <f t="shared" si="104"/>
        <v>1.050420168067227</v>
      </c>
      <c r="J1544" s="80"/>
      <c r="K1544" t="s">
        <v>374</v>
      </c>
      <c r="L1544" s="80"/>
      <c r="M1544" s="2">
        <v>476</v>
      </c>
      <c r="N1544" s="125"/>
    </row>
    <row r="1545" spans="1:13" s="21" customFormat="1" ht="12.75">
      <c r="A1545" s="82"/>
      <c r="B1545" s="291">
        <v>2000</v>
      </c>
      <c r="C1545" s="18" t="s">
        <v>41</v>
      </c>
      <c r="D1545" s="18" t="s">
        <v>396</v>
      </c>
      <c r="E1545" s="1" t="s">
        <v>387</v>
      </c>
      <c r="F1545" s="33" t="s">
        <v>551</v>
      </c>
      <c r="G1545" s="33" t="s">
        <v>28</v>
      </c>
      <c r="H1545" s="45">
        <f t="shared" si="105"/>
        <v>-48600</v>
      </c>
      <c r="I1545" s="79">
        <f t="shared" si="104"/>
        <v>4.201680672268908</v>
      </c>
      <c r="J1545" s="81"/>
      <c r="K1545" t="s">
        <v>547</v>
      </c>
      <c r="L1545" s="81"/>
      <c r="M1545" s="2">
        <v>476</v>
      </c>
    </row>
    <row r="1546" spans="1:13" s="80" customFormat="1" ht="12.75">
      <c r="A1546" s="82"/>
      <c r="B1546" s="291">
        <v>500</v>
      </c>
      <c r="C1546" s="18" t="s">
        <v>41</v>
      </c>
      <c r="D1546" s="18" t="s">
        <v>396</v>
      </c>
      <c r="E1546" s="1" t="s">
        <v>387</v>
      </c>
      <c r="F1546" s="33" t="s">
        <v>551</v>
      </c>
      <c r="G1546" s="33" t="s">
        <v>28</v>
      </c>
      <c r="H1546" s="45">
        <f t="shared" si="105"/>
        <v>-49100</v>
      </c>
      <c r="I1546" s="79">
        <f t="shared" si="104"/>
        <v>1.050420168067227</v>
      </c>
      <c r="J1546" s="81"/>
      <c r="K1546" t="s">
        <v>547</v>
      </c>
      <c r="L1546" s="81"/>
      <c r="M1546" s="2">
        <v>476</v>
      </c>
    </row>
    <row r="1547" spans="1:13" s="80" customFormat="1" ht="12.75">
      <c r="A1547" s="40"/>
      <c r="B1547" s="409">
        <v>2000</v>
      </c>
      <c r="C1547" s="76" t="s">
        <v>41</v>
      </c>
      <c r="D1547" s="18" t="s">
        <v>396</v>
      </c>
      <c r="E1547" s="76" t="s">
        <v>387</v>
      </c>
      <c r="F1547" s="33" t="s">
        <v>551</v>
      </c>
      <c r="G1547" s="33" t="s">
        <v>31</v>
      </c>
      <c r="H1547" s="45">
        <f t="shared" si="105"/>
        <v>-51100</v>
      </c>
      <c r="I1547" s="79">
        <f t="shared" si="104"/>
        <v>4.201680672268908</v>
      </c>
      <c r="K1547" t="s">
        <v>547</v>
      </c>
      <c r="M1547" s="2">
        <v>476</v>
      </c>
    </row>
    <row r="1548" spans="1:13" s="80" customFormat="1" ht="12.75">
      <c r="A1548" s="82"/>
      <c r="B1548" s="291">
        <v>500</v>
      </c>
      <c r="C1548" s="18" t="s">
        <v>41</v>
      </c>
      <c r="D1548" s="18" t="s">
        <v>396</v>
      </c>
      <c r="E1548" s="1" t="s">
        <v>387</v>
      </c>
      <c r="F1548" s="33" t="s">
        <v>551</v>
      </c>
      <c r="G1548" s="33" t="s">
        <v>31</v>
      </c>
      <c r="H1548" s="45">
        <f t="shared" si="105"/>
        <v>-51600</v>
      </c>
      <c r="I1548" s="79">
        <f t="shared" si="104"/>
        <v>1.050420168067227</v>
      </c>
      <c r="J1548" s="81"/>
      <c r="K1548" t="s">
        <v>547</v>
      </c>
      <c r="L1548" s="81"/>
      <c r="M1548" s="2">
        <v>476</v>
      </c>
    </row>
    <row r="1549" spans="1:13" s="80" customFormat="1" ht="12.75">
      <c r="A1549" s="40"/>
      <c r="B1549" s="291">
        <v>2000</v>
      </c>
      <c r="C1549" s="1" t="s">
        <v>41</v>
      </c>
      <c r="D1549" s="18" t="s">
        <v>396</v>
      </c>
      <c r="E1549" s="1" t="s">
        <v>387</v>
      </c>
      <c r="F1549" s="33" t="s">
        <v>551</v>
      </c>
      <c r="G1549" s="33" t="s">
        <v>100</v>
      </c>
      <c r="H1549" s="45">
        <f t="shared" si="105"/>
        <v>-53600</v>
      </c>
      <c r="I1549" s="79">
        <f t="shared" si="104"/>
        <v>4.201680672268908</v>
      </c>
      <c r="K1549" t="s">
        <v>547</v>
      </c>
      <c r="M1549" s="2">
        <v>476</v>
      </c>
    </row>
    <row r="1550" spans="1:13" s="21" customFormat="1" ht="12.75">
      <c r="A1550" s="40"/>
      <c r="B1550" s="291">
        <v>2000</v>
      </c>
      <c r="C1550" s="1" t="s">
        <v>41</v>
      </c>
      <c r="D1550" s="18" t="s">
        <v>396</v>
      </c>
      <c r="E1550" s="1" t="s">
        <v>387</v>
      </c>
      <c r="F1550" s="33" t="s">
        <v>551</v>
      </c>
      <c r="G1550" s="33" t="s">
        <v>135</v>
      </c>
      <c r="H1550" s="45">
        <f t="shared" si="105"/>
        <v>-55600</v>
      </c>
      <c r="I1550" s="79">
        <f t="shared" si="104"/>
        <v>4.201680672268908</v>
      </c>
      <c r="J1550" s="80"/>
      <c r="K1550" t="s">
        <v>547</v>
      </c>
      <c r="L1550" s="80"/>
      <c r="M1550" s="2">
        <v>476</v>
      </c>
    </row>
    <row r="1551" spans="1:13" s="21" customFormat="1" ht="12.75">
      <c r="A1551" s="40"/>
      <c r="B1551" s="291">
        <v>2000</v>
      </c>
      <c r="C1551" s="1" t="s">
        <v>41</v>
      </c>
      <c r="D1551" s="18" t="s">
        <v>396</v>
      </c>
      <c r="E1551" s="1" t="s">
        <v>387</v>
      </c>
      <c r="F1551" s="33" t="s">
        <v>551</v>
      </c>
      <c r="G1551" s="33" t="s">
        <v>233</v>
      </c>
      <c r="H1551" s="45">
        <f t="shared" si="105"/>
        <v>-57600</v>
      </c>
      <c r="I1551" s="79">
        <f t="shared" si="104"/>
        <v>4.201680672268908</v>
      </c>
      <c r="J1551" s="80"/>
      <c r="K1551" t="s">
        <v>547</v>
      </c>
      <c r="L1551" s="80"/>
      <c r="M1551" s="2">
        <v>476</v>
      </c>
    </row>
    <row r="1552" spans="1:13" s="80" customFormat="1" ht="12.75">
      <c r="A1552" s="40"/>
      <c r="B1552" s="291">
        <v>2000</v>
      </c>
      <c r="C1552" s="1" t="s">
        <v>41</v>
      </c>
      <c r="D1552" s="18" t="s">
        <v>396</v>
      </c>
      <c r="E1552" s="1" t="s">
        <v>387</v>
      </c>
      <c r="F1552" s="33" t="s">
        <v>551</v>
      </c>
      <c r="G1552" s="33" t="s">
        <v>236</v>
      </c>
      <c r="H1552" s="45">
        <f t="shared" si="105"/>
        <v>-59600</v>
      </c>
      <c r="I1552" s="79">
        <f t="shared" si="104"/>
        <v>4.201680672268908</v>
      </c>
      <c r="K1552" t="s">
        <v>547</v>
      </c>
      <c r="M1552" s="2">
        <v>476</v>
      </c>
    </row>
    <row r="1553" spans="1:13" s="80" customFormat="1" ht="12.75">
      <c r="A1553" s="40"/>
      <c r="B1553" s="291">
        <v>2000</v>
      </c>
      <c r="C1553" s="1" t="s">
        <v>41</v>
      </c>
      <c r="D1553" s="18" t="s">
        <v>396</v>
      </c>
      <c r="E1553" s="1" t="s">
        <v>387</v>
      </c>
      <c r="F1553" s="33" t="s">
        <v>551</v>
      </c>
      <c r="G1553" s="33" t="s">
        <v>269</v>
      </c>
      <c r="H1553" s="45">
        <f t="shared" si="105"/>
        <v>-61600</v>
      </c>
      <c r="I1553" s="79">
        <f t="shared" si="104"/>
        <v>4.201680672268908</v>
      </c>
      <c r="K1553" t="s">
        <v>547</v>
      </c>
      <c r="M1553" s="2">
        <v>476</v>
      </c>
    </row>
    <row r="1554" spans="1:13" s="80" customFormat="1" ht="12.75">
      <c r="A1554" s="82"/>
      <c r="B1554" s="149">
        <v>2000</v>
      </c>
      <c r="C1554" s="18" t="s">
        <v>41</v>
      </c>
      <c r="D1554" s="18" t="s">
        <v>396</v>
      </c>
      <c r="E1554" s="18" t="s">
        <v>387</v>
      </c>
      <c r="F1554" s="33" t="s">
        <v>569</v>
      </c>
      <c r="G1554" s="37" t="s">
        <v>567</v>
      </c>
      <c r="H1554" s="45">
        <f t="shared" si="105"/>
        <v>-63600</v>
      </c>
      <c r="I1554" s="79">
        <f aca="true" t="shared" si="108" ref="I1554:I1559">+B1554/M1554</f>
        <v>4.201680672268908</v>
      </c>
      <c r="J1554" s="81"/>
      <c r="K1554" s="81" t="s">
        <v>379</v>
      </c>
      <c r="L1554" s="81"/>
      <c r="M1554" s="2">
        <v>476</v>
      </c>
    </row>
    <row r="1555" spans="1:13" s="80" customFormat="1" ht="12.75">
      <c r="A1555" s="82"/>
      <c r="B1555" s="291">
        <v>2000</v>
      </c>
      <c r="C1555" s="1" t="s">
        <v>41</v>
      </c>
      <c r="D1555" s="18" t="s">
        <v>396</v>
      </c>
      <c r="E1555" s="1" t="s">
        <v>387</v>
      </c>
      <c r="F1555" s="33" t="s">
        <v>569</v>
      </c>
      <c r="G1555" s="33" t="s">
        <v>570</v>
      </c>
      <c r="H1555" s="45">
        <f t="shared" si="105"/>
        <v>-65600</v>
      </c>
      <c r="I1555" s="79">
        <f t="shared" si="108"/>
        <v>4.201680672268908</v>
      </c>
      <c r="J1555" s="81"/>
      <c r="K1555" s="81" t="s">
        <v>379</v>
      </c>
      <c r="L1555" s="81"/>
      <c r="M1555" s="2">
        <v>476</v>
      </c>
    </row>
    <row r="1556" spans="1:13" s="80" customFormat="1" ht="12.75">
      <c r="A1556" s="40"/>
      <c r="B1556" s="291">
        <v>2000</v>
      </c>
      <c r="C1556" s="1" t="s">
        <v>41</v>
      </c>
      <c r="D1556" s="18" t="s">
        <v>396</v>
      </c>
      <c r="E1556" s="1" t="s">
        <v>387</v>
      </c>
      <c r="F1556" s="33" t="s">
        <v>569</v>
      </c>
      <c r="G1556" s="33" t="s">
        <v>578</v>
      </c>
      <c r="H1556" s="45">
        <f aca="true" t="shared" si="109" ref="H1556:H1561">H1555-B1556</f>
        <v>-67600</v>
      </c>
      <c r="I1556" s="79">
        <f t="shared" si="108"/>
        <v>4.201680672268908</v>
      </c>
      <c r="K1556" s="81" t="s">
        <v>379</v>
      </c>
      <c r="M1556" s="2">
        <v>476</v>
      </c>
    </row>
    <row r="1557" spans="1:13" s="80" customFormat="1" ht="12.75">
      <c r="A1557" s="40"/>
      <c r="B1557" s="291">
        <v>2000</v>
      </c>
      <c r="C1557" s="1" t="s">
        <v>41</v>
      </c>
      <c r="D1557" s="18" t="s">
        <v>396</v>
      </c>
      <c r="E1557" s="1" t="s">
        <v>387</v>
      </c>
      <c r="F1557" s="33" t="s">
        <v>569</v>
      </c>
      <c r="G1557" s="33" t="s">
        <v>581</v>
      </c>
      <c r="H1557" s="45">
        <f t="shared" si="109"/>
        <v>-69600</v>
      </c>
      <c r="I1557" s="79">
        <f t="shared" si="108"/>
        <v>4.201680672268908</v>
      </c>
      <c r="K1557" s="81" t="s">
        <v>379</v>
      </c>
      <c r="M1557" s="2">
        <v>476</v>
      </c>
    </row>
    <row r="1558" spans="1:13" s="80" customFormat="1" ht="12.75">
      <c r="A1558" s="40"/>
      <c r="B1558" s="291">
        <v>2000</v>
      </c>
      <c r="C1558" s="1" t="s">
        <v>41</v>
      </c>
      <c r="D1558" s="18" t="s">
        <v>396</v>
      </c>
      <c r="E1558" s="1" t="s">
        <v>387</v>
      </c>
      <c r="F1558" s="33" t="s">
        <v>569</v>
      </c>
      <c r="G1558" s="33" t="s">
        <v>583</v>
      </c>
      <c r="H1558" s="45">
        <f t="shared" si="109"/>
        <v>-71600</v>
      </c>
      <c r="I1558" s="79">
        <f t="shared" si="108"/>
        <v>4.201680672268908</v>
      </c>
      <c r="K1558" s="81" t="s">
        <v>379</v>
      </c>
      <c r="M1558" s="2">
        <v>476</v>
      </c>
    </row>
    <row r="1559" spans="1:13" s="80" customFormat="1" ht="12.75">
      <c r="A1559" s="40"/>
      <c r="B1559" s="291">
        <v>2000</v>
      </c>
      <c r="C1559" s="1" t="s">
        <v>41</v>
      </c>
      <c r="D1559" s="18" t="s">
        <v>396</v>
      </c>
      <c r="E1559" s="1" t="s">
        <v>387</v>
      </c>
      <c r="F1559" s="33" t="s">
        <v>569</v>
      </c>
      <c r="G1559" s="33" t="s">
        <v>585</v>
      </c>
      <c r="H1559" s="45">
        <f t="shared" si="109"/>
        <v>-73600</v>
      </c>
      <c r="I1559" s="79">
        <f t="shared" si="108"/>
        <v>4.201680672268908</v>
      </c>
      <c r="K1559" s="81" t="s">
        <v>379</v>
      </c>
      <c r="M1559" s="2">
        <v>476</v>
      </c>
    </row>
    <row r="1560" spans="1:13" s="80" customFormat="1" ht="12.75">
      <c r="A1560" s="40"/>
      <c r="B1560" s="291">
        <v>2000</v>
      </c>
      <c r="C1560" s="1" t="s">
        <v>41</v>
      </c>
      <c r="D1560" s="18" t="s">
        <v>396</v>
      </c>
      <c r="E1560" s="1" t="s">
        <v>387</v>
      </c>
      <c r="F1560" s="33" t="s">
        <v>569</v>
      </c>
      <c r="G1560" s="33" t="s">
        <v>378</v>
      </c>
      <c r="H1560" s="45">
        <f t="shared" si="109"/>
        <v>-75600</v>
      </c>
      <c r="I1560" s="79">
        <f>+B1560/M1560</f>
        <v>4.201680672268908</v>
      </c>
      <c r="K1560" s="81" t="s">
        <v>379</v>
      </c>
      <c r="M1560" s="2">
        <v>476</v>
      </c>
    </row>
    <row r="1561" spans="1:13" s="21" customFormat="1" ht="12.75">
      <c r="A1561" s="40"/>
      <c r="B1561" s="291">
        <v>2000</v>
      </c>
      <c r="C1561" s="1" t="s">
        <v>41</v>
      </c>
      <c r="D1561" s="18" t="s">
        <v>396</v>
      </c>
      <c r="E1561" s="1" t="s">
        <v>387</v>
      </c>
      <c r="F1561" s="33" t="s">
        <v>569</v>
      </c>
      <c r="G1561" s="33" t="s">
        <v>586</v>
      </c>
      <c r="H1561" s="45">
        <f t="shared" si="109"/>
        <v>-77600</v>
      </c>
      <c r="I1561" s="79">
        <f>+B1561/M1561</f>
        <v>4.201680672268908</v>
      </c>
      <c r="J1561" s="80"/>
      <c r="K1561" s="81" t="s">
        <v>379</v>
      </c>
      <c r="L1561" s="80"/>
      <c r="M1561" s="2">
        <v>476</v>
      </c>
    </row>
    <row r="1562" spans="1:13" s="66" customFormat="1" ht="12.75">
      <c r="A1562" s="64"/>
      <c r="B1562" s="150">
        <f>SUM(B1518:B1561)</f>
        <v>77600</v>
      </c>
      <c r="C1562" s="64" t="s">
        <v>41</v>
      </c>
      <c r="D1562" s="64"/>
      <c r="E1562" s="64"/>
      <c r="F1562" s="69"/>
      <c r="G1562" s="69"/>
      <c r="H1562" s="68">
        <v>0</v>
      </c>
      <c r="I1562" s="117">
        <f>+B1562/M1562</f>
        <v>163.0252100840336</v>
      </c>
      <c r="J1562" s="110"/>
      <c r="K1562" s="110"/>
      <c r="L1562" s="110"/>
      <c r="M1562" s="2">
        <v>476</v>
      </c>
    </row>
    <row r="1563" spans="1:13" s="21" customFormat="1" ht="12.75">
      <c r="A1563" s="40"/>
      <c r="B1563" s="149"/>
      <c r="C1563" s="40"/>
      <c r="D1563" s="40"/>
      <c r="E1563" s="40"/>
      <c r="F1563" s="38"/>
      <c r="G1563" s="38"/>
      <c r="H1563" s="45">
        <f>H1562-B1563</f>
        <v>0</v>
      </c>
      <c r="I1563" s="79">
        <f>+B1563/M1563</f>
        <v>0</v>
      </c>
      <c r="J1563" s="80"/>
      <c r="K1563" s="80"/>
      <c r="L1563" s="80"/>
      <c r="M1563" s="2">
        <v>476</v>
      </c>
    </row>
    <row r="1564" spans="1:13" s="21" customFormat="1" ht="12.75">
      <c r="A1564" s="40"/>
      <c r="B1564" s="149"/>
      <c r="C1564" s="40"/>
      <c r="D1564" s="40"/>
      <c r="E1564" s="40"/>
      <c r="F1564" s="38"/>
      <c r="G1564" s="38"/>
      <c r="H1564" s="45">
        <f>H1563-B1564</f>
        <v>0</v>
      </c>
      <c r="I1564" s="79">
        <f aca="true" t="shared" si="110" ref="I1564:I1626">+B1564/M1564</f>
        <v>0</v>
      </c>
      <c r="J1564" s="80"/>
      <c r="K1564" s="80"/>
      <c r="L1564" s="80"/>
      <c r="M1564" s="2">
        <v>476</v>
      </c>
    </row>
    <row r="1565" spans="1:13" s="80" customFormat="1" ht="12.75">
      <c r="A1565" s="40"/>
      <c r="B1565" s="149">
        <v>35000</v>
      </c>
      <c r="C1565" s="40" t="s">
        <v>615</v>
      </c>
      <c r="D1565" s="40" t="s">
        <v>396</v>
      </c>
      <c r="E1565" s="40" t="s">
        <v>402</v>
      </c>
      <c r="F1565" s="38" t="s">
        <v>616</v>
      </c>
      <c r="G1565" s="38" t="s">
        <v>141</v>
      </c>
      <c r="H1565" s="45">
        <f>H1564-B1565</f>
        <v>-35000</v>
      </c>
      <c r="I1565" s="79">
        <f t="shared" si="110"/>
        <v>73.52941176470588</v>
      </c>
      <c r="K1565" s="81" t="s">
        <v>362</v>
      </c>
      <c r="M1565" s="2">
        <v>476</v>
      </c>
    </row>
    <row r="1566" spans="1:13" s="80" customFormat="1" ht="12.75">
      <c r="A1566" s="40"/>
      <c r="B1566" s="291">
        <v>2800</v>
      </c>
      <c r="C1566" s="1" t="s">
        <v>617</v>
      </c>
      <c r="D1566" s="18" t="s">
        <v>396</v>
      </c>
      <c r="E1566" s="1" t="s">
        <v>402</v>
      </c>
      <c r="F1566" s="33" t="s">
        <v>618</v>
      </c>
      <c r="G1566" s="33" t="s">
        <v>49</v>
      </c>
      <c r="H1566" s="45">
        <f aca="true" t="shared" si="111" ref="H1566:H1572">H1565-B1566</f>
        <v>-37800</v>
      </c>
      <c r="I1566" s="79">
        <f aca="true" t="shared" si="112" ref="I1566:I1572">+B1566/M1566</f>
        <v>5.882352941176471</v>
      </c>
      <c r="K1566" t="s">
        <v>370</v>
      </c>
      <c r="M1566" s="2">
        <v>476</v>
      </c>
    </row>
    <row r="1567" spans="1:13" s="80" customFormat="1" ht="12.75">
      <c r="A1567" s="40"/>
      <c r="B1567" s="291">
        <v>1300</v>
      </c>
      <c r="C1567" s="1" t="s">
        <v>619</v>
      </c>
      <c r="D1567" s="18" t="s">
        <v>396</v>
      </c>
      <c r="E1567" s="1" t="s">
        <v>402</v>
      </c>
      <c r="F1567" s="33" t="s">
        <v>618</v>
      </c>
      <c r="G1567" s="33" t="s">
        <v>49</v>
      </c>
      <c r="H1567" s="45">
        <f t="shared" si="111"/>
        <v>-39100</v>
      </c>
      <c r="I1567" s="79">
        <f t="shared" si="112"/>
        <v>2.73109243697479</v>
      </c>
      <c r="K1567" t="s">
        <v>370</v>
      </c>
      <c r="M1567" s="2">
        <v>476</v>
      </c>
    </row>
    <row r="1568" spans="1:13" s="80" customFormat="1" ht="12.75">
      <c r="A1568" s="40"/>
      <c r="B1568" s="291">
        <v>1300</v>
      </c>
      <c r="C1568" s="1" t="s">
        <v>619</v>
      </c>
      <c r="D1568" s="18" t="s">
        <v>396</v>
      </c>
      <c r="E1568" s="1" t="s">
        <v>402</v>
      </c>
      <c r="F1568" s="33" t="s">
        <v>620</v>
      </c>
      <c r="G1568" s="33" t="s">
        <v>214</v>
      </c>
      <c r="H1568" s="45">
        <f t="shared" si="111"/>
        <v>-40400</v>
      </c>
      <c r="I1568" s="79">
        <f t="shared" si="112"/>
        <v>2.73109243697479</v>
      </c>
      <c r="K1568" t="s">
        <v>370</v>
      </c>
      <c r="M1568" s="2">
        <v>476</v>
      </c>
    </row>
    <row r="1569" spans="1:13" s="80" customFormat="1" ht="12.75">
      <c r="A1569" s="40"/>
      <c r="B1569" s="291">
        <v>2275</v>
      </c>
      <c r="C1569" s="1" t="s">
        <v>621</v>
      </c>
      <c r="D1569" s="18" t="s">
        <v>396</v>
      </c>
      <c r="E1569" s="1" t="s">
        <v>402</v>
      </c>
      <c r="F1569" s="33" t="s">
        <v>620</v>
      </c>
      <c r="G1569" s="33" t="s">
        <v>214</v>
      </c>
      <c r="H1569" s="45">
        <f t="shared" si="111"/>
        <v>-42675</v>
      </c>
      <c r="I1569" s="79">
        <f t="shared" si="112"/>
        <v>4.779411764705882</v>
      </c>
      <c r="K1569" t="s">
        <v>370</v>
      </c>
      <c r="M1569" s="2">
        <v>476</v>
      </c>
    </row>
    <row r="1570" spans="1:13" s="80" customFormat="1" ht="12.75">
      <c r="A1570" s="40"/>
      <c r="B1570" s="291">
        <v>2000</v>
      </c>
      <c r="C1570" s="1" t="s">
        <v>624</v>
      </c>
      <c r="D1570" s="18" t="s">
        <v>396</v>
      </c>
      <c r="E1570" s="1" t="s">
        <v>402</v>
      </c>
      <c r="F1570" s="33" t="s">
        <v>625</v>
      </c>
      <c r="G1570" s="33" t="s">
        <v>137</v>
      </c>
      <c r="H1570" s="45">
        <f t="shared" si="111"/>
        <v>-44675</v>
      </c>
      <c r="I1570" s="79">
        <f t="shared" si="112"/>
        <v>4.201680672268908</v>
      </c>
      <c r="K1570" t="s">
        <v>547</v>
      </c>
      <c r="M1570" s="2">
        <v>476</v>
      </c>
    </row>
    <row r="1571" spans="1:13" s="80" customFormat="1" ht="12.75">
      <c r="A1571" s="40"/>
      <c r="B1571" s="291">
        <v>3000</v>
      </c>
      <c r="C1571" s="82" t="s">
        <v>626</v>
      </c>
      <c r="D1571" s="18" t="s">
        <v>396</v>
      </c>
      <c r="E1571" s="1" t="s">
        <v>402</v>
      </c>
      <c r="F1571" s="33" t="s">
        <v>627</v>
      </c>
      <c r="G1571" s="33" t="s">
        <v>214</v>
      </c>
      <c r="H1571" s="45">
        <f t="shared" si="111"/>
        <v>-47675</v>
      </c>
      <c r="I1571" s="79">
        <f t="shared" si="112"/>
        <v>6.302521008403361</v>
      </c>
      <c r="K1571" t="s">
        <v>547</v>
      </c>
      <c r="M1571" s="2">
        <v>476</v>
      </c>
    </row>
    <row r="1572" spans="1:13" s="80" customFormat="1" ht="12.75">
      <c r="A1572" s="40"/>
      <c r="B1572" s="149">
        <v>1000</v>
      </c>
      <c r="C1572" s="40" t="s">
        <v>628</v>
      </c>
      <c r="D1572" s="18" t="s">
        <v>396</v>
      </c>
      <c r="E1572" s="18" t="s">
        <v>402</v>
      </c>
      <c r="F1572" s="37" t="s">
        <v>580</v>
      </c>
      <c r="G1572" s="37" t="s">
        <v>595</v>
      </c>
      <c r="H1572" s="39">
        <f t="shared" si="111"/>
        <v>-48675</v>
      </c>
      <c r="I1572" s="116">
        <f t="shared" si="112"/>
        <v>2.100840336134454</v>
      </c>
      <c r="K1572" s="80" t="s">
        <v>379</v>
      </c>
      <c r="M1572" s="44">
        <v>476</v>
      </c>
    </row>
    <row r="1573" spans="1:13" s="110" customFormat="1" ht="12.75">
      <c r="A1573" s="64"/>
      <c r="B1573" s="150">
        <f>SUM(B1564:B1572)</f>
        <v>48675</v>
      </c>
      <c r="C1573" s="64"/>
      <c r="D1573" s="64"/>
      <c r="E1573" s="64" t="s">
        <v>402</v>
      </c>
      <c r="F1573" s="69"/>
      <c r="G1573" s="69"/>
      <c r="H1573" s="68">
        <v>0</v>
      </c>
      <c r="I1573" s="117">
        <f t="shared" si="110"/>
        <v>102.25840336134453</v>
      </c>
      <c r="M1573" s="2">
        <v>476</v>
      </c>
    </row>
    <row r="1574" spans="1:13" s="80" customFormat="1" ht="12.75">
      <c r="A1574" s="40"/>
      <c r="B1574" s="39"/>
      <c r="C1574" s="40"/>
      <c r="D1574" s="40"/>
      <c r="E1574" s="40"/>
      <c r="F1574" s="38"/>
      <c r="G1574" s="38"/>
      <c r="H1574" s="45">
        <f>H1573-B1574</f>
        <v>0</v>
      </c>
      <c r="I1574" s="79">
        <f t="shared" si="110"/>
        <v>0</v>
      </c>
      <c r="M1574" s="2">
        <v>476</v>
      </c>
    </row>
    <row r="1575" spans="1:13" s="80" customFormat="1" ht="12.75">
      <c r="A1575" s="40"/>
      <c r="B1575" s="39"/>
      <c r="C1575" s="40"/>
      <c r="D1575" s="40"/>
      <c r="E1575" s="40"/>
      <c r="F1575" s="38"/>
      <c r="G1575" s="38"/>
      <c r="H1575" s="45">
        <f>H1574-B1575</f>
        <v>0</v>
      </c>
      <c r="I1575" s="79">
        <f t="shared" si="110"/>
        <v>0</v>
      </c>
      <c r="M1575" s="2">
        <v>476</v>
      </c>
    </row>
    <row r="1576" spans="2:13" ht="12.75">
      <c r="B1576" s="8"/>
      <c r="H1576" s="45">
        <f>H1575-B1576</f>
        <v>0</v>
      </c>
      <c r="I1576" s="28">
        <f t="shared" si="110"/>
        <v>0</v>
      </c>
      <c r="M1576" s="2">
        <v>476</v>
      </c>
    </row>
    <row r="1577" spans="2:13" ht="12.75">
      <c r="B1577" s="8"/>
      <c r="H1577" s="45">
        <f>H1576-B1577</f>
        <v>0</v>
      </c>
      <c r="I1577" s="28">
        <f t="shared" si="110"/>
        <v>0</v>
      </c>
      <c r="M1577" s="2">
        <v>476</v>
      </c>
    </row>
    <row r="1578" spans="1:13" s="110" customFormat="1" ht="12.75">
      <c r="A1578" s="64"/>
      <c r="B1578" s="404">
        <f>+B1597+B1612+B1619+B1634</f>
        <v>151000</v>
      </c>
      <c r="C1578" s="57" t="s">
        <v>1093</v>
      </c>
      <c r="D1578" s="17"/>
      <c r="E1578" s="64"/>
      <c r="F1578" s="69"/>
      <c r="G1578" s="69"/>
      <c r="H1578" s="68">
        <v>0</v>
      </c>
      <c r="I1578" s="117">
        <f t="shared" si="110"/>
        <v>317.2268907563025</v>
      </c>
      <c r="M1578" s="2">
        <v>476</v>
      </c>
    </row>
    <row r="1579" spans="1:13" s="21" customFormat="1" ht="12.75">
      <c r="A1579" s="40"/>
      <c r="B1579" s="224"/>
      <c r="C1579" s="40"/>
      <c r="D1579" s="40"/>
      <c r="E1579" s="40"/>
      <c r="F1579" s="38"/>
      <c r="G1579" s="38"/>
      <c r="H1579" s="45">
        <f aca="true" t="shared" si="113" ref="H1579:H1611">H1578-B1579</f>
        <v>0</v>
      </c>
      <c r="I1579" s="79">
        <f t="shared" si="110"/>
        <v>0</v>
      </c>
      <c r="J1579" s="80"/>
      <c r="K1579" s="80"/>
      <c r="L1579" s="80"/>
      <c r="M1579" s="2">
        <v>476</v>
      </c>
    </row>
    <row r="1580" spans="1:13" s="21" customFormat="1" ht="12.75">
      <c r="A1580" s="40"/>
      <c r="B1580" s="224"/>
      <c r="C1580" s="40"/>
      <c r="D1580" s="40"/>
      <c r="E1580" s="40"/>
      <c r="F1580" s="38"/>
      <c r="G1580" s="38"/>
      <c r="H1580" s="45">
        <f t="shared" si="113"/>
        <v>0</v>
      </c>
      <c r="I1580" s="79">
        <f t="shared" si="110"/>
        <v>0</v>
      </c>
      <c r="J1580" s="80"/>
      <c r="K1580" s="80"/>
      <c r="L1580" s="80"/>
      <c r="M1580" s="2">
        <v>476</v>
      </c>
    </row>
    <row r="1581" spans="2:13" ht="12.75">
      <c r="B1581" s="224">
        <v>4000</v>
      </c>
      <c r="C1581" s="82" t="s">
        <v>1087</v>
      </c>
      <c r="D1581" s="40" t="s">
        <v>396</v>
      </c>
      <c r="E1581" s="82" t="s">
        <v>387</v>
      </c>
      <c r="F1581" s="70" t="s">
        <v>629</v>
      </c>
      <c r="G1581" s="38" t="s">
        <v>28</v>
      </c>
      <c r="H1581" s="45">
        <f t="shared" si="113"/>
        <v>-4000</v>
      </c>
      <c r="I1581" s="79">
        <f t="shared" si="110"/>
        <v>8.403361344537815</v>
      </c>
      <c r="K1581" t="s">
        <v>547</v>
      </c>
      <c r="M1581" s="2">
        <v>476</v>
      </c>
    </row>
    <row r="1582" spans="2:13" ht="12.75">
      <c r="B1582" s="217">
        <v>4000</v>
      </c>
      <c r="C1582" s="82" t="s">
        <v>1088</v>
      </c>
      <c r="D1582" s="40" t="s">
        <v>396</v>
      </c>
      <c r="E1582" s="82" t="s">
        <v>387</v>
      </c>
      <c r="F1582" s="70" t="s">
        <v>629</v>
      </c>
      <c r="G1582" s="38" t="s">
        <v>31</v>
      </c>
      <c r="H1582" s="45">
        <f t="shared" si="113"/>
        <v>-8000</v>
      </c>
      <c r="I1582" s="79">
        <f t="shared" si="110"/>
        <v>8.403361344537815</v>
      </c>
      <c r="K1582" t="s">
        <v>547</v>
      </c>
      <c r="M1582" s="2">
        <v>476</v>
      </c>
    </row>
    <row r="1583" spans="2:13" ht="12.75">
      <c r="B1583" s="217">
        <v>4000</v>
      </c>
      <c r="C1583" s="1" t="s">
        <v>57</v>
      </c>
      <c r="D1583" s="18" t="s">
        <v>396</v>
      </c>
      <c r="E1583" s="1" t="s">
        <v>387</v>
      </c>
      <c r="F1583" s="70" t="s">
        <v>630</v>
      </c>
      <c r="G1583" s="33" t="s">
        <v>100</v>
      </c>
      <c r="H1583" s="45">
        <f t="shared" si="113"/>
        <v>-12000</v>
      </c>
      <c r="I1583" s="79">
        <f t="shared" si="110"/>
        <v>8.403361344537815</v>
      </c>
      <c r="K1583" s="81" t="s">
        <v>547</v>
      </c>
      <c r="M1583" s="2">
        <v>476</v>
      </c>
    </row>
    <row r="1584" spans="2:13" ht="12.75">
      <c r="B1584" s="224">
        <v>4000</v>
      </c>
      <c r="C1584" s="18" t="s">
        <v>62</v>
      </c>
      <c r="D1584" s="18" t="s">
        <v>396</v>
      </c>
      <c r="E1584" s="18" t="s">
        <v>387</v>
      </c>
      <c r="F1584" s="70" t="s">
        <v>630</v>
      </c>
      <c r="G1584" s="37" t="s">
        <v>135</v>
      </c>
      <c r="H1584" s="45">
        <f t="shared" si="113"/>
        <v>-16000</v>
      </c>
      <c r="I1584" s="79">
        <f t="shared" si="110"/>
        <v>8.403361344537815</v>
      </c>
      <c r="K1584" s="81" t="s">
        <v>547</v>
      </c>
      <c r="M1584" s="2">
        <v>476</v>
      </c>
    </row>
    <row r="1585" spans="2:13" ht="12.75">
      <c r="B1585" s="224">
        <v>10000</v>
      </c>
      <c r="C1585" s="18" t="s">
        <v>631</v>
      </c>
      <c r="D1585" s="18" t="s">
        <v>396</v>
      </c>
      <c r="E1585" s="1" t="s">
        <v>387</v>
      </c>
      <c r="F1585" s="70" t="s">
        <v>632</v>
      </c>
      <c r="G1585" s="70" t="s">
        <v>100</v>
      </c>
      <c r="H1585" s="45">
        <f t="shared" si="113"/>
        <v>-26000</v>
      </c>
      <c r="I1585" s="79">
        <f t="shared" si="110"/>
        <v>21.008403361344538</v>
      </c>
      <c r="K1585" s="81" t="s">
        <v>374</v>
      </c>
      <c r="M1585" s="2">
        <v>476</v>
      </c>
    </row>
    <row r="1586" spans="2:13" ht="12.75">
      <c r="B1586" s="224">
        <v>10000</v>
      </c>
      <c r="C1586" s="82" t="s">
        <v>633</v>
      </c>
      <c r="D1586" s="18" t="s">
        <v>396</v>
      </c>
      <c r="E1586" s="1" t="s">
        <v>387</v>
      </c>
      <c r="F1586" s="70" t="s">
        <v>632</v>
      </c>
      <c r="G1586" s="70" t="s">
        <v>135</v>
      </c>
      <c r="H1586" s="45">
        <f t="shared" si="113"/>
        <v>-36000</v>
      </c>
      <c r="I1586" s="79">
        <f t="shared" si="110"/>
        <v>21.008403361344538</v>
      </c>
      <c r="K1586" s="81" t="s">
        <v>374</v>
      </c>
      <c r="M1586" s="2">
        <v>476</v>
      </c>
    </row>
    <row r="1587" spans="1:13" s="21" customFormat="1" ht="12.75">
      <c r="A1587" s="18"/>
      <c r="B1587" s="224">
        <v>1500</v>
      </c>
      <c r="C1587" s="18" t="s">
        <v>560</v>
      </c>
      <c r="D1587" s="18" t="s">
        <v>396</v>
      </c>
      <c r="E1587" s="18" t="s">
        <v>387</v>
      </c>
      <c r="F1587" s="38" t="s">
        <v>634</v>
      </c>
      <c r="G1587" s="37" t="s">
        <v>31</v>
      </c>
      <c r="H1587" s="39">
        <f t="shared" si="113"/>
        <v>-37500</v>
      </c>
      <c r="I1587" s="116">
        <f t="shared" si="110"/>
        <v>3.1512605042016806</v>
      </c>
      <c r="K1587" s="21" t="s">
        <v>379</v>
      </c>
      <c r="M1587" s="44">
        <v>476</v>
      </c>
    </row>
    <row r="1588" spans="1:13" s="21" customFormat="1" ht="12.75">
      <c r="A1588" s="18"/>
      <c r="B1588" s="224">
        <v>1500</v>
      </c>
      <c r="C1588" s="18" t="s">
        <v>635</v>
      </c>
      <c r="D1588" s="18" t="s">
        <v>396</v>
      </c>
      <c r="E1588" s="18" t="s">
        <v>387</v>
      </c>
      <c r="F1588" s="38" t="s">
        <v>634</v>
      </c>
      <c r="G1588" s="38" t="s">
        <v>31</v>
      </c>
      <c r="H1588" s="39">
        <f t="shared" si="113"/>
        <v>-39000</v>
      </c>
      <c r="I1588" s="116">
        <f t="shared" si="110"/>
        <v>3.1512605042016806</v>
      </c>
      <c r="K1588" s="21" t="s">
        <v>379</v>
      </c>
      <c r="M1588" s="44">
        <v>476</v>
      </c>
    </row>
    <row r="1589" spans="2:13" ht="12.75">
      <c r="B1589" s="224">
        <v>1500</v>
      </c>
      <c r="C1589" s="40" t="s">
        <v>636</v>
      </c>
      <c r="D1589" s="40" t="s">
        <v>396</v>
      </c>
      <c r="E1589" s="40" t="s">
        <v>387</v>
      </c>
      <c r="F1589" s="70" t="s">
        <v>637</v>
      </c>
      <c r="G1589" s="38" t="s">
        <v>51</v>
      </c>
      <c r="H1589" s="45">
        <f t="shared" si="113"/>
        <v>-40500</v>
      </c>
      <c r="I1589" s="79">
        <f t="shared" si="110"/>
        <v>3.1512605042016806</v>
      </c>
      <c r="K1589" s="81" t="s">
        <v>362</v>
      </c>
      <c r="M1589" s="2">
        <v>476</v>
      </c>
    </row>
    <row r="1590" spans="2:13" ht="12.75">
      <c r="B1590" s="224">
        <v>1500</v>
      </c>
      <c r="C1590" s="40" t="s">
        <v>522</v>
      </c>
      <c r="D1590" s="40" t="s">
        <v>396</v>
      </c>
      <c r="E1590" s="40" t="s">
        <v>387</v>
      </c>
      <c r="F1590" s="70" t="s">
        <v>637</v>
      </c>
      <c r="G1590" s="38" t="s">
        <v>51</v>
      </c>
      <c r="H1590" s="45">
        <f t="shared" si="113"/>
        <v>-42000</v>
      </c>
      <c r="I1590" s="79">
        <f t="shared" si="110"/>
        <v>3.1512605042016806</v>
      </c>
      <c r="K1590" s="81" t="s">
        <v>362</v>
      </c>
      <c r="M1590" s="2">
        <v>476</v>
      </c>
    </row>
    <row r="1591" spans="2:13" ht="12.75">
      <c r="B1591" s="224">
        <v>1500</v>
      </c>
      <c r="C1591" s="18" t="s">
        <v>638</v>
      </c>
      <c r="D1591" s="18" t="s">
        <v>396</v>
      </c>
      <c r="E1591" s="18" t="s">
        <v>387</v>
      </c>
      <c r="F1591" s="70" t="s">
        <v>639</v>
      </c>
      <c r="G1591" s="37" t="s">
        <v>236</v>
      </c>
      <c r="H1591" s="45">
        <f t="shared" si="113"/>
        <v>-43500</v>
      </c>
      <c r="I1591" s="79">
        <f t="shared" si="110"/>
        <v>3.1512605042016806</v>
      </c>
      <c r="K1591" t="s">
        <v>547</v>
      </c>
      <c r="M1591" s="2">
        <v>476</v>
      </c>
    </row>
    <row r="1592" spans="1:13" s="21" customFormat="1" ht="12.75">
      <c r="A1592" s="18"/>
      <c r="B1592" s="224">
        <v>1500</v>
      </c>
      <c r="C1592" s="18" t="s">
        <v>571</v>
      </c>
      <c r="D1592" s="18" t="s">
        <v>396</v>
      </c>
      <c r="E1592" s="18" t="s">
        <v>387</v>
      </c>
      <c r="F1592" s="70" t="s">
        <v>639</v>
      </c>
      <c r="G1592" s="37" t="s">
        <v>236</v>
      </c>
      <c r="H1592" s="45">
        <f t="shared" si="113"/>
        <v>-45000</v>
      </c>
      <c r="I1592" s="79">
        <f t="shared" si="110"/>
        <v>3.1512605042016806</v>
      </c>
      <c r="K1592" t="s">
        <v>547</v>
      </c>
      <c r="M1592" s="2">
        <v>476</v>
      </c>
    </row>
    <row r="1593" spans="2:13" ht="12.75">
      <c r="B1593" s="217">
        <v>2500</v>
      </c>
      <c r="C1593" s="82" t="s">
        <v>588</v>
      </c>
      <c r="D1593" s="40" t="s">
        <v>396</v>
      </c>
      <c r="E1593" s="82" t="s">
        <v>387</v>
      </c>
      <c r="F1593" s="70" t="s">
        <v>640</v>
      </c>
      <c r="G1593" s="70" t="s">
        <v>216</v>
      </c>
      <c r="H1593" s="45">
        <f t="shared" si="113"/>
        <v>-47500</v>
      </c>
      <c r="I1593" s="79">
        <f t="shared" si="110"/>
        <v>5.2521008403361344</v>
      </c>
      <c r="K1593" s="81" t="s">
        <v>362</v>
      </c>
      <c r="M1593" s="2">
        <v>476</v>
      </c>
    </row>
    <row r="1594" spans="1:13" s="81" customFormat="1" ht="12.75">
      <c r="A1594" s="82"/>
      <c r="B1594" s="224">
        <v>2500</v>
      </c>
      <c r="C1594" s="82" t="s">
        <v>641</v>
      </c>
      <c r="D1594" s="40" t="s">
        <v>396</v>
      </c>
      <c r="E1594" s="82" t="s">
        <v>387</v>
      </c>
      <c r="F1594" s="70" t="s">
        <v>640</v>
      </c>
      <c r="G1594" s="38" t="s">
        <v>216</v>
      </c>
      <c r="H1594" s="45">
        <f t="shared" si="113"/>
        <v>-50000</v>
      </c>
      <c r="I1594" s="79">
        <f t="shared" si="110"/>
        <v>5.2521008403361344</v>
      </c>
      <c r="K1594" s="81" t="s">
        <v>362</v>
      </c>
      <c r="M1594" s="2">
        <v>476</v>
      </c>
    </row>
    <row r="1595" spans="1:13" s="81" customFormat="1" ht="12.75">
      <c r="A1595" s="82"/>
      <c r="B1595" s="224">
        <v>2500</v>
      </c>
      <c r="C1595" s="82" t="s">
        <v>642</v>
      </c>
      <c r="D1595" s="40" t="s">
        <v>396</v>
      </c>
      <c r="E1595" s="82" t="s">
        <v>387</v>
      </c>
      <c r="F1595" s="70" t="s">
        <v>643</v>
      </c>
      <c r="G1595" s="38" t="s">
        <v>233</v>
      </c>
      <c r="H1595" s="45">
        <f t="shared" si="113"/>
        <v>-52500</v>
      </c>
      <c r="I1595" s="79">
        <f t="shared" si="110"/>
        <v>5.2521008403361344</v>
      </c>
      <c r="K1595" s="81" t="s">
        <v>362</v>
      </c>
      <c r="M1595" s="2">
        <v>476</v>
      </c>
    </row>
    <row r="1596" spans="1:13" s="81" customFormat="1" ht="12.75">
      <c r="A1596" s="82"/>
      <c r="B1596" s="224">
        <v>2500</v>
      </c>
      <c r="C1596" s="40" t="s">
        <v>644</v>
      </c>
      <c r="D1596" s="40" t="s">
        <v>396</v>
      </c>
      <c r="E1596" s="40" t="s">
        <v>387</v>
      </c>
      <c r="F1596" s="70" t="s">
        <v>643</v>
      </c>
      <c r="G1596" s="38" t="s">
        <v>236</v>
      </c>
      <c r="H1596" s="45">
        <f t="shared" si="113"/>
        <v>-55000</v>
      </c>
      <c r="I1596" s="79">
        <f t="shared" si="110"/>
        <v>5.2521008403361344</v>
      </c>
      <c r="K1596" s="81" t="s">
        <v>362</v>
      </c>
      <c r="M1596" s="2">
        <v>476</v>
      </c>
    </row>
    <row r="1597" spans="1:13" s="110" customFormat="1" ht="12.75">
      <c r="A1597" s="17"/>
      <c r="B1597" s="405">
        <f>SUM(B1580:B1596)</f>
        <v>55000</v>
      </c>
      <c r="C1597" s="64" t="s">
        <v>658</v>
      </c>
      <c r="D1597" s="64"/>
      <c r="E1597" s="17"/>
      <c r="F1597" s="24"/>
      <c r="G1597" s="24"/>
      <c r="H1597" s="68">
        <v>0</v>
      </c>
      <c r="I1597" s="117">
        <f>+B1597/M1597</f>
        <v>115.54621848739495</v>
      </c>
      <c r="J1597" s="66"/>
      <c r="K1597" s="66"/>
      <c r="L1597" s="66"/>
      <c r="M1597" s="2">
        <v>476</v>
      </c>
    </row>
    <row r="1598" spans="1:13" s="80" customFormat="1" ht="12.75">
      <c r="A1598" s="40"/>
      <c r="B1598" s="224"/>
      <c r="C1598" s="40"/>
      <c r="D1598" s="40"/>
      <c r="E1598" s="40"/>
      <c r="F1598" s="38"/>
      <c r="G1598" s="38"/>
      <c r="H1598" s="45">
        <f t="shared" si="113"/>
        <v>0</v>
      </c>
      <c r="I1598" s="79">
        <f t="shared" si="110"/>
        <v>0</v>
      </c>
      <c r="M1598" s="2">
        <v>476</v>
      </c>
    </row>
    <row r="1599" spans="1:13" s="80" customFormat="1" ht="12.75">
      <c r="A1599" s="18"/>
      <c r="B1599" s="224"/>
      <c r="C1599" s="40"/>
      <c r="D1599" s="40"/>
      <c r="E1599" s="18"/>
      <c r="F1599" s="37"/>
      <c r="G1599" s="37"/>
      <c r="H1599" s="45">
        <f t="shared" si="113"/>
        <v>0</v>
      </c>
      <c r="I1599" s="79">
        <f t="shared" si="110"/>
        <v>0</v>
      </c>
      <c r="J1599" s="21"/>
      <c r="K1599" s="21"/>
      <c r="L1599" s="21"/>
      <c r="M1599" s="2">
        <v>476</v>
      </c>
    </row>
    <row r="1600" spans="2:13" ht="12.75">
      <c r="B1600" s="224">
        <v>1500</v>
      </c>
      <c r="C1600" s="40" t="s">
        <v>37</v>
      </c>
      <c r="D1600" s="40" t="s">
        <v>396</v>
      </c>
      <c r="E1600" s="40" t="s">
        <v>656</v>
      </c>
      <c r="F1600" s="70" t="s">
        <v>629</v>
      </c>
      <c r="G1600" s="38" t="s">
        <v>28</v>
      </c>
      <c r="H1600" s="45">
        <f t="shared" si="113"/>
        <v>-1500</v>
      </c>
      <c r="I1600" s="79">
        <f t="shared" si="110"/>
        <v>3.1512605042016806</v>
      </c>
      <c r="K1600" t="s">
        <v>547</v>
      </c>
      <c r="M1600" s="2">
        <v>476</v>
      </c>
    </row>
    <row r="1601" spans="1:13" s="21" customFormat="1" ht="12.75">
      <c r="A1601" s="18"/>
      <c r="B1601" s="224">
        <v>1500</v>
      </c>
      <c r="C1601" s="40" t="s">
        <v>37</v>
      </c>
      <c r="D1601" s="40" t="s">
        <v>396</v>
      </c>
      <c r="E1601" s="40" t="s">
        <v>656</v>
      </c>
      <c r="F1601" s="70" t="s">
        <v>629</v>
      </c>
      <c r="G1601" s="38" t="s">
        <v>31</v>
      </c>
      <c r="H1601" s="45">
        <f t="shared" si="113"/>
        <v>-3000</v>
      </c>
      <c r="I1601" s="79">
        <f t="shared" si="110"/>
        <v>3.1512605042016806</v>
      </c>
      <c r="K1601" t="s">
        <v>547</v>
      </c>
      <c r="M1601" s="2">
        <v>476</v>
      </c>
    </row>
    <row r="1602" spans="2:13" ht="12.75">
      <c r="B1602" s="224">
        <v>1500</v>
      </c>
      <c r="C1602" s="18" t="s">
        <v>37</v>
      </c>
      <c r="D1602" s="18" t="s">
        <v>396</v>
      </c>
      <c r="E1602" s="18" t="s">
        <v>656</v>
      </c>
      <c r="F1602" s="70" t="s">
        <v>630</v>
      </c>
      <c r="G1602" s="33" t="s">
        <v>100</v>
      </c>
      <c r="H1602" s="45">
        <f t="shared" si="113"/>
        <v>-4500</v>
      </c>
      <c r="I1602" s="79">
        <f t="shared" si="110"/>
        <v>3.1512605042016806</v>
      </c>
      <c r="K1602" s="81" t="s">
        <v>547</v>
      </c>
      <c r="M1602" s="2">
        <v>476</v>
      </c>
    </row>
    <row r="1603" spans="2:13" ht="12.75">
      <c r="B1603" s="217">
        <v>1500</v>
      </c>
      <c r="C1603" s="18" t="s">
        <v>37</v>
      </c>
      <c r="D1603" s="18" t="s">
        <v>396</v>
      </c>
      <c r="E1603" s="82" t="s">
        <v>656</v>
      </c>
      <c r="F1603" s="70" t="s">
        <v>630</v>
      </c>
      <c r="G1603" s="37" t="s">
        <v>135</v>
      </c>
      <c r="H1603" s="45">
        <f t="shared" si="113"/>
        <v>-6000</v>
      </c>
      <c r="I1603" s="79">
        <f t="shared" si="110"/>
        <v>3.1512605042016806</v>
      </c>
      <c r="K1603" s="81" t="s">
        <v>547</v>
      </c>
      <c r="M1603" s="2">
        <v>476</v>
      </c>
    </row>
    <row r="1604" spans="2:14" ht="12.75">
      <c r="B1604" s="224">
        <v>1500</v>
      </c>
      <c r="C1604" s="76" t="s">
        <v>37</v>
      </c>
      <c r="D1604" s="18" t="s">
        <v>396</v>
      </c>
      <c r="E1604" s="76" t="s">
        <v>656</v>
      </c>
      <c r="F1604" s="70" t="s">
        <v>632</v>
      </c>
      <c r="G1604" s="70" t="s">
        <v>100</v>
      </c>
      <c r="H1604" s="45">
        <f t="shared" si="113"/>
        <v>-7500</v>
      </c>
      <c r="I1604" s="79">
        <f t="shared" si="110"/>
        <v>3.1512605042016806</v>
      </c>
      <c r="J1604" s="42"/>
      <c r="K1604" s="81" t="s">
        <v>374</v>
      </c>
      <c r="L1604" s="42"/>
      <c r="M1604" s="2">
        <v>476</v>
      </c>
      <c r="N1604" s="43"/>
    </row>
    <row r="1605" spans="2:13" ht="12.75">
      <c r="B1605" s="224">
        <v>1500</v>
      </c>
      <c r="C1605" s="1" t="s">
        <v>37</v>
      </c>
      <c r="D1605" s="18" t="s">
        <v>396</v>
      </c>
      <c r="E1605" s="82" t="s">
        <v>656</v>
      </c>
      <c r="F1605" s="70" t="s">
        <v>632</v>
      </c>
      <c r="G1605" s="70" t="s">
        <v>135</v>
      </c>
      <c r="H1605" s="45">
        <f t="shared" si="113"/>
        <v>-9000</v>
      </c>
      <c r="I1605" s="79">
        <f t="shared" si="110"/>
        <v>3.1512605042016806</v>
      </c>
      <c r="K1605" s="81" t="s">
        <v>374</v>
      </c>
      <c r="M1605" s="2">
        <v>476</v>
      </c>
    </row>
    <row r="1606" spans="2:13" ht="12.75">
      <c r="B1606" s="224">
        <v>3000</v>
      </c>
      <c r="C1606" s="40" t="s">
        <v>37</v>
      </c>
      <c r="D1606" s="18" t="s">
        <v>396</v>
      </c>
      <c r="E1606" s="40" t="s">
        <v>656</v>
      </c>
      <c r="F1606" s="70" t="s">
        <v>634</v>
      </c>
      <c r="G1606" s="38" t="s">
        <v>31</v>
      </c>
      <c r="H1606" s="45">
        <f t="shared" si="113"/>
        <v>-12000</v>
      </c>
      <c r="I1606" s="79">
        <f t="shared" si="110"/>
        <v>6.302521008403361</v>
      </c>
      <c r="K1606" t="s">
        <v>379</v>
      </c>
      <c r="M1606" s="2">
        <v>476</v>
      </c>
    </row>
    <row r="1607" spans="2:13" ht="12.75">
      <c r="B1607" s="224">
        <v>3000</v>
      </c>
      <c r="C1607" s="40" t="s">
        <v>37</v>
      </c>
      <c r="D1607" s="40" t="s">
        <v>396</v>
      </c>
      <c r="E1607" s="40" t="s">
        <v>656</v>
      </c>
      <c r="F1607" s="70" t="s">
        <v>637</v>
      </c>
      <c r="G1607" s="38" t="s">
        <v>51</v>
      </c>
      <c r="H1607" s="45">
        <f t="shared" si="113"/>
        <v>-15000</v>
      </c>
      <c r="I1607" s="79">
        <f t="shared" si="110"/>
        <v>6.302521008403361</v>
      </c>
      <c r="K1607" s="81" t="s">
        <v>362</v>
      </c>
      <c r="M1607" s="2">
        <v>476</v>
      </c>
    </row>
    <row r="1608" spans="2:13" ht="12.75">
      <c r="B1608" s="217">
        <v>3000</v>
      </c>
      <c r="C1608" s="18" t="s">
        <v>37</v>
      </c>
      <c r="D1608" s="18" t="s">
        <v>396</v>
      </c>
      <c r="E1608" s="1" t="s">
        <v>656</v>
      </c>
      <c r="F1608" s="70" t="s">
        <v>639</v>
      </c>
      <c r="G1608" s="33" t="s">
        <v>236</v>
      </c>
      <c r="H1608" s="45">
        <f t="shared" si="113"/>
        <v>-18000</v>
      </c>
      <c r="I1608" s="79">
        <f t="shared" si="110"/>
        <v>6.302521008403361</v>
      </c>
      <c r="K1608" t="s">
        <v>547</v>
      </c>
      <c r="M1608" s="2">
        <v>476</v>
      </c>
    </row>
    <row r="1609" spans="1:13" s="81" customFormat="1" ht="12.75">
      <c r="A1609" s="82"/>
      <c r="B1609" s="224">
        <v>3000</v>
      </c>
      <c r="C1609" s="82" t="s">
        <v>37</v>
      </c>
      <c r="D1609" s="40" t="s">
        <v>396</v>
      </c>
      <c r="E1609" s="82" t="s">
        <v>656</v>
      </c>
      <c r="F1609" s="70" t="s">
        <v>640</v>
      </c>
      <c r="G1609" s="38" t="s">
        <v>216</v>
      </c>
      <c r="H1609" s="45">
        <f t="shared" si="113"/>
        <v>-21000</v>
      </c>
      <c r="I1609" s="79">
        <f t="shared" si="110"/>
        <v>6.302521008403361</v>
      </c>
      <c r="K1609" s="81" t="s">
        <v>362</v>
      </c>
      <c r="M1609" s="2">
        <v>476</v>
      </c>
    </row>
    <row r="1610" spans="1:13" s="81" customFormat="1" ht="12.75">
      <c r="A1610" s="82"/>
      <c r="B1610" s="224">
        <v>1500</v>
      </c>
      <c r="C1610" s="40" t="s">
        <v>37</v>
      </c>
      <c r="D1610" s="40" t="s">
        <v>396</v>
      </c>
      <c r="E1610" s="40" t="s">
        <v>656</v>
      </c>
      <c r="F1610" s="70" t="s">
        <v>643</v>
      </c>
      <c r="G1610" s="38" t="s">
        <v>233</v>
      </c>
      <c r="H1610" s="45">
        <f t="shared" si="113"/>
        <v>-22500</v>
      </c>
      <c r="I1610" s="79">
        <f t="shared" si="110"/>
        <v>3.1512605042016806</v>
      </c>
      <c r="K1610" s="81" t="s">
        <v>362</v>
      </c>
      <c r="M1610" s="2">
        <v>476</v>
      </c>
    </row>
    <row r="1611" spans="1:13" s="81" customFormat="1" ht="12.75">
      <c r="A1611" s="82"/>
      <c r="B1611" s="217">
        <v>1500</v>
      </c>
      <c r="C1611" s="40" t="s">
        <v>37</v>
      </c>
      <c r="D1611" s="40" t="s">
        <v>396</v>
      </c>
      <c r="E1611" s="82" t="s">
        <v>656</v>
      </c>
      <c r="F1611" s="70" t="s">
        <v>643</v>
      </c>
      <c r="G1611" s="70" t="s">
        <v>236</v>
      </c>
      <c r="H1611" s="45">
        <f t="shared" si="113"/>
        <v>-24000</v>
      </c>
      <c r="I1611" s="79">
        <f t="shared" si="110"/>
        <v>3.1512605042016806</v>
      </c>
      <c r="K1611" s="81" t="s">
        <v>362</v>
      </c>
      <c r="M1611" s="2">
        <v>476</v>
      </c>
    </row>
    <row r="1612" spans="1:13" s="110" customFormat="1" ht="12.75">
      <c r="A1612" s="17"/>
      <c r="B1612" s="405">
        <f>SUM(B1599:B1611)</f>
        <v>24000</v>
      </c>
      <c r="C1612" s="64" t="s">
        <v>37</v>
      </c>
      <c r="D1612" s="64"/>
      <c r="E1612" s="17"/>
      <c r="F1612" s="24"/>
      <c r="G1612" s="24"/>
      <c r="H1612" s="68">
        <v>0</v>
      </c>
      <c r="I1612" s="117">
        <f t="shared" si="110"/>
        <v>50.42016806722689</v>
      </c>
      <c r="J1612" s="66"/>
      <c r="K1612" s="66"/>
      <c r="L1612" s="66"/>
      <c r="M1612" s="2">
        <v>476</v>
      </c>
    </row>
    <row r="1613" spans="1:13" s="80" customFormat="1" ht="12.75">
      <c r="A1613" s="18"/>
      <c r="B1613" s="224"/>
      <c r="C1613" s="40"/>
      <c r="D1613" s="40"/>
      <c r="E1613" s="18"/>
      <c r="F1613" s="37"/>
      <c r="G1613" s="37"/>
      <c r="H1613" s="45">
        <f aca="true" t="shared" si="114" ref="H1613:H1618">H1612-B1613</f>
        <v>0</v>
      </c>
      <c r="I1613" s="79">
        <f t="shared" si="110"/>
        <v>0</v>
      </c>
      <c r="J1613" s="21"/>
      <c r="K1613" s="21"/>
      <c r="L1613" s="21"/>
      <c r="M1613" s="2">
        <v>476</v>
      </c>
    </row>
    <row r="1614" spans="1:13" s="80" customFormat="1" ht="12.75">
      <c r="A1614" s="18"/>
      <c r="B1614" s="224"/>
      <c r="C1614" s="40"/>
      <c r="D1614" s="40"/>
      <c r="E1614" s="18"/>
      <c r="F1614" s="37"/>
      <c r="G1614" s="37"/>
      <c r="H1614" s="45">
        <f t="shared" si="114"/>
        <v>0</v>
      </c>
      <c r="I1614" s="79">
        <f t="shared" si="110"/>
        <v>0</v>
      </c>
      <c r="J1614" s="21"/>
      <c r="K1614" s="21"/>
      <c r="L1614" s="21"/>
      <c r="M1614" s="2">
        <v>476</v>
      </c>
    </row>
    <row r="1615" spans="2:13" ht="12.75">
      <c r="B1615" s="224">
        <v>10000</v>
      </c>
      <c r="C1615" s="40" t="s">
        <v>39</v>
      </c>
      <c r="D1615" s="40" t="s">
        <v>396</v>
      </c>
      <c r="E1615" s="40" t="s">
        <v>387</v>
      </c>
      <c r="F1615" s="70" t="s">
        <v>629</v>
      </c>
      <c r="G1615" s="38" t="s">
        <v>28</v>
      </c>
      <c r="H1615" s="45">
        <f t="shared" si="114"/>
        <v>-10000</v>
      </c>
      <c r="I1615" s="79">
        <f t="shared" si="110"/>
        <v>21.008403361344538</v>
      </c>
      <c r="K1615" t="s">
        <v>547</v>
      </c>
      <c r="M1615" s="2">
        <v>476</v>
      </c>
    </row>
    <row r="1616" spans="2:13" ht="12.75">
      <c r="B1616" s="224">
        <v>10000</v>
      </c>
      <c r="C1616" s="1" t="s">
        <v>39</v>
      </c>
      <c r="D1616" s="18" t="s">
        <v>396</v>
      </c>
      <c r="E1616" s="1" t="s">
        <v>387</v>
      </c>
      <c r="F1616" s="70" t="s">
        <v>630</v>
      </c>
      <c r="G1616" s="33" t="s">
        <v>100</v>
      </c>
      <c r="H1616" s="45">
        <f t="shared" si="114"/>
        <v>-20000</v>
      </c>
      <c r="I1616" s="79">
        <f t="shared" si="110"/>
        <v>21.008403361344538</v>
      </c>
      <c r="K1616" s="81" t="s">
        <v>547</v>
      </c>
      <c r="M1616" s="2">
        <v>476</v>
      </c>
    </row>
    <row r="1617" spans="2:13" ht="12.75">
      <c r="B1617" s="224">
        <v>10000</v>
      </c>
      <c r="C1617" s="1" t="s">
        <v>39</v>
      </c>
      <c r="D1617" s="18" t="s">
        <v>396</v>
      </c>
      <c r="E1617" s="1" t="s">
        <v>387</v>
      </c>
      <c r="F1617" s="70" t="s">
        <v>632</v>
      </c>
      <c r="G1617" s="70" t="s">
        <v>100</v>
      </c>
      <c r="H1617" s="45">
        <f t="shared" si="114"/>
        <v>-30000</v>
      </c>
      <c r="I1617" s="79">
        <f t="shared" si="110"/>
        <v>21.008403361344538</v>
      </c>
      <c r="K1617" s="81" t="s">
        <v>374</v>
      </c>
      <c r="M1617" s="2">
        <v>476</v>
      </c>
    </row>
    <row r="1618" spans="1:13" s="81" customFormat="1" ht="12.75">
      <c r="A1618" s="82"/>
      <c r="B1618" s="224">
        <v>10000</v>
      </c>
      <c r="C1618" s="82" t="s">
        <v>39</v>
      </c>
      <c r="D1618" s="40" t="s">
        <v>396</v>
      </c>
      <c r="E1618" s="82" t="s">
        <v>387</v>
      </c>
      <c r="F1618" s="70" t="s">
        <v>643</v>
      </c>
      <c r="G1618" s="38" t="s">
        <v>233</v>
      </c>
      <c r="H1618" s="45">
        <f t="shared" si="114"/>
        <v>-40000</v>
      </c>
      <c r="I1618" s="79">
        <f t="shared" si="110"/>
        <v>21.008403361344538</v>
      </c>
      <c r="K1618" s="81" t="s">
        <v>362</v>
      </c>
      <c r="M1618" s="2">
        <v>476</v>
      </c>
    </row>
    <row r="1619" spans="1:13" s="110" customFormat="1" ht="12.75">
      <c r="A1619" s="17"/>
      <c r="B1619" s="405">
        <f>SUM(B1614:B1618)</f>
        <v>40000</v>
      </c>
      <c r="C1619" s="64" t="s">
        <v>39</v>
      </c>
      <c r="D1619" s="64"/>
      <c r="E1619" s="17"/>
      <c r="F1619" s="24"/>
      <c r="G1619" s="24"/>
      <c r="H1619" s="68">
        <v>0</v>
      </c>
      <c r="I1619" s="117">
        <f t="shared" si="110"/>
        <v>84.03361344537815</v>
      </c>
      <c r="J1619" s="66"/>
      <c r="K1619" s="66"/>
      <c r="L1619" s="66"/>
      <c r="M1619" s="2">
        <v>476</v>
      </c>
    </row>
    <row r="1620" spans="1:13" s="80" customFormat="1" ht="12.75">
      <c r="A1620" s="18"/>
      <c r="B1620" s="224"/>
      <c r="C1620" s="18"/>
      <c r="D1620" s="40"/>
      <c r="E1620" s="18"/>
      <c r="F1620" s="37"/>
      <c r="G1620" s="37"/>
      <c r="H1620" s="45">
        <f>H1619-B1620</f>
        <v>0</v>
      </c>
      <c r="I1620" s="79">
        <f t="shared" si="110"/>
        <v>0</v>
      </c>
      <c r="J1620" s="21"/>
      <c r="K1620" s="21"/>
      <c r="L1620" s="21"/>
      <c r="M1620" s="2">
        <v>476</v>
      </c>
    </row>
    <row r="1621" spans="1:13" s="80" customFormat="1" ht="12.75">
      <c r="A1621" s="18"/>
      <c r="B1621" s="224"/>
      <c r="C1621" s="18"/>
      <c r="D1621" s="40"/>
      <c r="E1621" s="18"/>
      <c r="F1621" s="37"/>
      <c r="G1621" s="37"/>
      <c r="H1621" s="45">
        <f aca="true" t="shared" si="115" ref="H1621:H1633">H1620-B1621</f>
        <v>0</v>
      </c>
      <c r="I1621" s="79">
        <f t="shared" si="110"/>
        <v>0</v>
      </c>
      <c r="J1621" s="21"/>
      <c r="K1621" s="21"/>
      <c r="L1621" s="21"/>
      <c r="M1621" s="2">
        <v>476</v>
      </c>
    </row>
    <row r="1622" spans="2:13" ht="12.75">
      <c r="B1622" s="224">
        <v>2000</v>
      </c>
      <c r="C1622" s="40" t="s">
        <v>41</v>
      </c>
      <c r="D1622" s="40" t="s">
        <v>396</v>
      </c>
      <c r="E1622" s="40" t="s">
        <v>387</v>
      </c>
      <c r="F1622" s="70" t="s">
        <v>629</v>
      </c>
      <c r="G1622" s="38" t="s">
        <v>28</v>
      </c>
      <c r="H1622" s="45">
        <f t="shared" si="115"/>
        <v>-2000</v>
      </c>
      <c r="I1622" s="79">
        <f t="shared" si="110"/>
        <v>4.201680672268908</v>
      </c>
      <c r="K1622" t="s">
        <v>547</v>
      </c>
      <c r="M1622" s="2">
        <v>476</v>
      </c>
    </row>
    <row r="1623" spans="2:13" ht="12.75">
      <c r="B1623" s="217">
        <v>2000</v>
      </c>
      <c r="C1623" s="40" t="s">
        <v>41</v>
      </c>
      <c r="D1623" s="40" t="s">
        <v>396</v>
      </c>
      <c r="E1623" s="82" t="s">
        <v>387</v>
      </c>
      <c r="F1623" s="70" t="s">
        <v>629</v>
      </c>
      <c r="G1623" s="38" t="s">
        <v>31</v>
      </c>
      <c r="H1623" s="45">
        <f t="shared" si="115"/>
        <v>-4000</v>
      </c>
      <c r="I1623" s="79">
        <f t="shared" si="110"/>
        <v>4.201680672268908</v>
      </c>
      <c r="K1623" t="s">
        <v>547</v>
      </c>
      <c r="M1623" s="2">
        <v>476</v>
      </c>
    </row>
    <row r="1624" spans="2:13" ht="12.75">
      <c r="B1624" s="224">
        <v>2000</v>
      </c>
      <c r="C1624" s="40" t="s">
        <v>41</v>
      </c>
      <c r="D1624" s="18" t="s">
        <v>396</v>
      </c>
      <c r="E1624" s="40" t="s">
        <v>387</v>
      </c>
      <c r="F1624" s="70" t="s">
        <v>630</v>
      </c>
      <c r="G1624" s="33" t="s">
        <v>100</v>
      </c>
      <c r="H1624" s="45">
        <f t="shared" si="115"/>
        <v>-6000</v>
      </c>
      <c r="I1624" s="79">
        <f t="shared" si="110"/>
        <v>4.201680672268908</v>
      </c>
      <c r="K1624" s="81" t="s">
        <v>547</v>
      </c>
      <c r="M1624" s="2">
        <v>476</v>
      </c>
    </row>
    <row r="1625" spans="1:13" s="21" customFormat="1" ht="12.75">
      <c r="A1625" s="18"/>
      <c r="B1625" s="224">
        <v>2000</v>
      </c>
      <c r="C1625" s="18" t="s">
        <v>41</v>
      </c>
      <c r="D1625" s="18" t="s">
        <v>396</v>
      </c>
      <c r="E1625" s="18" t="s">
        <v>387</v>
      </c>
      <c r="F1625" s="70" t="s">
        <v>630</v>
      </c>
      <c r="G1625" s="37" t="s">
        <v>135</v>
      </c>
      <c r="H1625" s="45">
        <f t="shared" si="115"/>
        <v>-8000</v>
      </c>
      <c r="I1625" s="79">
        <f t="shared" si="110"/>
        <v>4.201680672268908</v>
      </c>
      <c r="K1625" s="81" t="s">
        <v>547</v>
      </c>
      <c r="M1625" s="2">
        <v>476</v>
      </c>
    </row>
    <row r="1626" spans="2:13" ht="12.75">
      <c r="B1626" s="224">
        <v>2000</v>
      </c>
      <c r="C1626" s="1" t="s">
        <v>41</v>
      </c>
      <c r="D1626" s="18" t="s">
        <v>396</v>
      </c>
      <c r="E1626" s="82" t="s">
        <v>387</v>
      </c>
      <c r="F1626" s="70" t="s">
        <v>632</v>
      </c>
      <c r="G1626" s="70" t="s">
        <v>100</v>
      </c>
      <c r="H1626" s="45">
        <f t="shared" si="115"/>
        <v>-10000</v>
      </c>
      <c r="I1626" s="79">
        <f t="shared" si="110"/>
        <v>4.201680672268908</v>
      </c>
      <c r="K1626" s="81" t="s">
        <v>374</v>
      </c>
      <c r="M1626" s="2">
        <v>476</v>
      </c>
    </row>
    <row r="1627" spans="2:13" ht="12.75">
      <c r="B1627" s="224">
        <v>2000</v>
      </c>
      <c r="C1627" s="1" t="s">
        <v>41</v>
      </c>
      <c r="D1627" s="18" t="s">
        <v>396</v>
      </c>
      <c r="E1627" s="1" t="s">
        <v>387</v>
      </c>
      <c r="F1627" s="70" t="s">
        <v>632</v>
      </c>
      <c r="G1627" s="70" t="s">
        <v>135</v>
      </c>
      <c r="H1627" s="45">
        <f t="shared" si="115"/>
        <v>-12000</v>
      </c>
      <c r="I1627" s="79">
        <f aca="true" t="shared" si="116" ref="I1627:I1636">+B1627/M1627</f>
        <v>4.201680672268908</v>
      </c>
      <c r="K1627" s="81" t="s">
        <v>374</v>
      </c>
      <c r="M1627" s="2">
        <v>476</v>
      </c>
    </row>
    <row r="1628" spans="2:13" ht="12.75">
      <c r="B1628" s="224">
        <v>4000</v>
      </c>
      <c r="C1628" s="18" t="s">
        <v>41</v>
      </c>
      <c r="D1628" s="18" t="s">
        <v>396</v>
      </c>
      <c r="E1628" s="18" t="s">
        <v>387</v>
      </c>
      <c r="F1628" s="33" t="s">
        <v>645</v>
      </c>
      <c r="G1628" s="37" t="s">
        <v>31</v>
      </c>
      <c r="H1628" s="45">
        <f t="shared" si="115"/>
        <v>-16000</v>
      </c>
      <c r="I1628" s="79">
        <f t="shared" si="116"/>
        <v>8.403361344537815</v>
      </c>
      <c r="K1628" t="s">
        <v>379</v>
      </c>
      <c r="M1628" s="2">
        <v>476</v>
      </c>
    </row>
    <row r="1629" spans="2:13" ht="12.75">
      <c r="B1629" s="224">
        <v>4000</v>
      </c>
      <c r="C1629" s="40" t="s">
        <v>41</v>
      </c>
      <c r="D1629" s="40" t="s">
        <v>396</v>
      </c>
      <c r="E1629" s="40" t="s">
        <v>387</v>
      </c>
      <c r="F1629" s="70" t="s">
        <v>637</v>
      </c>
      <c r="G1629" s="38" t="s">
        <v>51</v>
      </c>
      <c r="H1629" s="45">
        <f t="shared" si="115"/>
        <v>-20000</v>
      </c>
      <c r="I1629" s="79">
        <f t="shared" si="116"/>
        <v>8.403361344537815</v>
      </c>
      <c r="K1629" s="81" t="s">
        <v>362</v>
      </c>
      <c r="M1629" s="2">
        <v>476</v>
      </c>
    </row>
    <row r="1630" spans="2:13" ht="12.75">
      <c r="B1630" s="217">
        <v>4000</v>
      </c>
      <c r="C1630" s="1" t="s">
        <v>41</v>
      </c>
      <c r="D1630" s="18" t="s">
        <v>396</v>
      </c>
      <c r="E1630" s="1" t="s">
        <v>387</v>
      </c>
      <c r="F1630" s="70" t="s">
        <v>639</v>
      </c>
      <c r="G1630" s="33" t="s">
        <v>236</v>
      </c>
      <c r="H1630" s="45">
        <f t="shared" si="115"/>
        <v>-24000</v>
      </c>
      <c r="I1630" s="79">
        <f t="shared" si="116"/>
        <v>8.403361344537815</v>
      </c>
      <c r="K1630" t="s">
        <v>547</v>
      </c>
      <c r="M1630" s="2">
        <v>476</v>
      </c>
    </row>
    <row r="1631" spans="1:13" s="81" customFormat="1" ht="12.75">
      <c r="A1631" s="82"/>
      <c r="B1631" s="224">
        <v>4000</v>
      </c>
      <c r="C1631" s="82" t="s">
        <v>41</v>
      </c>
      <c r="D1631" s="40" t="s">
        <v>396</v>
      </c>
      <c r="E1631" s="82" t="s">
        <v>387</v>
      </c>
      <c r="F1631" s="70" t="s">
        <v>640</v>
      </c>
      <c r="G1631" s="38" t="s">
        <v>216</v>
      </c>
      <c r="H1631" s="45">
        <f t="shared" si="115"/>
        <v>-28000</v>
      </c>
      <c r="I1631" s="79">
        <f t="shared" si="116"/>
        <v>8.403361344537815</v>
      </c>
      <c r="K1631" s="81" t="s">
        <v>362</v>
      </c>
      <c r="M1631" s="2">
        <v>476</v>
      </c>
    </row>
    <row r="1632" spans="1:13" s="81" customFormat="1" ht="12.75">
      <c r="A1632" s="82"/>
      <c r="B1632" s="224">
        <v>2000</v>
      </c>
      <c r="C1632" s="40" t="s">
        <v>41</v>
      </c>
      <c r="D1632" s="40" t="s">
        <v>396</v>
      </c>
      <c r="E1632" s="40" t="s">
        <v>387</v>
      </c>
      <c r="F1632" s="70" t="s">
        <v>643</v>
      </c>
      <c r="G1632" s="38" t="s">
        <v>233</v>
      </c>
      <c r="H1632" s="45">
        <f t="shared" si="115"/>
        <v>-30000</v>
      </c>
      <c r="I1632" s="79">
        <f t="shared" si="116"/>
        <v>4.201680672268908</v>
      </c>
      <c r="K1632" s="81" t="s">
        <v>362</v>
      </c>
      <c r="M1632" s="2">
        <v>476</v>
      </c>
    </row>
    <row r="1633" spans="1:13" s="80" customFormat="1" ht="12.75">
      <c r="A1633" s="40"/>
      <c r="B1633" s="224">
        <v>2000</v>
      </c>
      <c r="C1633" s="40" t="s">
        <v>41</v>
      </c>
      <c r="D1633" s="40" t="s">
        <v>396</v>
      </c>
      <c r="E1633" s="40" t="s">
        <v>387</v>
      </c>
      <c r="F1633" s="70" t="s">
        <v>643</v>
      </c>
      <c r="G1633" s="38" t="s">
        <v>236</v>
      </c>
      <c r="H1633" s="45">
        <f t="shared" si="115"/>
        <v>-32000</v>
      </c>
      <c r="I1633" s="79">
        <f t="shared" si="116"/>
        <v>4.201680672268908</v>
      </c>
      <c r="K1633" s="81" t="s">
        <v>362</v>
      </c>
      <c r="M1633" s="2">
        <v>476</v>
      </c>
    </row>
    <row r="1634" spans="1:13" s="110" customFormat="1" ht="12.75">
      <c r="A1634" s="17"/>
      <c r="B1634" s="405">
        <f>SUM(B1621:B1633)</f>
        <v>32000</v>
      </c>
      <c r="C1634" s="64" t="s">
        <v>41</v>
      </c>
      <c r="D1634" s="64"/>
      <c r="E1634" s="17"/>
      <c r="F1634" s="24"/>
      <c r="G1634" s="24"/>
      <c r="H1634" s="68">
        <v>0</v>
      </c>
      <c r="I1634" s="117">
        <f t="shared" si="116"/>
        <v>67.22689075630252</v>
      </c>
      <c r="J1634" s="66"/>
      <c r="K1634" s="66"/>
      <c r="L1634" s="66"/>
      <c r="M1634" s="2">
        <v>476</v>
      </c>
    </row>
    <row r="1635" spans="1:13" s="80" customFormat="1" ht="12.75">
      <c r="A1635" s="18"/>
      <c r="B1635" s="36"/>
      <c r="C1635" s="18"/>
      <c r="D1635" s="40"/>
      <c r="E1635" s="18"/>
      <c r="F1635" s="37"/>
      <c r="G1635" s="37"/>
      <c r="H1635" s="45">
        <f>H1634-B1635</f>
        <v>0</v>
      </c>
      <c r="I1635" s="79">
        <f t="shared" si="116"/>
        <v>0</v>
      </c>
      <c r="J1635" s="21"/>
      <c r="K1635" s="21"/>
      <c r="L1635" s="21"/>
      <c r="M1635" s="2">
        <v>476</v>
      </c>
    </row>
    <row r="1636" spans="1:13" s="80" customFormat="1" ht="12.75">
      <c r="A1636" s="40"/>
      <c r="B1636" s="39"/>
      <c r="C1636" s="40"/>
      <c r="D1636" s="40"/>
      <c r="E1636" s="40"/>
      <c r="F1636" s="38"/>
      <c r="G1636" s="38"/>
      <c r="H1636" s="45">
        <f>H1635-B1636</f>
        <v>0</v>
      </c>
      <c r="I1636" s="79">
        <f t="shared" si="116"/>
        <v>0</v>
      </c>
      <c r="M1636" s="2">
        <v>476</v>
      </c>
    </row>
    <row r="1637" spans="1:13" s="80" customFormat="1" ht="12.75">
      <c r="A1637" s="40"/>
      <c r="B1637" s="224">
        <v>125000</v>
      </c>
      <c r="C1637" s="40" t="s">
        <v>649</v>
      </c>
      <c r="D1637" s="40" t="s">
        <v>396</v>
      </c>
      <c r="E1637" s="40" t="s">
        <v>650</v>
      </c>
      <c r="F1637" s="38" t="s">
        <v>651</v>
      </c>
      <c r="G1637" s="38" t="s">
        <v>139</v>
      </c>
      <c r="H1637" s="45">
        <f>H1636-B1637</f>
        <v>-125000</v>
      </c>
      <c r="I1637" s="79">
        <f>+B1637/M1637</f>
        <v>262.60504201680675</v>
      </c>
      <c r="K1637" s="81" t="s">
        <v>362</v>
      </c>
      <c r="M1637" s="2">
        <v>476</v>
      </c>
    </row>
    <row r="1638" spans="1:13" s="80" customFormat="1" ht="12.75">
      <c r="A1638" s="40"/>
      <c r="B1638" s="224">
        <v>125000</v>
      </c>
      <c r="C1638" s="40" t="s">
        <v>649</v>
      </c>
      <c r="D1638" s="40" t="s">
        <v>396</v>
      </c>
      <c r="E1638" s="40" t="s">
        <v>650</v>
      </c>
      <c r="F1638" s="38" t="s">
        <v>652</v>
      </c>
      <c r="G1638" s="38" t="s">
        <v>139</v>
      </c>
      <c r="H1638" s="45">
        <f>H1637-B1638</f>
        <v>-250000</v>
      </c>
      <c r="I1638" s="79">
        <f>+B1638/M1638</f>
        <v>262.60504201680675</v>
      </c>
      <c r="K1638" s="81" t="s">
        <v>362</v>
      </c>
      <c r="M1638" s="2">
        <v>476</v>
      </c>
    </row>
    <row r="1639" spans="1:13" s="81" customFormat="1" ht="12.75">
      <c r="A1639" s="82"/>
      <c r="B1639" s="224">
        <v>122000</v>
      </c>
      <c r="C1639" s="40" t="s">
        <v>649</v>
      </c>
      <c r="D1639" s="40" t="s">
        <v>396</v>
      </c>
      <c r="E1639" s="40" t="s">
        <v>647</v>
      </c>
      <c r="F1639" s="70" t="s">
        <v>648</v>
      </c>
      <c r="G1639" s="38" t="s">
        <v>51</v>
      </c>
      <c r="H1639" s="45">
        <f>H1638-B1639</f>
        <v>-372000</v>
      </c>
      <c r="I1639" s="79">
        <f>+B1639/M1639</f>
        <v>256.30252100840335</v>
      </c>
      <c r="K1639" t="s">
        <v>374</v>
      </c>
      <c r="M1639" s="2">
        <v>476</v>
      </c>
    </row>
    <row r="1640" spans="1:13" s="80" customFormat="1" ht="12.75">
      <c r="A1640" s="40"/>
      <c r="B1640" s="224">
        <v>125000</v>
      </c>
      <c r="C1640" s="40" t="s">
        <v>649</v>
      </c>
      <c r="D1640" s="40" t="s">
        <v>396</v>
      </c>
      <c r="E1640" s="40" t="s">
        <v>650</v>
      </c>
      <c r="F1640" s="38" t="s">
        <v>651</v>
      </c>
      <c r="G1640" s="38" t="s">
        <v>139</v>
      </c>
      <c r="H1640" s="45">
        <f aca="true" t="shared" si="117" ref="H1640:H1653">H1639-B1640</f>
        <v>-497000</v>
      </c>
      <c r="I1640" s="79">
        <f aca="true" t="shared" si="118" ref="I1640:I1653">+B1640/M1640</f>
        <v>262.60504201680675</v>
      </c>
      <c r="K1640" s="81" t="s">
        <v>362</v>
      </c>
      <c r="M1640" s="2">
        <v>476</v>
      </c>
    </row>
    <row r="1641" spans="1:13" s="80" customFormat="1" ht="12.75">
      <c r="A1641" s="40"/>
      <c r="B1641" s="224">
        <v>125000</v>
      </c>
      <c r="C1641" s="40" t="s">
        <v>649</v>
      </c>
      <c r="D1641" s="40" t="s">
        <v>396</v>
      </c>
      <c r="E1641" s="40" t="s">
        <v>650</v>
      </c>
      <c r="F1641" s="38" t="s">
        <v>652</v>
      </c>
      <c r="G1641" s="38" t="s">
        <v>139</v>
      </c>
      <c r="H1641" s="45">
        <f t="shared" si="117"/>
        <v>-622000</v>
      </c>
      <c r="I1641" s="79">
        <f t="shared" si="118"/>
        <v>262.60504201680675</v>
      </c>
      <c r="K1641" s="81" t="s">
        <v>362</v>
      </c>
      <c r="M1641" s="2">
        <v>476</v>
      </c>
    </row>
    <row r="1642" spans="1:13" s="80" customFormat="1" ht="12.75">
      <c r="A1642" s="40"/>
      <c r="B1642" s="224">
        <v>125000</v>
      </c>
      <c r="C1642" s="40" t="s">
        <v>649</v>
      </c>
      <c r="D1642" s="40" t="s">
        <v>396</v>
      </c>
      <c r="E1642" s="40" t="s">
        <v>1042</v>
      </c>
      <c r="F1642" s="38" t="s">
        <v>1043</v>
      </c>
      <c r="G1642" s="38" t="s">
        <v>137</v>
      </c>
      <c r="H1642" s="45">
        <f t="shared" si="117"/>
        <v>-747000</v>
      </c>
      <c r="I1642" s="79">
        <f t="shared" si="118"/>
        <v>262.60504201680675</v>
      </c>
      <c r="K1642" s="80" t="s">
        <v>1044</v>
      </c>
      <c r="M1642" s="2">
        <v>476</v>
      </c>
    </row>
    <row r="1643" spans="1:13" s="80" customFormat="1" ht="12.75">
      <c r="A1643" s="40"/>
      <c r="B1643" s="224">
        <v>125000</v>
      </c>
      <c r="C1643" s="40" t="s">
        <v>649</v>
      </c>
      <c r="D1643" s="40" t="s">
        <v>396</v>
      </c>
      <c r="E1643" s="40" t="s">
        <v>1042</v>
      </c>
      <c r="F1643" s="38" t="s">
        <v>1045</v>
      </c>
      <c r="G1643" s="38" t="s">
        <v>137</v>
      </c>
      <c r="H1643" s="45">
        <f t="shared" si="117"/>
        <v>-872000</v>
      </c>
      <c r="I1643" s="79">
        <f t="shared" si="118"/>
        <v>262.60504201680675</v>
      </c>
      <c r="K1643" s="80" t="s">
        <v>1044</v>
      </c>
      <c r="M1643" s="2">
        <v>476</v>
      </c>
    </row>
    <row r="1644" spans="1:13" s="80" customFormat="1" ht="12.75">
      <c r="A1644" s="40"/>
      <c r="B1644" s="224">
        <v>125000</v>
      </c>
      <c r="C1644" s="40" t="s">
        <v>649</v>
      </c>
      <c r="D1644" s="40" t="s">
        <v>396</v>
      </c>
      <c r="E1644" s="40" t="s">
        <v>1042</v>
      </c>
      <c r="F1644" s="38" t="s">
        <v>1046</v>
      </c>
      <c r="G1644" s="38" t="s">
        <v>137</v>
      </c>
      <c r="H1644" s="45">
        <f t="shared" si="117"/>
        <v>-997000</v>
      </c>
      <c r="I1644" s="79">
        <f t="shared" si="118"/>
        <v>262.60504201680675</v>
      </c>
      <c r="K1644" s="80" t="s">
        <v>1044</v>
      </c>
      <c r="M1644" s="2">
        <v>476</v>
      </c>
    </row>
    <row r="1645" spans="1:13" s="80" customFormat="1" ht="12.75">
      <c r="A1645" s="40"/>
      <c r="B1645" s="224">
        <v>125000</v>
      </c>
      <c r="C1645" s="40" t="s">
        <v>649</v>
      </c>
      <c r="D1645" s="40" t="s">
        <v>396</v>
      </c>
      <c r="E1645" s="40" t="s">
        <v>1042</v>
      </c>
      <c r="F1645" s="38" t="s">
        <v>1047</v>
      </c>
      <c r="G1645" s="38" t="s">
        <v>137</v>
      </c>
      <c r="H1645" s="45">
        <f t="shared" si="117"/>
        <v>-1122000</v>
      </c>
      <c r="I1645" s="79">
        <f t="shared" si="118"/>
        <v>262.60504201680675</v>
      </c>
      <c r="K1645" s="80" t="s">
        <v>1044</v>
      </c>
      <c r="M1645" s="2">
        <v>476</v>
      </c>
    </row>
    <row r="1646" spans="1:13" s="80" customFormat="1" ht="12.75">
      <c r="A1646" s="40"/>
      <c r="B1646" s="224">
        <v>125000</v>
      </c>
      <c r="C1646" s="40" t="s">
        <v>649</v>
      </c>
      <c r="D1646" s="40" t="s">
        <v>396</v>
      </c>
      <c r="E1646" s="40" t="s">
        <v>1042</v>
      </c>
      <c r="F1646" s="38" t="s">
        <v>1048</v>
      </c>
      <c r="G1646" s="38" t="s">
        <v>137</v>
      </c>
      <c r="H1646" s="45">
        <f t="shared" si="117"/>
        <v>-1247000</v>
      </c>
      <c r="I1646" s="79">
        <f t="shared" si="118"/>
        <v>262.60504201680675</v>
      </c>
      <c r="K1646" s="80" t="s">
        <v>1044</v>
      </c>
      <c r="M1646" s="2">
        <v>476</v>
      </c>
    </row>
    <row r="1647" spans="1:13" s="80" customFormat="1" ht="12.75">
      <c r="A1647" s="40"/>
      <c r="B1647" s="224">
        <v>125000</v>
      </c>
      <c r="C1647" s="40" t="s">
        <v>649</v>
      </c>
      <c r="D1647" s="40" t="s">
        <v>396</v>
      </c>
      <c r="E1647" s="40" t="s">
        <v>1042</v>
      </c>
      <c r="F1647" s="38" t="s">
        <v>1049</v>
      </c>
      <c r="G1647" s="38" t="s">
        <v>137</v>
      </c>
      <c r="H1647" s="45">
        <f t="shared" si="117"/>
        <v>-1372000</v>
      </c>
      <c r="I1647" s="79">
        <f t="shared" si="118"/>
        <v>262.60504201680675</v>
      </c>
      <c r="K1647" s="80" t="s">
        <v>1044</v>
      </c>
      <c r="M1647" s="2">
        <v>476</v>
      </c>
    </row>
    <row r="1648" spans="1:13" s="80" customFormat="1" ht="12.75">
      <c r="A1648" s="40"/>
      <c r="B1648" s="224">
        <v>125000</v>
      </c>
      <c r="C1648" s="40" t="s">
        <v>649</v>
      </c>
      <c r="D1648" s="40" t="s">
        <v>396</v>
      </c>
      <c r="E1648" s="40" t="s">
        <v>1042</v>
      </c>
      <c r="F1648" s="38" t="s">
        <v>1050</v>
      </c>
      <c r="G1648" s="38" t="s">
        <v>137</v>
      </c>
      <c r="H1648" s="45">
        <f t="shared" si="117"/>
        <v>-1497000</v>
      </c>
      <c r="I1648" s="79">
        <f t="shared" si="118"/>
        <v>262.60504201680675</v>
      </c>
      <c r="K1648" s="80" t="s">
        <v>1044</v>
      </c>
      <c r="M1648" s="2">
        <v>476</v>
      </c>
    </row>
    <row r="1649" spans="1:13" s="80" customFormat="1" ht="12.75">
      <c r="A1649" s="40"/>
      <c r="B1649" s="224">
        <v>125000</v>
      </c>
      <c r="C1649" s="40" t="s">
        <v>649</v>
      </c>
      <c r="D1649" s="40" t="s">
        <v>396</v>
      </c>
      <c r="E1649" s="40" t="s">
        <v>1042</v>
      </c>
      <c r="F1649" s="38" t="s">
        <v>1051</v>
      </c>
      <c r="G1649" s="38" t="s">
        <v>137</v>
      </c>
      <c r="H1649" s="45">
        <f t="shared" si="117"/>
        <v>-1622000</v>
      </c>
      <c r="I1649" s="79">
        <f t="shared" si="118"/>
        <v>262.60504201680675</v>
      </c>
      <c r="K1649" s="80" t="s">
        <v>1044</v>
      </c>
      <c r="M1649" s="2">
        <v>476</v>
      </c>
    </row>
    <row r="1650" spans="1:13" s="81" customFormat="1" ht="12.75">
      <c r="A1650" s="82"/>
      <c r="B1650" s="217">
        <v>125000</v>
      </c>
      <c r="C1650" s="40" t="s">
        <v>649</v>
      </c>
      <c r="D1650" s="40" t="s">
        <v>396</v>
      </c>
      <c r="E1650" s="82" t="s">
        <v>1052</v>
      </c>
      <c r="F1650" s="70" t="s">
        <v>1053</v>
      </c>
      <c r="G1650" s="70" t="s">
        <v>137</v>
      </c>
      <c r="H1650" s="45">
        <f t="shared" si="117"/>
        <v>-1747000</v>
      </c>
      <c r="I1650" s="79">
        <f t="shared" si="118"/>
        <v>262.60504201680675</v>
      </c>
      <c r="K1650" s="81" t="s">
        <v>1052</v>
      </c>
      <c r="M1650" s="2">
        <v>476</v>
      </c>
    </row>
    <row r="1651" spans="1:13" s="81" customFormat="1" ht="12.75">
      <c r="A1651" s="82"/>
      <c r="B1651" s="217">
        <v>125000</v>
      </c>
      <c r="C1651" s="40" t="s">
        <v>649</v>
      </c>
      <c r="D1651" s="40" t="s">
        <v>396</v>
      </c>
      <c r="E1651" s="82" t="s">
        <v>1052</v>
      </c>
      <c r="F1651" s="70" t="s">
        <v>1054</v>
      </c>
      <c r="G1651" s="70" t="s">
        <v>137</v>
      </c>
      <c r="H1651" s="45">
        <f t="shared" si="117"/>
        <v>-1872000</v>
      </c>
      <c r="I1651" s="79">
        <f t="shared" si="118"/>
        <v>262.60504201680675</v>
      </c>
      <c r="K1651" s="81" t="s">
        <v>1052</v>
      </c>
      <c r="M1651" s="2">
        <v>476</v>
      </c>
    </row>
    <row r="1652" spans="1:13" s="81" customFormat="1" ht="12.75">
      <c r="A1652" s="82"/>
      <c r="B1652" s="217">
        <v>125000</v>
      </c>
      <c r="C1652" s="40" t="s">
        <v>649</v>
      </c>
      <c r="D1652" s="40" t="s">
        <v>396</v>
      </c>
      <c r="E1652" s="82" t="s">
        <v>1052</v>
      </c>
      <c r="F1652" s="70" t="s">
        <v>1055</v>
      </c>
      <c r="G1652" s="70" t="s">
        <v>137</v>
      </c>
      <c r="H1652" s="45">
        <f t="shared" si="117"/>
        <v>-1997000</v>
      </c>
      <c r="I1652" s="79">
        <f t="shared" si="118"/>
        <v>262.60504201680675</v>
      </c>
      <c r="K1652" s="81" t="s">
        <v>1052</v>
      </c>
      <c r="M1652" s="2">
        <v>476</v>
      </c>
    </row>
    <row r="1653" spans="1:13" s="81" customFormat="1" ht="12.75">
      <c r="A1653" s="82"/>
      <c r="B1653" s="217">
        <v>100000</v>
      </c>
      <c r="C1653" s="126" t="s">
        <v>1135</v>
      </c>
      <c r="D1653" s="40" t="s">
        <v>396</v>
      </c>
      <c r="E1653" s="82" t="s">
        <v>1052</v>
      </c>
      <c r="F1653" s="70" t="s">
        <v>1056</v>
      </c>
      <c r="G1653" s="70" t="s">
        <v>137</v>
      </c>
      <c r="H1653" s="45">
        <f t="shared" si="117"/>
        <v>-2097000</v>
      </c>
      <c r="I1653" s="79">
        <f t="shared" si="118"/>
        <v>210.08403361344537</v>
      </c>
      <c r="K1653" s="81" t="s">
        <v>1052</v>
      </c>
      <c r="M1653" s="2">
        <v>476</v>
      </c>
    </row>
    <row r="1654" spans="1:13" s="110" customFormat="1" ht="12.75">
      <c r="A1654" s="64"/>
      <c r="B1654" s="406">
        <f>SUM(B1637:B1653)</f>
        <v>2097000</v>
      </c>
      <c r="C1654" s="127" t="s">
        <v>646</v>
      </c>
      <c r="D1654" s="127"/>
      <c r="E1654" s="127"/>
      <c r="F1654" s="128"/>
      <c r="G1654" s="69"/>
      <c r="H1654" s="68">
        <v>0</v>
      </c>
      <c r="I1654" s="117">
        <f>+B1654/M1654</f>
        <v>4405.46218487395</v>
      </c>
      <c r="M1654" s="2">
        <v>476</v>
      </c>
    </row>
    <row r="1655" spans="2:13" ht="12.75">
      <c r="B1655" s="8"/>
      <c r="H1655" s="8">
        <f>H1654-B1655</f>
        <v>0</v>
      </c>
      <c r="I1655" s="28">
        <f>+B1655/M1655</f>
        <v>0</v>
      </c>
      <c r="M1655" s="2">
        <v>476</v>
      </c>
    </row>
    <row r="1656" spans="2:13" ht="12.75">
      <c r="B1656" s="8"/>
      <c r="H1656" s="8">
        <f>H1655-B1656</f>
        <v>0</v>
      </c>
      <c r="I1656" s="28">
        <f>+B1656/M1656</f>
        <v>0</v>
      </c>
      <c r="M1656" s="2">
        <v>476</v>
      </c>
    </row>
    <row r="1657" spans="2:13" ht="12.75">
      <c r="B1657" s="8"/>
      <c r="H1657" s="8">
        <f>H1656-B1657</f>
        <v>0</v>
      </c>
      <c r="I1657" s="28">
        <f>+B1657/M1657</f>
        <v>0</v>
      </c>
      <c r="M1657" s="2">
        <v>476</v>
      </c>
    </row>
    <row r="1658" spans="1:13" s="80" customFormat="1" ht="12.75">
      <c r="A1658" s="40"/>
      <c r="B1658" s="149">
        <v>270000</v>
      </c>
      <c r="C1658" s="40" t="s">
        <v>653</v>
      </c>
      <c r="D1658" s="38" t="s">
        <v>396</v>
      </c>
      <c r="E1658" s="97"/>
      <c r="F1658" s="97" t="s">
        <v>404</v>
      </c>
      <c r="G1658" s="97" t="s">
        <v>31</v>
      </c>
      <c r="H1658" s="8">
        <f aca="true" t="shared" si="119" ref="H1658:H1673">H1657-B1658</f>
        <v>-270000</v>
      </c>
      <c r="I1658" s="28">
        <f aca="true" t="shared" si="120" ref="I1658:I1673">+B1658/M1658</f>
        <v>567.2268907563025</v>
      </c>
      <c r="M1658" s="2">
        <v>476</v>
      </c>
    </row>
    <row r="1659" spans="1:13" s="80" customFormat="1" ht="12.75">
      <c r="A1659" s="40"/>
      <c r="B1659" s="149">
        <v>34965</v>
      </c>
      <c r="C1659" s="40" t="s">
        <v>653</v>
      </c>
      <c r="D1659" s="38" t="s">
        <v>396</v>
      </c>
      <c r="E1659" s="97" t="s">
        <v>405</v>
      </c>
      <c r="F1659" s="97"/>
      <c r="G1659" s="97" t="s">
        <v>31</v>
      </c>
      <c r="H1659" s="8">
        <f t="shared" si="119"/>
        <v>-304965</v>
      </c>
      <c r="I1659" s="28">
        <f t="shared" si="120"/>
        <v>73.45588235294117</v>
      </c>
      <c r="M1659" s="2">
        <v>476</v>
      </c>
    </row>
    <row r="1660" spans="1:13" s="80" customFormat="1" ht="12.75">
      <c r="A1660" s="40"/>
      <c r="B1660" s="149">
        <v>7560</v>
      </c>
      <c r="C1660" s="40" t="s">
        <v>653</v>
      </c>
      <c r="D1660" s="38" t="s">
        <v>396</v>
      </c>
      <c r="E1660" s="97" t="s">
        <v>406</v>
      </c>
      <c r="F1660" s="97"/>
      <c r="G1660" s="97" t="s">
        <v>31</v>
      </c>
      <c r="H1660" s="8">
        <f t="shared" si="119"/>
        <v>-312525</v>
      </c>
      <c r="I1660" s="28">
        <f t="shared" si="120"/>
        <v>15.882352941176471</v>
      </c>
      <c r="M1660" s="2">
        <v>476</v>
      </c>
    </row>
    <row r="1661" spans="1:13" s="80" customFormat="1" ht="12.75">
      <c r="A1661" s="40"/>
      <c r="B1661" s="149">
        <v>20000</v>
      </c>
      <c r="C1661" s="40" t="s">
        <v>653</v>
      </c>
      <c r="D1661" s="38" t="s">
        <v>396</v>
      </c>
      <c r="E1661" s="97" t="s">
        <v>341</v>
      </c>
      <c r="F1661" s="97"/>
      <c r="G1661" s="97" t="s">
        <v>31</v>
      </c>
      <c r="H1661" s="8">
        <f t="shared" si="119"/>
        <v>-332525</v>
      </c>
      <c r="I1661" s="28">
        <f t="shared" si="120"/>
        <v>42.016806722689076</v>
      </c>
      <c r="M1661" s="2">
        <v>476</v>
      </c>
    </row>
    <row r="1662" spans="1:13" s="80" customFormat="1" ht="12.75">
      <c r="A1662" s="40"/>
      <c r="B1662" s="149">
        <v>30000</v>
      </c>
      <c r="C1662" s="40" t="s">
        <v>653</v>
      </c>
      <c r="D1662" s="38" t="s">
        <v>396</v>
      </c>
      <c r="E1662" s="97" t="s">
        <v>341</v>
      </c>
      <c r="F1662" s="97"/>
      <c r="G1662" s="97" t="s">
        <v>31</v>
      </c>
      <c r="H1662" s="8">
        <f t="shared" si="119"/>
        <v>-362525</v>
      </c>
      <c r="I1662" s="28">
        <f t="shared" si="120"/>
        <v>63.02521008403362</v>
      </c>
      <c r="M1662" s="2">
        <v>476</v>
      </c>
    </row>
    <row r="1663" spans="1:13" s="80" customFormat="1" ht="12.75">
      <c r="A1663" s="40"/>
      <c r="B1663" s="410">
        <v>265000</v>
      </c>
      <c r="C1663" s="40" t="s">
        <v>348</v>
      </c>
      <c r="D1663" s="38" t="s">
        <v>396</v>
      </c>
      <c r="E1663" s="97"/>
      <c r="F1663" s="97" t="s">
        <v>404</v>
      </c>
      <c r="G1663" s="97" t="s">
        <v>31</v>
      </c>
      <c r="H1663" s="8">
        <f t="shared" si="119"/>
        <v>-627525</v>
      </c>
      <c r="I1663" s="28">
        <f t="shared" si="120"/>
        <v>556.7226890756302</v>
      </c>
      <c r="M1663" s="2">
        <v>476</v>
      </c>
    </row>
    <row r="1664" spans="1:13" s="80" customFormat="1" ht="12.75">
      <c r="A1664" s="40"/>
      <c r="B1664" s="410">
        <v>34318</v>
      </c>
      <c r="C1664" s="40" t="s">
        <v>348</v>
      </c>
      <c r="D1664" s="38" t="s">
        <v>396</v>
      </c>
      <c r="E1664" s="97" t="s">
        <v>405</v>
      </c>
      <c r="F1664" s="97"/>
      <c r="G1664" s="97" t="s">
        <v>31</v>
      </c>
      <c r="H1664" s="8">
        <f t="shared" si="119"/>
        <v>-661843</v>
      </c>
      <c r="I1664" s="28">
        <f t="shared" si="120"/>
        <v>72.09663865546219</v>
      </c>
      <c r="M1664" s="2">
        <v>476</v>
      </c>
    </row>
    <row r="1665" spans="1:13" s="80" customFormat="1" ht="12.75">
      <c r="A1665" s="40"/>
      <c r="B1665" s="149">
        <v>7420</v>
      </c>
      <c r="C1665" s="40" t="s">
        <v>348</v>
      </c>
      <c r="D1665" s="38" t="s">
        <v>396</v>
      </c>
      <c r="E1665" s="97" t="s">
        <v>406</v>
      </c>
      <c r="F1665" s="97"/>
      <c r="G1665" s="97" t="s">
        <v>31</v>
      </c>
      <c r="H1665" s="8">
        <f t="shared" si="119"/>
        <v>-669263</v>
      </c>
      <c r="I1665" s="28">
        <f t="shared" si="120"/>
        <v>15.588235294117647</v>
      </c>
      <c r="M1665" s="2">
        <v>476</v>
      </c>
    </row>
    <row r="1666" spans="1:13" s="80" customFormat="1" ht="12.75">
      <c r="A1666" s="40"/>
      <c r="B1666" s="149">
        <v>20000</v>
      </c>
      <c r="C1666" s="40" t="s">
        <v>348</v>
      </c>
      <c r="D1666" s="38" t="s">
        <v>396</v>
      </c>
      <c r="E1666" s="97" t="s">
        <v>360</v>
      </c>
      <c r="F1666" s="97"/>
      <c r="G1666" s="97" t="s">
        <v>31</v>
      </c>
      <c r="H1666" s="8">
        <f t="shared" si="119"/>
        <v>-689263</v>
      </c>
      <c r="I1666" s="28">
        <f t="shared" si="120"/>
        <v>42.016806722689076</v>
      </c>
      <c r="M1666" s="2">
        <v>476</v>
      </c>
    </row>
    <row r="1667" spans="1:13" s="80" customFormat="1" ht="12.75">
      <c r="A1667" s="40"/>
      <c r="B1667" s="149">
        <v>240000</v>
      </c>
      <c r="C1667" s="40" t="s">
        <v>654</v>
      </c>
      <c r="D1667" s="38" t="s">
        <v>396</v>
      </c>
      <c r="E1667" s="97"/>
      <c r="F1667" s="97" t="s">
        <v>404</v>
      </c>
      <c r="G1667" s="97" t="s">
        <v>31</v>
      </c>
      <c r="H1667" s="8">
        <f t="shared" si="119"/>
        <v>-929263</v>
      </c>
      <c r="I1667" s="28">
        <f t="shared" si="120"/>
        <v>504.20168067226894</v>
      </c>
      <c r="M1667" s="2">
        <v>476</v>
      </c>
    </row>
    <row r="1668" spans="1:13" s="80" customFormat="1" ht="12.75">
      <c r="A1668" s="40"/>
      <c r="B1668" s="410">
        <v>31080</v>
      </c>
      <c r="C1668" s="40" t="s">
        <v>654</v>
      </c>
      <c r="D1668" s="38" t="s">
        <v>396</v>
      </c>
      <c r="E1668" s="97" t="s">
        <v>405</v>
      </c>
      <c r="F1668" s="97"/>
      <c r="G1668" s="97" t="s">
        <v>31</v>
      </c>
      <c r="H1668" s="8">
        <f t="shared" si="119"/>
        <v>-960343</v>
      </c>
      <c r="I1668" s="28">
        <f t="shared" si="120"/>
        <v>65.29411764705883</v>
      </c>
      <c r="M1668" s="2">
        <v>476</v>
      </c>
    </row>
    <row r="1669" spans="1:13" s="80" customFormat="1" ht="12.75">
      <c r="A1669" s="40"/>
      <c r="B1669" s="149">
        <v>6740</v>
      </c>
      <c r="C1669" s="40" t="s">
        <v>654</v>
      </c>
      <c r="D1669" s="38" t="s">
        <v>396</v>
      </c>
      <c r="E1669" s="97" t="s">
        <v>406</v>
      </c>
      <c r="F1669" s="97"/>
      <c r="G1669" s="97" t="s">
        <v>31</v>
      </c>
      <c r="H1669" s="8">
        <f t="shared" si="119"/>
        <v>-967083</v>
      </c>
      <c r="I1669" s="28">
        <f t="shared" si="120"/>
        <v>14.159663865546218</v>
      </c>
      <c r="M1669" s="2">
        <v>476</v>
      </c>
    </row>
    <row r="1670" spans="1:13" s="80" customFormat="1" ht="12.75">
      <c r="A1670" s="40"/>
      <c r="B1670" s="149">
        <v>50000</v>
      </c>
      <c r="C1670" s="40" t="s">
        <v>654</v>
      </c>
      <c r="D1670" s="38" t="s">
        <v>396</v>
      </c>
      <c r="E1670" s="97" t="s">
        <v>341</v>
      </c>
      <c r="F1670" s="97"/>
      <c r="G1670" s="97" t="s">
        <v>31</v>
      </c>
      <c r="H1670" s="8">
        <f t="shared" si="119"/>
        <v>-1017083</v>
      </c>
      <c r="I1670" s="28">
        <f t="shared" si="120"/>
        <v>105.04201680672269</v>
      </c>
      <c r="M1670" s="2">
        <v>476</v>
      </c>
    </row>
    <row r="1671" spans="1:13" s="80" customFormat="1" ht="12.75">
      <c r="A1671" s="40"/>
      <c r="B1671" s="149">
        <v>30000</v>
      </c>
      <c r="C1671" s="40" t="s">
        <v>654</v>
      </c>
      <c r="D1671" s="38" t="s">
        <v>396</v>
      </c>
      <c r="E1671" s="97" t="s">
        <v>341</v>
      </c>
      <c r="F1671" s="97"/>
      <c r="G1671" s="97" t="s">
        <v>31</v>
      </c>
      <c r="H1671" s="8">
        <f t="shared" si="119"/>
        <v>-1047083</v>
      </c>
      <c r="I1671" s="28">
        <f t="shared" si="120"/>
        <v>63.02521008403362</v>
      </c>
      <c r="M1671" s="2">
        <v>476</v>
      </c>
    </row>
    <row r="1672" spans="1:13" s="80" customFormat="1" ht="12.75">
      <c r="A1672" s="40"/>
      <c r="B1672" s="149">
        <v>140000</v>
      </c>
      <c r="C1672" s="40" t="s">
        <v>475</v>
      </c>
      <c r="D1672" s="38" t="s">
        <v>396</v>
      </c>
      <c r="E1672" s="97" t="s">
        <v>341</v>
      </c>
      <c r="F1672" s="97"/>
      <c r="G1672" s="97" t="s">
        <v>31</v>
      </c>
      <c r="H1672" s="8">
        <f t="shared" si="119"/>
        <v>-1187083</v>
      </c>
      <c r="I1672" s="28">
        <f t="shared" si="120"/>
        <v>294.11764705882354</v>
      </c>
      <c r="M1672" s="2">
        <v>476</v>
      </c>
    </row>
    <row r="1673" spans="1:13" s="80" customFormat="1" ht="12.75">
      <c r="A1673" s="40"/>
      <c r="B1673" s="149">
        <v>140000</v>
      </c>
      <c r="C1673" s="40" t="s">
        <v>497</v>
      </c>
      <c r="D1673" s="38" t="s">
        <v>396</v>
      </c>
      <c r="E1673" s="97" t="s">
        <v>341</v>
      </c>
      <c r="F1673" s="97"/>
      <c r="G1673" s="97" t="s">
        <v>31</v>
      </c>
      <c r="H1673" s="8">
        <f t="shared" si="119"/>
        <v>-1327083</v>
      </c>
      <c r="I1673" s="28">
        <f t="shared" si="120"/>
        <v>294.11764705882354</v>
      </c>
      <c r="M1673" s="2">
        <v>476</v>
      </c>
    </row>
    <row r="1674" spans="1:13" ht="12.75">
      <c r="A1674" s="64"/>
      <c r="B1674" s="150">
        <f>SUM(B1658:B1673)</f>
        <v>1327083</v>
      </c>
      <c r="C1674" s="64" t="s">
        <v>409</v>
      </c>
      <c r="D1674" s="69"/>
      <c r="E1674" s="108"/>
      <c r="F1674" s="108"/>
      <c r="G1674" s="108"/>
      <c r="H1674" s="68">
        <v>0</v>
      </c>
      <c r="I1674" s="117">
        <f aca="true" t="shared" si="121" ref="I1674:I1681">+B1674/M1674</f>
        <v>2787.9894957983192</v>
      </c>
      <c r="J1674" s="110"/>
      <c r="K1674" s="110"/>
      <c r="L1674" s="110"/>
      <c r="M1674" s="2">
        <v>476</v>
      </c>
    </row>
    <row r="1675" spans="2:13" ht="12.75">
      <c r="B1675" s="11"/>
      <c r="H1675" s="8">
        <f aca="true" t="shared" si="122" ref="H1675:H1737">H1674-B1675</f>
        <v>0</v>
      </c>
      <c r="I1675" s="28">
        <f t="shared" si="121"/>
        <v>0</v>
      </c>
      <c r="M1675" s="2">
        <v>476</v>
      </c>
    </row>
    <row r="1676" spans="8:13" ht="12.75">
      <c r="H1676" s="8">
        <f>H1675-B1676</f>
        <v>0</v>
      </c>
      <c r="I1676" s="28">
        <f t="shared" si="121"/>
        <v>0</v>
      </c>
      <c r="M1676" s="2">
        <v>476</v>
      </c>
    </row>
    <row r="1677" spans="8:13" ht="12.75">
      <c r="H1677" s="8">
        <f>H1676-B1677</f>
        <v>0</v>
      </c>
      <c r="I1677" s="28">
        <f t="shared" si="121"/>
        <v>0</v>
      </c>
      <c r="M1677" s="2">
        <v>476</v>
      </c>
    </row>
    <row r="1678" spans="2:13" ht="12.75">
      <c r="B1678" s="8"/>
      <c r="D1678" s="18"/>
      <c r="H1678" s="8">
        <f>H1677-B1678</f>
        <v>0</v>
      </c>
      <c r="I1678" s="28">
        <f t="shared" si="121"/>
        <v>0</v>
      </c>
      <c r="M1678" s="2">
        <v>480</v>
      </c>
    </row>
    <row r="1679" spans="1:13" ht="13.5" thickBot="1">
      <c r="A1679" s="50"/>
      <c r="B1679" s="47">
        <f>+B1730+B1734+B1740+B1790+B1795+B1872+B1890+B1898+B1908</f>
        <v>1851405</v>
      </c>
      <c r="C1679" s="50"/>
      <c r="D1679" s="49" t="s">
        <v>397</v>
      </c>
      <c r="E1679" s="119"/>
      <c r="F1679" s="119"/>
      <c r="G1679" s="52"/>
      <c r="H1679" s="120"/>
      <c r="I1679" s="121">
        <f t="shared" si="121"/>
        <v>3857.09375</v>
      </c>
      <c r="J1679" s="122"/>
      <c r="K1679" s="122"/>
      <c r="L1679" s="122"/>
      <c r="M1679" s="2">
        <v>480</v>
      </c>
    </row>
    <row r="1680" spans="2:13" ht="12.75">
      <c r="B1680" s="39"/>
      <c r="C1680" s="40"/>
      <c r="D1680" s="18"/>
      <c r="E1680" s="40"/>
      <c r="G1680" s="38"/>
      <c r="H1680" s="8">
        <f t="shared" si="122"/>
        <v>0</v>
      </c>
      <c r="I1680" s="28">
        <f t="shared" si="121"/>
        <v>0</v>
      </c>
      <c r="M1680" s="2">
        <v>480</v>
      </c>
    </row>
    <row r="1681" spans="2:13" ht="12.75">
      <c r="B1681" s="123"/>
      <c r="C1681" s="40"/>
      <c r="D1681" s="18"/>
      <c r="E1681" s="41"/>
      <c r="G1681" s="74"/>
      <c r="H1681" s="8">
        <f t="shared" si="122"/>
        <v>0</v>
      </c>
      <c r="I1681" s="28">
        <f t="shared" si="121"/>
        <v>0</v>
      </c>
      <c r="M1681" s="2">
        <v>480</v>
      </c>
    </row>
    <row r="1682" spans="1:13" s="21" customFormat="1" ht="12.75">
      <c r="A1682" s="1"/>
      <c r="B1682" s="411">
        <v>5000</v>
      </c>
      <c r="C1682" s="1" t="s">
        <v>17</v>
      </c>
      <c r="D1682" s="18" t="s">
        <v>397</v>
      </c>
      <c r="E1682" s="41" t="s">
        <v>659</v>
      </c>
      <c r="F1682" s="33" t="s">
        <v>660</v>
      </c>
      <c r="G1682" s="38" t="s">
        <v>20</v>
      </c>
      <c r="H1682" s="8">
        <f t="shared" si="122"/>
        <v>-5000</v>
      </c>
      <c r="I1682" s="28">
        <v>10</v>
      </c>
      <c r="J1682"/>
      <c r="K1682" t="s">
        <v>17</v>
      </c>
      <c r="L1682"/>
      <c r="M1682" s="2">
        <v>480</v>
      </c>
    </row>
    <row r="1683" spans="2:13" ht="12.75">
      <c r="B1683" s="412">
        <v>5000</v>
      </c>
      <c r="C1683" s="1" t="s">
        <v>17</v>
      </c>
      <c r="D1683" s="18" t="s">
        <v>397</v>
      </c>
      <c r="E1683" s="1" t="s">
        <v>659</v>
      </c>
      <c r="F1683" s="33" t="s">
        <v>661</v>
      </c>
      <c r="G1683" s="33" t="s">
        <v>26</v>
      </c>
      <c r="H1683" s="8">
        <f t="shared" si="122"/>
        <v>-10000</v>
      </c>
      <c r="I1683" s="28">
        <v>10</v>
      </c>
      <c r="K1683" t="s">
        <v>17</v>
      </c>
      <c r="M1683" s="2">
        <v>480</v>
      </c>
    </row>
    <row r="1684" spans="2:13" ht="12.75">
      <c r="B1684" s="412">
        <v>5000</v>
      </c>
      <c r="C1684" s="1" t="s">
        <v>17</v>
      </c>
      <c r="D1684" s="18" t="s">
        <v>397</v>
      </c>
      <c r="E1684" s="1" t="s">
        <v>659</v>
      </c>
      <c r="F1684" s="33" t="s">
        <v>662</v>
      </c>
      <c r="G1684" s="33" t="s">
        <v>28</v>
      </c>
      <c r="H1684" s="8">
        <f t="shared" si="122"/>
        <v>-15000</v>
      </c>
      <c r="I1684" s="28">
        <v>10</v>
      </c>
      <c r="K1684" t="s">
        <v>17</v>
      </c>
      <c r="M1684" s="2">
        <v>480</v>
      </c>
    </row>
    <row r="1685" spans="2:13" ht="12.75">
      <c r="B1685" s="411">
        <v>5000</v>
      </c>
      <c r="C1685" s="1" t="s">
        <v>17</v>
      </c>
      <c r="D1685" s="18" t="s">
        <v>397</v>
      </c>
      <c r="E1685" s="1" t="s">
        <v>659</v>
      </c>
      <c r="F1685" s="33" t="s">
        <v>663</v>
      </c>
      <c r="G1685" s="33" t="s">
        <v>31</v>
      </c>
      <c r="H1685" s="8">
        <f t="shared" si="122"/>
        <v>-20000</v>
      </c>
      <c r="I1685" s="28">
        <v>10</v>
      </c>
      <c r="K1685" t="s">
        <v>17</v>
      </c>
      <c r="M1685" s="2">
        <v>480</v>
      </c>
    </row>
    <row r="1686" spans="2:13" ht="12.75">
      <c r="B1686" s="412">
        <v>5000</v>
      </c>
      <c r="C1686" s="1" t="s">
        <v>17</v>
      </c>
      <c r="D1686" s="1" t="s">
        <v>397</v>
      </c>
      <c r="E1686" s="1" t="s">
        <v>659</v>
      </c>
      <c r="F1686" s="33" t="s">
        <v>664</v>
      </c>
      <c r="G1686" s="33" t="s">
        <v>46</v>
      </c>
      <c r="H1686" s="8">
        <f t="shared" si="122"/>
        <v>-25000</v>
      </c>
      <c r="I1686" s="28">
        <v>10</v>
      </c>
      <c r="K1686" t="s">
        <v>17</v>
      </c>
      <c r="M1686" s="2">
        <v>480</v>
      </c>
    </row>
    <row r="1687" spans="2:13" ht="12.75">
      <c r="B1687" s="412">
        <v>5000</v>
      </c>
      <c r="C1687" s="1" t="s">
        <v>17</v>
      </c>
      <c r="D1687" s="1" t="s">
        <v>397</v>
      </c>
      <c r="E1687" s="1" t="s">
        <v>659</v>
      </c>
      <c r="F1687" s="33" t="s">
        <v>665</v>
      </c>
      <c r="G1687" s="33" t="s">
        <v>49</v>
      </c>
      <c r="H1687" s="8">
        <f t="shared" si="122"/>
        <v>-30000</v>
      </c>
      <c r="I1687" s="28">
        <v>10</v>
      </c>
      <c r="K1687" t="s">
        <v>17</v>
      </c>
      <c r="M1687" s="2">
        <v>480</v>
      </c>
    </row>
    <row r="1688" spans="2:14" ht="12.75">
      <c r="B1688" s="412">
        <v>5000</v>
      </c>
      <c r="C1688" s="1" t="s">
        <v>17</v>
      </c>
      <c r="D1688" s="1" t="s">
        <v>397</v>
      </c>
      <c r="E1688" s="1" t="s">
        <v>659</v>
      </c>
      <c r="F1688" s="33" t="s">
        <v>666</v>
      </c>
      <c r="G1688" s="33" t="s">
        <v>51</v>
      </c>
      <c r="H1688" s="8">
        <f t="shared" si="122"/>
        <v>-35000</v>
      </c>
      <c r="I1688" s="28">
        <v>10</v>
      </c>
      <c r="K1688" t="s">
        <v>17</v>
      </c>
      <c r="M1688" s="2">
        <v>480</v>
      </c>
      <c r="N1688" s="43"/>
    </row>
    <row r="1689" spans="2:13" ht="12.75">
      <c r="B1689" s="412">
        <v>5000</v>
      </c>
      <c r="C1689" s="1" t="s">
        <v>17</v>
      </c>
      <c r="D1689" s="1" t="s">
        <v>397</v>
      </c>
      <c r="E1689" s="1" t="s">
        <v>659</v>
      </c>
      <c r="F1689" s="67" t="s">
        <v>667</v>
      </c>
      <c r="G1689" s="33" t="s">
        <v>53</v>
      </c>
      <c r="H1689" s="8">
        <f t="shared" si="122"/>
        <v>-40000</v>
      </c>
      <c r="I1689" s="28">
        <v>10</v>
      </c>
      <c r="K1689" t="s">
        <v>17</v>
      </c>
      <c r="M1689" s="2">
        <v>480</v>
      </c>
    </row>
    <row r="1690" spans="2:13" ht="12.75">
      <c r="B1690" s="412">
        <v>5000</v>
      </c>
      <c r="C1690" s="1" t="s">
        <v>17</v>
      </c>
      <c r="D1690" s="1" t="s">
        <v>397</v>
      </c>
      <c r="E1690" s="1" t="s">
        <v>659</v>
      </c>
      <c r="F1690" s="33" t="s">
        <v>668</v>
      </c>
      <c r="G1690" s="33" t="s">
        <v>56</v>
      </c>
      <c r="H1690" s="8">
        <f t="shared" si="122"/>
        <v>-45000</v>
      </c>
      <c r="I1690" s="28">
        <v>10</v>
      </c>
      <c r="K1690" t="s">
        <v>17</v>
      </c>
      <c r="M1690" s="2">
        <v>480</v>
      </c>
    </row>
    <row r="1691" spans="2:13" ht="12.75">
      <c r="B1691" s="412">
        <v>10000</v>
      </c>
      <c r="C1691" s="1" t="s">
        <v>17</v>
      </c>
      <c r="D1691" s="1" t="s">
        <v>397</v>
      </c>
      <c r="E1691" s="1" t="s">
        <v>659</v>
      </c>
      <c r="F1691" s="33" t="s">
        <v>669</v>
      </c>
      <c r="G1691" s="33" t="s">
        <v>56</v>
      </c>
      <c r="H1691" s="8">
        <f t="shared" si="122"/>
        <v>-55000</v>
      </c>
      <c r="I1691" s="28">
        <v>20</v>
      </c>
      <c r="K1691" t="s">
        <v>17</v>
      </c>
      <c r="M1691" s="2">
        <v>480</v>
      </c>
    </row>
    <row r="1692" spans="2:13" ht="12.75">
      <c r="B1692" s="412">
        <v>5000</v>
      </c>
      <c r="C1692" s="1" t="s">
        <v>17</v>
      </c>
      <c r="D1692" s="1" t="s">
        <v>397</v>
      </c>
      <c r="E1692" s="1" t="s">
        <v>659</v>
      </c>
      <c r="F1692" s="33" t="s">
        <v>670</v>
      </c>
      <c r="G1692" s="33" t="s">
        <v>100</v>
      </c>
      <c r="H1692" s="8">
        <f t="shared" si="122"/>
        <v>-60000</v>
      </c>
      <c r="I1692" s="28">
        <v>10</v>
      </c>
      <c r="K1692" t="s">
        <v>17</v>
      </c>
      <c r="M1692" s="2">
        <v>480</v>
      </c>
    </row>
    <row r="1693" spans="2:13" ht="12.75">
      <c r="B1693" s="412">
        <v>5000</v>
      </c>
      <c r="C1693" s="1" t="s">
        <v>17</v>
      </c>
      <c r="D1693" s="1" t="s">
        <v>397</v>
      </c>
      <c r="E1693" s="1" t="s">
        <v>659</v>
      </c>
      <c r="F1693" s="33" t="s">
        <v>671</v>
      </c>
      <c r="G1693" s="33" t="s">
        <v>135</v>
      </c>
      <c r="H1693" s="8">
        <f t="shared" si="122"/>
        <v>-65000</v>
      </c>
      <c r="I1693" s="28">
        <v>10</v>
      </c>
      <c r="K1693" t="s">
        <v>17</v>
      </c>
      <c r="M1693" s="2">
        <v>480</v>
      </c>
    </row>
    <row r="1694" spans="2:13" ht="12.75">
      <c r="B1694" s="412">
        <v>5000</v>
      </c>
      <c r="C1694" s="1" t="s">
        <v>17</v>
      </c>
      <c r="D1694" s="1" t="s">
        <v>397</v>
      </c>
      <c r="E1694" s="1" t="s">
        <v>659</v>
      </c>
      <c r="F1694" s="33" t="s">
        <v>672</v>
      </c>
      <c r="G1694" s="33" t="s">
        <v>137</v>
      </c>
      <c r="H1694" s="8">
        <f t="shared" si="122"/>
        <v>-70000</v>
      </c>
      <c r="I1694" s="28">
        <v>10</v>
      </c>
      <c r="K1694" t="s">
        <v>17</v>
      </c>
      <c r="M1694" s="2">
        <v>480</v>
      </c>
    </row>
    <row r="1695" spans="2:13" ht="12.75">
      <c r="B1695" s="412">
        <v>5000</v>
      </c>
      <c r="C1695" s="1" t="s">
        <v>17</v>
      </c>
      <c r="D1695" s="1" t="s">
        <v>397</v>
      </c>
      <c r="E1695" s="1" t="s">
        <v>659</v>
      </c>
      <c r="F1695" s="33" t="s">
        <v>673</v>
      </c>
      <c r="G1695" s="33" t="s">
        <v>139</v>
      </c>
      <c r="H1695" s="8">
        <f t="shared" si="122"/>
        <v>-75000</v>
      </c>
      <c r="I1695" s="28">
        <v>10</v>
      </c>
      <c r="K1695" t="s">
        <v>17</v>
      </c>
      <c r="M1695" s="2">
        <v>480</v>
      </c>
    </row>
    <row r="1696" spans="2:13" ht="12.75">
      <c r="B1696" s="412">
        <v>5000</v>
      </c>
      <c r="C1696" s="1" t="s">
        <v>17</v>
      </c>
      <c r="D1696" s="1" t="s">
        <v>397</v>
      </c>
      <c r="E1696" s="1" t="s">
        <v>659</v>
      </c>
      <c r="F1696" s="33" t="s">
        <v>674</v>
      </c>
      <c r="G1696" s="33" t="s">
        <v>141</v>
      </c>
      <c r="H1696" s="8">
        <f t="shared" si="122"/>
        <v>-80000</v>
      </c>
      <c r="I1696" s="28">
        <v>10</v>
      </c>
      <c r="K1696" t="s">
        <v>17</v>
      </c>
      <c r="M1696" s="2">
        <v>480</v>
      </c>
    </row>
    <row r="1697" spans="2:13" ht="12.75">
      <c r="B1697" s="412">
        <v>5000</v>
      </c>
      <c r="C1697" s="1" t="s">
        <v>17</v>
      </c>
      <c r="D1697" s="1" t="s">
        <v>397</v>
      </c>
      <c r="E1697" s="1" t="s">
        <v>659</v>
      </c>
      <c r="F1697" s="33" t="s">
        <v>675</v>
      </c>
      <c r="G1697" s="33" t="s">
        <v>214</v>
      </c>
      <c r="H1697" s="8">
        <f t="shared" si="122"/>
        <v>-85000</v>
      </c>
      <c r="I1697" s="28">
        <v>10</v>
      </c>
      <c r="K1697" t="s">
        <v>17</v>
      </c>
      <c r="M1697" s="2">
        <v>480</v>
      </c>
    </row>
    <row r="1698" spans="2:13" ht="12.75">
      <c r="B1698" s="412">
        <v>5000</v>
      </c>
      <c r="C1698" s="1" t="s">
        <v>17</v>
      </c>
      <c r="D1698" s="1" t="s">
        <v>397</v>
      </c>
      <c r="E1698" s="1" t="s">
        <v>659</v>
      </c>
      <c r="F1698" s="33" t="s">
        <v>676</v>
      </c>
      <c r="G1698" s="33" t="s">
        <v>216</v>
      </c>
      <c r="H1698" s="8">
        <f t="shared" si="122"/>
        <v>-90000</v>
      </c>
      <c r="I1698" s="28">
        <v>10</v>
      </c>
      <c r="K1698" t="s">
        <v>17</v>
      </c>
      <c r="M1698" s="2">
        <v>480</v>
      </c>
    </row>
    <row r="1699" spans="2:13" ht="12.75">
      <c r="B1699" s="412">
        <v>5000</v>
      </c>
      <c r="C1699" s="1" t="s">
        <v>17</v>
      </c>
      <c r="D1699" s="1" t="s">
        <v>397</v>
      </c>
      <c r="E1699" s="1" t="s">
        <v>659</v>
      </c>
      <c r="F1699" s="67" t="s">
        <v>677</v>
      </c>
      <c r="G1699" s="33" t="s">
        <v>233</v>
      </c>
      <c r="H1699" s="8">
        <f t="shared" si="122"/>
        <v>-95000</v>
      </c>
      <c r="I1699" s="28">
        <v>10</v>
      </c>
      <c r="K1699" t="s">
        <v>17</v>
      </c>
      <c r="M1699" s="2">
        <v>480</v>
      </c>
    </row>
    <row r="1700" spans="2:13" ht="12.75">
      <c r="B1700" s="412">
        <v>5000</v>
      </c>
      <c r="C1700" s="1" t="s">
        <v>17</v>
      </c>
      <c r="D1700" s="1" t="s">
        <v>397</v>
      </c>
      <c r="E1700" s="1" t="s">
        <v>659</v>
      </c>
      <c r="F1700" s="33" t="s">
        <v>678</v>
      </c>
      <c r="G1700" s="33" t="s">
        <v>236</v>
      </c>
      <c r="H1700" s="8">
        <f t="shared" si="122"/>
        <v>-100000</v>
      </c>
      <c r="I1700" s="28">
        <v>10</v>
      </c>
      <c r="K1700" t="s">
        <v>17</v>
      </c>
      <c r="M1700" s="2">
        <v>480</v>
      </c>
    </row>
    <row r="1701" spans="2:13" ht="12.75">
      <c r="B1701" s="412">
        <v>5000</v>
      </c>
      <c r="C1701" s="1" t="s">
        <v>17</v>
      </c>
      <c r="D1701" s="1" t="s">
        <v>397</v>
      </c>
      <c r="E1701" s="1" t="s">
        <v>659</v>
      </c>
      <c r="F1701" s="33" t="s">
        <v>679</v>
      </c>
      <c r="G1701" s="33" t="s">
        <v>269</v>
      </c>
      <c r="H1701" s="8">
        <f t="shared" si="122"/>
        <v>-105000</v>
      </c>
      <c r="I1701" s="28">
        <v>10</v>
      </c>
      <c r="K1701" t="s">
        <v>17</v>
      </c>
      <c r="M1701" s="2">
        <v>480</v>
      </c>
    </row>
    <row r="1702" spans="2:13" ht="12.75">
      <c r="B1702" s="412">
        <v>5000</v>
      </c>
      <c r="C1702" s="1" t="s">
        <v>17</v>
      </c>
      <c r="D1702" s="1" t="s">
        <v>397</v>
      </c>
      <c r="E1702" s="1" t="s">
        <v>659</v>
      </c>
      <c r="F1702" s="33" t="s">
        <v>680</v>
      </c>
      <c r="G1702" s="33" t="s">
        <v>282</v>
      </c>
      <c r="H1702" s="8">
        <f t="shared" si="122"/>
        <v>-110000</v>
      </c>
      <c r="I1702" s="28">
        <v>10</v>
      </c>
      <c r="K1702" t="s">
        <v>17</v>
      </c>
      <c r="M1702" s="2">
        <v>480</v>
      </c>
    </row>
    <row r="1703" spans="2:13" ht="12.75">
      <c r="B1703" s="412">
        <v>5000</v>
      </c>
      <c r="C1703" s="1" t="s">
        <v>17</v>
      </c>
      <c r="D1703" s="1" t="s">
        <v>397</v>
      </c>
      <c r="E1703" s="1" t="s">
        <v>659</v>
      </c>
      <c r="F1703" s="33" t="s">
        <v>681</v>
      </c>
      <c r="G1703" s="33" t="s">
        <v>271</v>
      </c>
      <c r="H1703" s="8">
        <f t="shared" si="122"/>
        <v>-115000</v>
      </c>
      <c r="I1703" s="28">
        <v>10</v>
      </c>
      <c r="K1703" t="s">
        <v>17</v>
      </c>
      <c r="M1703" s="2">
        <v>480</v>
      </c>
    </row>
    <row r="1704" spans="2:13" ht="12.75">
      <c r="B1704" s="412">
        <v>5000</v>
      </c>
      <c r="C1704" s="1" t="s">
        <v>17</v>
      </c>
      <c r="D1704" s="1" t="s">
        <v>397</v>
      </c>
      <c r="E1704" s="1" t="s">
        <v>659</v>
      </c>
      <c r="F1704" s="33" t="s">
        <v>682</v>
      </c>
      <c r="G1704" s="33" t="s">
        <v>273</v>
      </c>
      <c r="H1704" s="8">
        <f t="shared" si="122"/>
        <v>-120000</v>
      </c>
      <c r="I1704" s="28">
        <v>10</v>
      </c>
      <c r="K1704" t="s">
        <v>17</v>
      </c>
      <c r="M1704" s="2">
        <v>480</v>
      </c>
    </row>
    <row r="1705" spans="2:13" ht="12.75">
      <c r="B1705" s="412">
        <v>2500</v>
      </c>
      <c r="C1705" s="1" t="s">
        <v>17</v>
      </c>
      <c r="D1705" s="18" t="s">
        <v>397</v>
      </c>
      <c r="E1705" s="1" t="s">
        <v>683</v>
      </c>
      <c r="F1705" s="33" t="s">
        <v>684</v>
      </c>
      <c r="G1705" s="38" t="s">
        <v>20</v>
      </c>
      <c r="H1705" s="8">
        <f t="shared" si="122"/>
        <v>-122500</v>
      </c>
      <c r="I1705" s="28">
        <v>5</v>
      </c>
      <c r="K1705" t="s">
        <v>17</v>
      </c>
      <c r="M1705" s="2">
        <v>480</v>
      </c>
    </row>
    <row r="1706" spans="2:13" ht="12.75">
      <c r="B1706" s="412">
        <v>2500</v>
      </c>
      <c r="C1706" s="1" t="s">
        <v>17</v>
      </c>
      <c r="D1706" s="18" t="s">
        <v>397</v>
      </c>
      <c r="E1706" s="1" t="s">
        <v>683</v>
      </c>
      <c r="F1706" s="33" t="s">
        <v>685</v>
      </c>
      <c r="G1706" s="33" t="s">
        <v>26</v>
      </c>
      <c r="H1706" s="8">
        <f t="shared" si="122"/>
        <v>-125000</v>
      </c>
      <c r="I1706" s="28">
        <v>5</v>
      </c>
      <c r="K1706" t="s">
        <v>17</v>
      </c>
      <c r="M1706" s="2">
        <v>480</v>
      </c>
    </row>
    <row r="1707" spans="2:13" ht="12.75">
      <c r="B1707" s="412">
        <v>2500</v>
      </c>
      <c r="C1707" s="1" t="s">
        <v>17</v>
      </c>
      <c r="D1707" s="18" t="s">
        <v>397</v>
      </c>
      <c r="E1707" s="1" t="s">
        <v>683</v>
      </c>
      <c r="F1707" s="33" t="s">
        <v>686</v>
      </c>
      <c r="G1707" s="33" t="s">
        <v>28</v>
      </c>
      <c r="H1707" s="8">
        <f t="shared" si="122"/>
        <v>-127500</v>
      </c>
      <c r="I1707" s="28">
        <v>5</v>
      </c>
      <c r="K1707" t="s">
        <v>17</v>
      </c>
      <c r="M1707" s="2">
        <v>480</v>
      </c>
    </row>
    <row r="1708" spans="2:13" ht="12.75">
      <c r="B1708" s="412">
        <v>2500</v>
      </c>
      <c r="C1708" s="1" t="s">
        <v>17</v>
      </c>
      <c r="D1708" s="18" t="s">
        <v>397</v>
      </c>
      <c r="E1708" s="1" t="s">
        <v>683</v>
      </c>
      <c r="F1708" s="33" t="s">
        <v>687</v>
      </c>
      <c r="G1708" s="33" t="s">
        <v>31</v>
      </c>
      <c r="H1708" s="8">
        <f t="shared" si="122"/>
        <v>-130000</v>
      </c>
      <c r="I1708" s="28">
        <v>5</v>
      </c>
      <c r="K1708" t="s">
        <v>17</v>
      </c>
      <c r="M1708" s="2">
        <v>480</v>
      </c>
    </row>
    <row r="1709" spans="2:13" ht="12.75">
      <c r="B1709" s="412">
        <v>2500</v>
      </c>
      <c r="C1709" s="1" t="s">
        <v>17</v>
      </c>
      <c r="D1709" s="18" t="s">
        <v>397</v>
      </c>
      <c r="E1709" s="1" t="s">
        <v>683</v>
      </c>
      <c r="F1709" s="33" t="s">
        <v>688</v>
      </c>
      <c r="G1709" s="33" t="s">
        <v>46</v>
      </c>
      <c r="H1709" s="8">
        <f t="shared" si="122"/>
        <v>-132500</v>
      </c>
      <c r="I1709" s="28">
        <v>5</v>
      </c>
      <c r="K1709" t="s">
        <v>17</v>
      </c>
      <c r="M1709" s="2">
        <v>480</v>
      </c>
    </row>
    <row r="1710" spans="2:13" ht="12.75">
      <c r="B1710" s="412">
        <v>2500</v>
      </c>
      <c r="C1710" s="1" t="s">
        <v>17</v>
      </c>
      <c r="D1710" s="1" t="s">
        <v>397</v>
      </c>
      <c r="E1710" s="1" t="s">
        <v>683</v>
      </c>
      <c r="F1710" s="33" t="s">
        <v>689</v>
      </c>
      <c r="G1710" s="33" t="s">
        <v>49</v>
      </c>
      <c r="H1710" s="8">
        <f t="shared" si="122"/>
        <v>-135000</v>
      </c>
      <c r="I1710" s="28">
        <v>5</v>
      </c>
      <c r="K1710" t="s">
        <v>17</v>
      </c>
      <c r="M1710" s="2">
        <v>480</v>
      </c>
    </row>
    <row r="1711" spans="2:13" ht="12.75">
      <c r="B1711" s="412">
        <v>2500</v>
      </c>
      <c r="C1711" s="1" t="s">
        <v>17</v>
      </c>
      <c r="D1711" s="1" t="s">
        <v>397</v>
      </c>
      <c r="E1711" s="1" t="s">
        <v>683</v>
      </c>
      <c r="F1711" s="33" t="s">
        <v>690</v>
      </c>
      <c r="G1711" s="33" t="s">
        <v>51</v>
      </c>
      <c r="H1711" s="8">
        <f t="shared" si="122"/>
        <v>-137500</v>
      </c>
      <c r="I1711" s="28">
        <v>5</v>
      </c>
      <c r="K1711" t="s">
        <v>17</v>
      </c>
      <c r="M1711" s="2">
        <v>480</v>
      </c>
    </row>
    <row r="1712" spans="2:13" ht="12.75">
      <c r="B1712" s="412">
        <v>2500</v>
      </c>
      <c r="C1712" s="1" t="s">
        <v>17</v>
      </c>
      <c r="D1712" s="1" t="s">
        <v>397</v>
      </c>
      <c r="E1712" s="1" t="s">
        <v>683</v>
      </c>
      <c r="F1712" s="33" t="s">
        <v>691</v>
      </c>
      <c r="G1712" s="33" t="s">
        <v>53</v>
      </c>
      <c r="H1712" s="8">
        <f t="shared" si="122"/>
        <v>-140000</v>
      </c>
      <c r="I1712" s="28">
        <v>5</v>
      </c>
      <c r="K1712" t="s">
        <v>17</v>
      </c>
      <c r="M1712" s="2">
        <v>480</v>
      </c>
    </row>
    <row r="1713" spans="2:13" ht="12.75">
      <c r="B1713" s="412">
        <v>2500</v>
      </c>
      <c r="C1713" s="1" t="s">
        <v>17</v>
      </c>
      <c r="D1713" s="1" t="s">
        <v>397</v>
      </c>
      <c r="E1713" s="1" t="s">
        <v>683</v>
      </c>
      <c r="F1713" s="33" t="s">
        <v>692</v>
      </c>
      <c r="G1713" s="33" t="s">
        <v>56</v>
      </c>
      <c r="H1713" s="8">
        <f t="shared" si="122"/>
        <v>-142500</v>
      </c>
      <c r="I1713" s="28">
        <v>5</v>
      </c>
      <c r="K1713" t="s">
        <v>17</v>
      </c>
      <c r="M1713" s="2">
        <v>480</v>
      </c>
    </row>
    <row r="1714" spans="2:13" ht="12.75">
      <c r="B1714" s="412">
        <v>2500</v>
      </c>
      <c r="C1714" s="1" t="s">
        <v>17</v>
      </c>
      <c r="D1714" s="1" t="s">
        <v>397</v>
      </c>
      <c r="E1714" s="1" t="s">
        <v>683</v>
      </c>
      <c r="F1714" s="33" t="s">
        <v>693</v>
      </c>
      <c r="G1714" s="33" t="s">
        <v>100</v>
      </c>
      <c r="H1714" s="8">
        <f t="shared" si="122"/>
        <v>-145000</v>
      </c>
      <c r="I1714" s="28">
        <v>5</v>
      </c>
      <c r="K1714" t="s">
        <v>17</v>
      </c>
      <c r="M1714" s="2">
        <v>480</v>
      </c>
    </row>
    <row r="1715" spans="2:13" ht="12.75">
      <c r="B1715" s="412">
        <v>2500</v>
      </c>
      <c r="C1715" s="1" t="s">
        <v>17</v>
      </c>
      <c r="D1715" s="1" t="s">
        <v>397</v>
      </c>
      <c r="E1715" s="1" t="s">
        <v>683</v>
      </c>
      <c r="F1715" s="33" t="s">
        <v>694</v>
      </c>
      <c r="G1715" s="33" t="s">
        <v>135</v>
      </c>
      <c r="H1715" s="8">
        <f t="shared" si="122"/>
        <v>-147500</v>
      </c>
      <c r="I1715" s="28">
        <v>5</v>
      </c>
      <c r="K1715" t="s">
        <v>17</v>
      </c>
      <c r="M1715" s="2">
        <v>480</v>
      </c>
    </row>
    <row r="1716" spans="2:13" ht="12.75">
      <c r="B1716" s="412">
        <v>2500</v>
      </c>
      <c r="C1716" s="1" t="s">
        <v>17</v>
      </c>
      <c r="D1716" s="1" t="s">
        <v>397</v>
      </c>
      <c r="E1716" s="1" t="s">
        <v>683</v>
      </c>
      <c r="F1716" s="33" t="s">
        <v>695</v>
      </c>
      <c r="G1716" s="33" t="s">
        <v>137</v>
      </c>
      <c r="H1716" s="8">
        <f t="shared" si="122"/>
        <v>-150000</v>
      </c>
      <c r="I1716" s="28">
        <v>5</v>
      </c>
      <c r="K1716" t="s">
        <v>17</v>
      </c>
      <c r="M1716" s="2">
        <v>480</v>
      </c>
    </row>
    <row r="1717" spans="2:13" ht="12.75">
      <c r="B1717" s="412">
        <v>2500</v>
      </c>
      <c r="C1717" s="1" t="s">
        <v>17</v>
      </c>
      <c r="D1717" s="1" t="s">
        <v>397</v>
      </c>
      <c r="E1717" s="1" t="s">
        <v>683</v>
      </c>
      <c r="F1717" s="33" t="s">
        <v>696</v>
      </c>
      <c r="G1717" s="33" t="s">
        <v>139</v>
      </c>
      <c r="H1717" s="8">
        <f t="shared" si="122"/>
        <v>-152500</v>
      </c>
      <c r="I1717" s="28">
        <v>5</v>
      </c>
      <c r="K1717" t="s">
        <v>17</v>
      </c>
      <c r="M1717" s="2">
        <v>480</v>
      </c>
    </row>
    <row r="1718" spans="2:13" ht="12.75">
      <c r="B1718" s="412">
        <v>2500</v>
      </c>
      <c r="C1718" s="1" t="s">
        <v>17</v>
      </c>
      <c r="D1718" s="1" t="s">
        <v>397</v>
      </c>
      <c r="E1718" s="1" t="s">
        <v>683</v>
      </c>
      <c r="F1718" s="33" t="s">
        <v>697</v>
      </c>
      <c r="G1718" s="33" t="s">
        <v>141</v>
      </c>
      <c r="H1718" s="8">
        <f t="shared" si="122"/>
        <v>-155000</v>
      </c>
      <c r="I1718" s="28">
        <v>5</v>
      </c>
      <c r="K1718" t="s">
        <v>17</v>
      </c>
      <c r="M1718" s="2">
        <v>480</v>
      </c>
    </row>
    <row r="1719" spans="2:13" ht="12.75">
      <c r="B1719" s="412">
        <v>2500</v>
      </c>
      <c r="C1719" s="1" t="s">
        <v>17</v>
      </c>
      <c r="D1719" s="1" t="s">
        <v>397</v>
      </c>
      <c r="E1719" s="1" t="s">
        <v>683</v>
      </c>
      <c r="F1719" s="33" t="s">
        <v>698</v>
      </c>
      <c r="G1719" s="33" t="s">
        <v>699</v>
      </c>
      <c r="H1719" s="8">
        <f t="shared" si="122"/>
        <v>-157500</v>
      </c>
      <c r="I1719" s="28">
        <v>5</v>
      </c>
      <c r="K1719" t="s">
        <v>17</v>
      </c>
      <c r="M1719" s="2">
        <v>480</v>
      </c>
    </row>
    <row r="1720" spans="2:13" ht="12.75">
      <c r="B1720" s="412">
        <v>2500</v>
      </c>
      <c r="C1720" s="1" t="s">
        <v>17</v>
      </c>
      <c r="D1720" s="1" t="s">
        <v>397</v>
      </c>
      <c r="E1720" s="1" t="s">
        <v>683</v>
      </c>
      <c r="F1720" s="33" t="s">
        <v>700</v>
      </c>
      <c r="G1720" s="33" t="s">
        <v>209</v>
      </c>
      <c r="H1720" s="8">
        <f t="shared" si="122"/>
        <v>-160000</v>
      </c>
      <c r="I1720" s="28">
        <v>5</v>
      </c>
      <c r="K1720" t="s">
        <v>17</v>
      </c>
      <c r="M1720" s="2">
        <v>480</v>
      </c>
    </row>
    <row r="1721" spans="2:13" ht="12.75">
      <c r="B1721" s="412">
        <v>5000</v>
      </c>
      <c r="C1721" s="1" t="s">
        <v>17</v>
      </c>
      <c r="D1721" s="1" t="s">
        <v>397</v>
      </c>
      <c r="E1721" s="1" t="s">
        <v>683</v>
      </c>
      <c r="F1721" s="33" t="s">
        <v>701</v>
      </c>
      <c r="G1721" s="33" t="s">
        <v>209</v>
      </c>
      <c r="H1721" s="8">
        <f t="shared" si="122"/>
        <v>-165000</v>
      </c>
      <c r="I1721" s="28">
        <v>10</v>
      </c>
      <c r="K1721" t="s">
        <v>17</v>
      </c>
      <c r="M1721" s="2">
        <v>480</v>
      </c>
    </row>
    <row r="1722" spans="2:13" ht="12.75">
      <c r="B1722" s="412">
        <v>2500</v>
      </c>
      <c r="C1722" s="1" t="s">
        <v>17</v>
      </c>
      <c r="D1722" s="1" t="s">
        <v>397</v>
      </c>
      <c r="E1722" s="1" t="s">
        <v>683</v>
      </c>
      <c r="F1722" s="33" t="s">
        <v>702</v>
      </c>
      <c r="G1722" s="33" t="s">
        <v>214</v>
      </c>
      <c r="H1722" s="8">
        <f t="shared" si="122"/>
        <v>-167500</v>
      </c>
      <c r="I1722" s="28">
        <v>5</v>
      </c>
      <c r="K1722" t="s">
        <v>17</v>
      </c>
      <c r="M1722" s="2">
        <v>480</v>
      </c>
    </row>
    <row r="1723" spans="2:13" ht="12.75">
      <c r="B1723" s="412">
        <v>2500</v>
      </c>
      <c r="C1723" s="1" t="s">
        <v>17</v>
      </c>
      <c r="D1723" s="1" t="s">
        <v>397</v>
      </c>
      <c r="E1723" s="1" t="s">
        <v>683</v>
      </c>
      <c r="F1723" s="33" t="s">
        <v>703</v>
      </c>
      <c r="G1723" s="33" t="s">
        <v>216</v>
      </c>
      <c r="H1723" s="8">
        <f t="shared" si="122"/>
        <v>-170000</v>
      </c>
      <c r="I1723" s="28">
        <v>5</v>
      </c>
      <c r="K1723" t="s">
        <v>17</v>
      </c>
      <c r="M1723" s="2">
        <v>480</v>
      </c>
    </row>
    <row r="1724" spans="2:13" ht="12.75">
      <c r="B1724" s="412">
        <v>2500</v>
      </c>
      <c r="C1724" s="1" t="s">
        <v>17</v>
      </c>
      <c r="D1724" s="1" t="s">
        <v>397</v>
      </c>
      <c r="E1724" s="1" t="s">
        <v>683</v>
      </c>
      <c r="F1724" s="33" t="s">
        <v>704</v>
      </c>
      <c r="G1724" s="33" t="s">
        <v>233</v>
      </c>
      <c r="H1724" s="8">
        <f t="shared" si="122"/>
        <v>-172500</v>
      </c>
      <c r="I1724" s="28">
        <v>5</v>
      </c>
      <c r="K1724" t="s">
        <v>17</v>
      </c>
      <c r="M1724" s="2">
        <v>480</v>
      </c>
    </row>
    <row r="1725" spans="2:13" ht="12.75">
      <c r="B1725" s="412">
        <v>2500</v>
      </c>
      <c r="C1725" s="1" t="s">
        <v>17</v>
      </c>
      <c r="D1725" s="1" t="s">
        <v>397</v>
      </c>
      <c r="E1725" s="1" t="s">
        <v>683</v>
      </c>
      <c r="F1725" s="33" t="s">
        <v>705</v>
      </c>
      <c r="G1725" s="33" t="s">
        <v>236</v>
      </c>
      <c r="H1725" s="8">
        <f t="shared" si="122"/>
        <v>-175000</v>
      </c>
      <c r="I1725" s="28">
        <v>5</v>
      </c>
      <c r="K1725" t="s">
        <v>17</v>
      </c>
      <c r="M1725" s="2">
        <v>480</v>
      </c>
    </row>
    <row r="1726" spans="2:13" ht="12.75">
      <c r="B1726" s="412">
        <v>10000</v>
      </c>
      <c r="C1726" s="1" t="s">
        <v>17</v>
      </c>
      <c r="D1726" s="1" t="s">
        <v>397</v>
      </c>
      <c r="E1726" s="1" t="s">
        <v>683</v>
      </c>
      <c r="F1726" s="33" t="s">
        <v>706</v>
      </c>
      <c r="G1726" s="33" t="s">
        <v>236</v>
      </c>
      <c r="H1726" s="8">
        <f t="shared" si="122"/>
        <v>-185000</v>
      </c>
      <c r="I1726" s="28">
        <v>20</v>
      </c>
      <c r="K1726" t="s">
        <v>17</v>
      </c>
      <c r="M1726" s="2">
        <v>480</v>
      </c>
    </row>
    <row r="1727" spans="2:13" ht="12.75">
      <c r="B1727" s="412">
        <v>2500</v>
      </c>
      <c r="C1727" s="1" t="s">
        <v>17</v>
      </c>
      <c r="D1727" s="1" t="s">
        <v>397</v>
      </c>
      <c r="E1727" s="1" t="s">
        <v>683</v>
      </c>
      <c r="F1727" s="33" t="s">
        <v>707</v>
      </c>
      <c r="G1727" s="33" t="s">
        <v>269</v>
      </c>
      <c r="H1727" s="8">
        <f t="shared" si="122"/>
        <v>-187500</v>
      </c>
      <c r="I1727" s="28">
        <v>5</v>
      </c>
      <c r="K1727" t="s">
        <v>17</v>
      </c>
      <c r="M1727" s="2">
        <v>480</v>
      </c>
    </row>
    <row r="1728" spans="2:13" ht="12.75">
      <c r="B1728" s="412">
        <v>2500</v>
      </c>
      <c r="C1728" s="1" t="s">
        <v>17</v>
      </c>
      <c r="D1728" s="1" t="s">
        <v>397</v>
      </c>
      <c r="E1728" s="1" t="s">
        <v>683</v>
      </c>
      <c r="F1728" s="33" t="s">
        <v>708</v>
      </c>
      <c r="G1728" s="33" t="s">
        <v>271</v>
      </c>
      <c r="H1728" s="8">
        <f t="shared" si="122"/>
        <v>-190000</v>
      </c>
      <c r="I1728" s="28">
        <v>5</v>
      </c>
      <c r="K1728" t="s">
        <v>17</v>
      </c>
      <c r="M1728" s="2">
        <v>480</v>
      </c>
    </row>
    <row r="1729" spans="2:13" ht="12.75">
      <c r="B1729" s="412">
        <v>2500</v>
      </c>
      <c r="C1729" s="1" t="s">
        <v>17</v>
      </c>
      <c r="D1729" s="1" t="s">
        <v>397</v>
      </c>
      <c r="E1729" s="1" t="s">
        <v>683</v>
      </c>
      <c r="F1729" s="33" t="s">
        <v>709</v>
      </c>
      <c r="G1729" s="33" t="s">
        <v>273</v>
      </c>
      <c r="H1729" s="8">
        <f t="shared" si="122"/>
        <v>-192500</v>
      </c>
      <c r="I1729" s="28">
        <v>5</v>
      </c>
      <c r="K1729" t="s">
        <v>17</v>
      </c>
      <c r="M1729" s="2">
        <v>480</v>
      </c>
    </row>
    <row r="1730" spans="1:13" s="66" customFormat="1" ht="12.75">
      <c r="A1730" s="17"/>
      <c r="B1730" s="413">
        <f>SUM(B1682:B1729)</f>
        <v>192500</v>
      </c>
      <c r="C1730" s="17" t="s">
        <v>17</v>
      </c>
      <c r="D1730" s="17"/>
      <c r="E1730" s="17"/>
      <c r="F1730" s="24"/>
      <c r="G1730" s="24"/>
      <c r="H1730" s="63">
        <v>0</v>
      </c>
      <c r="I1730" s="65">
        <f aca="true" t="shared" si="123" ref="I1730:I1784">+B1730/M1730</f>
        <v>401.0416666666667</v>
      </c>
      <c r="M1730" s="2">
        <v>480</v>
      </c>
    </row>
    <row r="1731" spans="2:13" ht="12.75">
      <c r="B1731" s="412"/>
      <c r="D1731" s="18"/>
      <c r="H1731" s="8">
        <f t="shared" si="122"/>
        <v>0</v>
      </c>
      <c r="I1731" s="28">
        <f t="shared" si="123"/>
        <v>0</v>
      </c>
      <c r="M1731" s="2">
        <v>480</v>
      </c>
    </row>
    <row r="1732" spans="1:13" s="72" customFormat="1" ht="12.75">
      <c r="A1732" s="73"/>
      <c r="B1732" s="414"/>
      <c r="C1732" s="77"/>
      <c r="D1732" s="41"/>
      <c r="E1732" s="73"/>
      <c r="F1732" s="74"/>
      <c r="G1732" s="74"/>
      <c r="H1732" s="8">
        <f t="shared" si="122"/>
        <v>0</v>
      </c>
      <c r="I1732" s="28">
        <f t="shared" si="123"/>
        <v>0</v>
      </c>
      <c r="M1732" s="2">
        <v>480</v>
      </c>
    </row>
    <row r="1733" spans="2:13" ht="12.75">
      <c r="B1733" s="412">
        <v>500</v>
      </c>
      <c r="C1733" s="1" t="s">
        <v>1094</v>
      </c>
      <c r="D1733" s="1" t="s">
        <v>397</v>
      </c>
      <c r="E1733" s="1" t="s">
        <v>1</v>
      </c>
      <c r="F1733" s="33" t="s">
        <v>710</v>
      </c>
      <c r="G1733" s="33" t="s">
        <v>214</v>
      </c>
      <c r="H1733" s="8">
        <f t="shared" si="122"/>
        <v>-500</v>
      </c>
      <c r="I1733" s="28">
        <f t="shared" si="123"/>
        <v>1.0416666666666667</v>
      </c>
      <c r="K1733" t="s">
        <v>683</v>
      </c>
      <c r="M1733" s="2">
        <v>480</v>
      </c>
    </row>
    <row r="1734" spans="1:13" s="66" customFormat="1" ht="12.75">
      <c r="A1734" s="17"/>
      <c r="B1734" s="413">
        <f>SUM(B1733)</f>
        <v>500</v>
      </c>
      <c r="C1734" s="64" t="s">
        <v>1</v>
      </c>
      <c r="D1734" s="17"/>
      <c r="E1734" s="64"/>
      <c r="F1734" s="24"/>
      <c r="G1734" s="69"/>
      <c r="H1734" s="63">
        <v>0</v>
      </c>
      <c r="I1734" s="65">
        <f t="shared" si="123"/>
        <v>1.0416666666666667</v>
      </c>
      <c r="M1734" s="2">
        <v>480</v>
      </c>
    </row>
    <row r="1735" spans="2:13" ht="12.75">
      <c r="B1735" s="411"/>
      <c r="C1735" s="40"/>
      <c r="D1735" s="18"/>
      <c r="E1735" s="40"/>
      <c r="G1735" s="38"/>
      <c r="H1735" s="8">
        <f t="shared" si="122"/>
        <v>0</v>
      </c>
      <c r="I1735" s="28">
        <f t="shared" si="123"/>
        <v>0</v>
      </c>
      <c r="M1735" s="2">
        <v>480</v>
      </c>
    </row>
    <row r="1736" spans="2:13" ht="12.75">
      <c r="B1736" s="411"/>
      <c r="C1736" s="40"/>
      <c r="D1736" s="18"/>
      <c r="E1736" s="40"/>
      <c r="G1736" s="38"/>
      <c r="H1736" s="8">
        <f t="shared" si="122"/>
        <v>0</v>
      </c>
      <c r="I1736" s="28">
        <f t="shared" si="123"/>
        <v>0</v>
      </c>
      <c r="M1736" s="2">
        <v>480</v>
      </c>
    </row>
    <row r="1737" spans="2:13" ht="12.75">
      <c r="B1737" s="412">
        <v>5000</v>
      </c>
      <c r="C1737" s="1" t="s">
        <v>1089</v>
      </c>
      <c r="D1737" s="1" t="s">
        <v>397</v>
      </c>
      <c r="E1737" s="1" t="s">
        <v>387</v>
      </c>
      <c r="F1737" s="33" t="s">
        <v>711</v>
      </c>
      <c r="G1737" s="33" t="s">
        <v>712</v>
      </c>
      <c r="H1737" s="8">
        <f t="shared" si="122"/>
        <v>-5000</v>
      </c>
      <c r="I1737" s="28">
        <f t="shared" si="123"/>
        <v>10.416666666666666</v>
      </c>
      <c r="K1737" t="s">
        <v>683</v>
      </c>
      <c r="M1737" s="2">
        <v>480</v>
      </c>
    </row>
    <row r="1738" spans="2:13" ht="12.75">
      <c r="B1738" s="412">
        <v>5000</v>
      </c>
      <c r="C1738" s="1" t="s">
        <v>1090</v>
      </c>
      <c r="D1738" s="1" t="s">
        <v>397</v>
      </c>
      <c r="E1738" s="1" t="s">
        <v>387</v>
      </c>
      <c r="F1738" s="33" t="s">
        <v>713</v>
      </c>
      <c r="G1738" s="33" t="s">
        <v>714</v>
      </c>
      <c r="H1738" s="8">
        <f>H1737-B1738</f>
        <v>-10000</v>
      </c>
      <c r="I1738" s="28">
        <f t="shared" si="123"/>
        <v>10.416666666666666</v>
      </c>
      <c r="K1738" t="s">
        <v>683</v>
      </c>
      <c r="M1738" s="2">
        <v>480</v>
      </c>
    </row>
    <row r="1739" spans="2:13" ht="12.75">
      <c r="B1739" s="412">
        <v>2100</v>
      </c>
      <c r="C1739" s="1" t="s">
        <v>715</v>
      </c>
      <c r="D1739" s="1" t="s">
        <v>397</v>
      </c>
      <c r="E1739" s="1" t="s">
        <v>387</v>
      </c>
      <c r="F1739" s="33" t="s">
        <v>716</v>
      </c>
      <c r="G1739" s="33" t="s">
        <v>717</v>
      </c>
      <c r="H1739" s="8">
        <f>H1738-B1739</f>
        <v>-12100</v>
      </c>
      <c r="I1739" s="28">
        <f t="shared" si="123"/>
        <v>4.375</v>
      </c>
      <c r="K1739" t="s">
        <v>683</v>
      </c>
      <c r="M1739" s="2">
        <v>480</v>
      </c>
    </row>
    <row r="1740" spans="1:13" s="66" customFormat="1" ht="12.75">
      <c r="A1740" s="17"/>
      <c r="B1740" s="413">
        <f>SUM(B1737:B1739)</f>
        <v>12100</v>
      </c>
      <c r="C1740" s="64" t="s">
        <v>655</v>
      </c>
      <c r="D1740" s="17"/>
      <c r="E1740" s="64"/>
      <c r="F1740" s="24"/>
      <c r="G1740" s="69"/>
      <c r="H1740" s="63">
        <v>0</v>
      </c>
      <c r="I1740" s="65">
        <f t="shared" si="123"/>
        <v>25.208333333333332</v>
      </c>
      <c r="M1740" s="2">
        <v>480</v>
      </c>
    </row>
    <row r="1741" spans="2:13" ht="12.75">
      <c r="B1741" s="411"/>
      <c r="C1741" s="40"/>
      <c r="D1741" s="18"/>
      <c r="E1741" s="40"/>
      <c r="G1741" s="38"/>
      <c r="H1741" s="8">
        <v>0</v>
      </c>
      <c r="I1741" s="28">
        <f t="shared" si="123"/>
        <v>0</v>
      </c>
      <c r="M1741" s="2">
        <v>480</v>
      </c>
    </row>
    <row r="1742" spans="2:13" ht="12.75">
      <c r="B1742" s="411"/>
      <c r="C1742" s="40"/>
      <c r="D1742" s="18"/>
      <c r="E1742" s="40"/>
      <c r="G1742" s="38"/>
      <c r="H1742" s="8">
        <f aca="true" t="shared" si="124" ref="H1742:H1794">H1741-B1742</f>
        <v>0</v>
      </c>
      <c r="I1742" s="28">
        <f t="shared" si="123"/>
        <v>0</v>
      </c>
      <c r="M1742" s="2">
        <v>480</v>
      </c>
    </row>
    <row r="1743" spans="1:13" ht="12.75">
      <c r="A1743" s="18"/>
      <c r="B1743" s="411">
        <v>1700</v>
      </c>
      <c r="C1743" s="18" t="s">
        <v>37</v>
      </c>
      <c r="D1743" s="18" t="s">
        <v>397</v>
      </c>
      <c r="E1743" s="18" t="s">
        <v>656</v>
      </c>
      <c r="F1743" s="33" t="s">
        <v>723</v>
      </c>
      <c r="G1743" s="37" t="s">
        <v>26</v>
      </c>
      <c r="H1743" s="8">
        <f t="shared" si="124"/>
        <v>-1700</v>
      </c>
      <c r="I1743" s="28">
        <f t="shared" si="123"/>
        <v>3.5416666666666665</v>
      </c>
      <c r="J1743" s="21"/>
      <c r="K1743" t="s">
        <v>683</v>
      </c>
      <c r="L1743" s="21"/>
      <c r="M1743" s="2">
        <v>480</v>
      </c>
    </row>
    <row r="1744" spans="1:13" s="21" customFormat="1" ht="12.75">
      <c r="A1744" s="1"/>
      <c r="B1744" s="412">
        <v>1600</v>
      </c>
      <c r="C1744" s="1" t="s">
        <v>37</v>
      </c>
      <c r="D1744" s="18" t="s">
        <v>397</v>
      </c>
      <c r="E1744" s="1" t="s">
        <v>656</v>
      </c>
      <c r="F1744" s="33" t="s">
        <v>723</v>
      </c>
      <c r="G1744" s="33" t="s">
        <v>28</v>
      </c>
      <c r="H1744" s="8">
        <f t="shared" si="124"/>
        <v>-3300</v>
      </c>
      <c r="I1744" s="28">
        <f t="shared" si="123"/>
        <v>3.3333333333333335</v>
      </c>
      <c r="J1744"/>
      <c r="K1744" t="s">
        <v>683</v>
      </c>
      <c r="L1744"/>
      <c r="M1744" s="2">
        <v>480</v>
      </c>
    </row>
    <row r="1745" spans="2:13" ht="12.75">
      <c r="B1745" s="412">
        <v>1400</v>
      </c>
      <c r="C1745" s="1" t="s">
        <v>37</v>
      </c>
      <c r="D1745" s="18" t="s">
        <v>397</v>
      </c>
      <c r="E1745" s="1" t="s">
        <v>656</v>
      </c>
      <c r="F1745" s="33" t="s">
        <v>723</v>
      </c>
      <c r="G1745" s="33" t="s">
        <v>31</v>
      </c>
      <c r="H1745" s="8">
        <f t="shared" si="124"/>
        <v>-4700</v>
      </c>
      <c r="I1745" s="28">
        <f t="shared" si="123"/>
        <v>2.9166666666666665</v>
      </c>
      <c r="K1745" t="s">
        <v>683</v>
      </c>
      <c r="M1745" s="2">
        <v>480</v>
      </c>
    </row>
    <row r="1746" spans="2:13" ht="12.75">
      <c r="B1746" s="412">
        <v>1800</v>
      </c>
      <c r="C1746" s="76" t="s">
        <v>37</v>
      </c>
      <c r="D1746" s="18" t="s">
        <v>397</v>
      </c>
      <c r="E1746" s="76" t="s">
        <v>656</v>
      </c>
      <c r="F1746" s="33" t="s">
        <v>723</v>
      </c>
      <c r="G1746" s="33" t="s">
        <v>46</v>
      </c>
      <c r="H1746" s="8">
        <f t="shared" si="124"/>
        <v>-6500</v>
      </c>
      <c r="I1746" s="28">
        <f t="shared" si="123"/>
        <v>3.75</v>
      </c>
      <c r="J1746" s="42"/>
      <c r="K1746" t="s">
        <v>683</v>
      </c>
      <c r="L1746" s="42"/>
      <c r="M1746" s="2">
        <v>480</v>
      </c>
    </row>
    <row r="1747" spans="2:13" ht="12.75">
      <c r="B1747" s="412">
        <v>1500</v>
      </c>
      <c r="C1747" s="76" t="s">
        <v>724</v>
      </c>
      <c r="D1747" s="18" t="s">
        <v>397</v>
      </c>
      <c r="E1747" s="76" t="s">
        <v>656</v>
      </c>
      <c r="F1747" s="33" t="s">
        <v>723</v>
      </c>
      <c r="G1747" s="33" t="s">
        <v>46</v>
      </c>
      <c r="H1747" s="8">
        <f t="shared" si="124"/>
        <v>-8000</v>
      </c>
      <c r="I1747" s="28">
        <f t="shared" si="123"/>
        <v>3.125</v>
      </c>
      <c r="J1747" s="42"/>
      <c r="K1747" t="s">
        <v>683</v>
      </c>
      <c r="L1747" s="42"/>
      <c r="M1747" s="2">
        <v>480</v>
      </c>
    </row>
    <row r="1748" spans="2:14" ht="12.75">
      <c r="B1748" s="412">
        <v>1300</v>
      </c>
      <c r="C1748" s="1" t="s">
        <v>37</v>
      </c>
      <c r="D1748" s="18" t="s">
        <v>397</v>
      </c>
      <c r="E1748" s="1" t="s">
        <v>656</v>
      </c>
      <c r="F1748" s="33" t="s">
        <v>723</v>
      </c>
      <c r="G1748" s="33" t="s">
        <v>49</v>
      </c>
      <c r="H1748" s="8">
        <f t="shared" si="124"/>
        <v>-9300</v>
      </c>
      <c r="I1748" s="28">
        <f t="shared" si="123"/>
        <v>2.7083333333333335</v>
      </c>
      <c r="K1748" t="s">
        <v>683</v>
      </c>
      <c r="M1748" s="2">
        <v>480</v>
      </c>
      <c r="N1748" s="43">
        <v>500</v>
      </c>
    </row>
    <row r="1749" spans="2:13" ht="12.75">
      <c r="B1749" s="412">
        <v>1500</v>
      </c>
      <c r="C1749" s="1" t="s">
        <v>37</v>
      </c>
      <c r="D1749" s="18" t="s">
        <v>397</v>
      </c>
      <c r="E1749" s="1" t="s">
        <v>656</v>
      </c>
      <c r="F1749" s="33" t="s">
        <v>723</v>
      </c>
      <c r="G1749" s="33" t="s">
        <v>51</v>
      </c>
      <c r="H1749" s="8">
        <f t="shared" si="124"/>
        <v>-10800</v>
      </c>
      <c r="I1749" s="28">
        <f t="shared" si="123"/>
        <v>3.125</v>
      </c>
      <c r="K1749" t="s">
        <v>683</v>
      </c>
      <c r="M1749" s="2">
        <v>480</v>
      </c>
    </row>
    <row r="1750" spans="2:13" ht="12.75">
      <c r="B1750" s="412">
        <v>1000</v>
      </c>
      <c r="C1750" s="1" t="s">
        <v>37</v>
      </c>
      <c r="D1750" s="18" t="s">
        <v>397</v>
      </c>
      <c r="E1750" s="1" t="s">
        <v>656</v>
      </c>
      <c r="F1750" s="33" t="s">
        <v>723</v>
      </c>
      <c r="G1750" s="33" t="s">
        <v>53</v>
      </c>
      <c r="H1750" s="8">
        <f t="shared" si="124"/>
        <v>-11800</v>
      </c>
      <c r="I1750" s="28">
        <f t="shared" si="123"/>
        <v>2.0833333333333335</v>
      </c>
      <c r="K1750" t="s">
        <v>683</v>
      </c>
      <c r="M1750" s="2">
        <v>480</v>
      </c>
    </row>
    <row r="1751" spans="2:13" ht="12.75">
      <c r="B1751" s="412">
        <v>1600</v>
      </c>
      <c r="C1751" s="1" t="s">
        <v>37</v>
      </c>
      <c r="D1751" s="18" t="s">
        <v>397</v>
      </c>
      <c r="E1751" s="1" t="s">
        <v>656</v>
      </c>
      <c r="F1751" s="33" t="s">
        <v>723</v>
      </c>
      <c r="G1751" s="33" t="s">
        <v>56</v>
      </c>
      <c r="H1751" s="8">
        <f t="shared" si="124"/>
        <v>-13400</v>
      </c>
      <c r="I1751" s="28">
        <f t="shared" si="123"/>
        <v>3.3333333333333335</v>
      </c>
      <c r="K1751" t="s">
        <v>683</v>
      </c>
      <c r="M1751" s="2">
        <v>480</v>
      </c>
    </row>
    <row r="1752" spans="2:13" ht="12.75">
      <c r="B1752" s="412">
        <v>1400</v>
      </c>
      <c r="C1752" s="1" t="s">
        <v>37</v>
      </c>
      <c r="D1752" s="18" t="s">
        <v>397</v>
      </c>
      <c r="E1752" s="1" t="s">
        <v>656</v>
      </c>
      <c r="F1752" s="33" t="s">
        <v>723</v>
      </c>
      <c r="G1752" s="33" t="s">
        <v>100</v>
      </c>
      <c r="H1752" s="8">
        <f t="shared" si="124"/>
        <v>-14800</v>
      </c>
      <c r="I1752" s="28">
        <f t="shared" si="123"/>
        <v>2.9166666666666665</v>
      </c>
      <c r="K1752" t="s">
        <v>683</v>
      </c>
      <c r="M1752" s="2">
        <v>480</v>
      </c>
    </row>
    <row r="1753" spans="2:13" ht="12.75">
      <c r="B1753" s="412">
        <v>1200</v>
      </c>
      <c r="C1753" s="1" t="s">
        <v>37</v>
      </c>
      <c r="D1753" s="18" t="s">
        <v>397</v>
      </c>
      <c r="E1753" s="1" t="s">
        <v>656</v>
      </c>
      <c r="F1753" s="33" t="s">
        <v>723</v>
      </c>
      <c r="G1753" s="33" t="s">
        <v>135</v>
      </c>
      <c r="H1753" s="8">
        <f t="shared" si="124"/>
        <v>-16000</v>
      </c>
      <c r="I1753" s="28">
        <f t="shared" si="123"/>
        <v>2.5</v>
      </c>
      <c r="K1753" t="s">
        <v>683</v>
      </c>
      <c r="M1753" s="2">
        <v>480</v>
      </c>
    </row>
    <row r="1754" spans="2:13" ht="12.75">
      <c r="B1754" s="412">
        <v>1600</v>
      </c>
      <c r="C1754" s="1" t="s">
        <v>37</v>
      </c>
      <c r="D1754" s="1" t="s">
        <v>397</v>
      </c>
      <c r="E1754" s="1" t="s">
        <v>656</v>
      </c>
      <c r="F1754" s="33" t="s">
        <v>723</v>
      </c>
      <c r="G1754" s="33" t="s">
        <v>137</v>
      </c>
      <c r="H1754" s="8">
        <f t="shared" si="124"/>
        <v>-17600</v>
      </c>
      <c r="I1754" s="28">
        <f t="shared" si="123"/>
        <v>3.3333333333333335</v>
      </c>
      <c r="K1754" t="s">
        <v>683</v>
      </c>
      <c r="M1754" s="2">
        <v>480</v>
      </c>
    </row>
    <row r="1755" spans="2:13" ht="12.75">
      <c r="B1755" s="412">
        <v>1500</v>
      </c>
      <c r="C1755" s="1" t="s">
        <v>37</v>
      </c>
      <c r="D1755" s="1" t="s">
        <v>397</v>
      </c>
      <c r="E1755" s="1" t="s">
        <v>656</v>
      </c>
      <c r="F1755" s="33" t="s">
        <v>723</v>
      </c>
      <c r="G1755" s="33" t="s">
        <v>139</v>
      </c>
      <c r="H1755" s="8">
        <f t="shared" si="124"/>
        <v>-19100</v>
      </c>
      <c r="I1755" s="28">
        <f t="shared" si="123"/>
        <v>3.125</v>
      </c>
      <c r="K1755" t="s">
        <v>683</v>
      </c>
      <c r="M1755" s="2">
        <v>480</v>
      </c>
    </row>
    <row r="1756" spans="2:13" ht="12.75">
      <c r="B1756" s="412">
        <v>1000</v>
      </c>
      <c r="C1756" s="1" t="s">
        <v>37</v>
      </c>
      <c r="D1756" s="1" t="s">
        <v>397</v>
      </c>
      <c r="E1756" s="1" t="s">
        <v>656</v>
      </c>
      <c r="F1756" s="33" t="s">
        <v>723</v>
      </c>
      <c r="G1756" s="33" t="s">
        <v>141</v>
      </c>
      <c r="H1756" s="8">
        <f t="shared" si="124"/>
        <v>-20100</v>
      </c>
      <c r="I1756" s="28">
        <f t="shared" si="123"/>
        <v>2.0833333333333335</v>
      </c>
      <c r="K1756" t="s">
        <v>683</v>
      </c>
      <c r="M1756" s="2">
        <v>480</v>
      </c>
    </row>
    <row r="1757" spans="2:13" ht="12.75">
      <c r="B1757" s="412">
        <v>1600</v>
      </c>
      <c r="C1757" s="1" t="s">
        <v>37</v>
      </c>
      <c r="D1757" s="1" t="s">
        <v>397</v>
      </c>
      <c r="E1757" s="1" t="s">
        <v>656</v>
      </c>
      <c r="F1757" s="33" t="s">
        <v>723</v>
      </c>
      <c r="G1757" s="33" t="s">
        <v>699</v>
      </c>
      <c r="H1757" s="8">
        <f t="shared" si="124"/>
        <v>-21700</v>
      </c>
      <c r="I1757" s="28">
        <f t="shared" si="123"/>
        <v>3.3333333333333335</v>
      </c>
      <c r="K1757" t="s">
        <v>683</v>
      </c>
      <c r="M1757" s="2">
        <v>480</v>
      </c>
    </row>
    <row r="1758" spans="2:13" ht="12.75">
      <c r="B1758" s="412">
        <v>1300</v>
      </c>
      <c r="C1758" s="1" t="s">
        <v>37</v>
      </c>
      <c r="D1758" s="1" t="s">
        <v>397</v>
      </c>
      <c r="E1758" s="1" t="s">
        <v>656</v>
      </c>
      <c r="F1758" s="33" t="s">
        <v>723</v>
      </c>
      <c r="G1758" s="33" t="s">
        <v>725</v>
      </c>
      <c r="H1758" s="8">
        <f t="shared" si="124"/>
        <v>-23000</v>
      </c>
      <c r="I1758" s="28">
        <f t="shared" si="123"/>
        <v>2.7083333333333335</v>
      </c>
      <c r="K1758" t="s">
        <v>683</v>
      </c>
      <c r="M1758" s="2">
        <v>480</v>
      </c>
    </row>
    <row r="1759" spans="2:13" ht="12.75">
      <c r="B1759" s="412">
        <v>1800</v>
      </c>
      <c r="C1759" s="1" t="s">
        <v>37</v>
      </c>
      <c r="D1759" s="1" t="s">
        <v>397</v>
      </c>
      <c r="E1759" s="1" t="s">
        <v>656</v>
      </c>
      <c r="F1759" s="33" t="s">
        <v>723</v>
      </c>
      <c r="G1759" s="33" t="s">
        <v>209</v>
      </c>
      <c r="H1759" s="8">
        <f t="shared" si="124"/>
        <v>-24800</v>
      </c>
      <c r="I1759" s="28">
        <f t="shared" si="123"/>
        <v>3.75</v>
      </c>
      <c r="K1759" t="s">
        <v>683</v>
      </c>
      <c r="M1759" s="2">
        <v>480</v>
      </c>
    </row>
    <row r="1760" spans="2:13" ht="12.75">
      <c r="B1760" s="412">
        <v>1500</v>
      </c>
      <c r="C1760" s="1" t="s">
        <v>37</v>
      </c>
      <c r="D1760" s="1" t="s">
        <v>397</v>
      </c>
      <c r="E1760" s="1" t="s">
        <v>656</v>
      </c>
      <c r="F1760" s="33" t="s">
        <v>723</v>
      </c>
      <c r="G1760" s="33" t="s">
        <v>214</v>
      </c>
      <c r="H1760" s="8">
        <f t="shared" si="124"/>
        <v>-26300</v>
      </c>
      <c r="I1760" s="28">
        <f t="shared" si="123"/>
        <v>3.125</v>
      </c>
      <c r="K1760" t="s">
        <v>683</v>
      </c>
      <c r="M1760" s="2">
        <v>480</v>
      </c>
    </row>
    <row r="1761" spans="2:13" ht="12.75">
      <c r="B1761" s="412">
        <v>1700</v>
      </c>
      <c r="C1761" s="1" t="s">
        <v>37</v>
      </c>
      <c r="D1761" s="1" t="s">
        <v>397</v>
      </c>
      <c r="E1761" s="1" t="s">
        <v>656</v>
      </c>
      <c r="F1761" s="33" t="s">
        <v>723</v>
      </c>
      <c r="G1761" s="33" t="s">
        <v>216</v>
      </c>
      <c r="H1761" s="8">
        <f t="shared" si="124"/>
        <v>-28000</v>
      </c>
      <c r="I1761" s="28">
        <f t="shared" si="123"/>
        <v>3.5416666666666665</v>
      </c>
      <c r="K1761" t="s">
        <v>683</v>
      </c>
      <c r="M1761" s="2">
        <v>480</v>
      </c>
    </row>
    <row r="1762" spans="2:13" ht="12.75">
      <c r="B1762" s="412">
        <v>1500</v>
      </c>
      <c r="C1762" s="1" t="s">
        <v>37</v>
      </c>
      <c r="D1762" s="1" t="s">
        <v>397</v>
      </c>
      <c r="E1762" s="1" t="s">
        <v>656</v>
      </c>
      <c r="F1762" s="33" t="s">
        <v>723</v>
      </c>
      <c r="G1762" s="33" t="s">
        <v>233</v>
      </c>
      <c r="H1762" s="8">
        <f t="shared" si="124"/>
        <v>-29500</v>
      </c>
      <c r="I1762" s="28">
        <f t="shared" si="123"/>
        <v>3.125</v>
      </c>
      <c r="K1762" t="s">
        <v>683</v>
      </c>
      <c r="M1762" s="2">
        <v>480</v>
      </c>
    </row>
    <row r="1763" spans="2:13" ht="12.75">
      <c r="B1763" s="412">
        <v>1700</v>
      </c>
      <c r="C1763" s="1" t="s">
        <v>37</v>
      </c>
      <c r="D1763" s="1" t="s">
        <v>397</v>
      </c>
      <c r="E1763" s="1" t="s">
        <v>656</v>
      </c>
      <c r="F1763" s="33" t="s">
        <v>723</v>
      </c>
      <c r="G1763" s="33" t="s">
        <v>236</v>
      </c>
      <c r="H1763" s="8">
        <f t="shared" si="124"/>
        <v>-31200</v>
      </c>
      <c r="I1763" s="28">
        <f t="shared" si="123"/>
        <v>3.5416666666666665</v>
      </c>
      <c r="K1763" t="s">
        <v>683</v>
      </c>
      <c r="M1763" s="2">
        <v>480</v>
      </c>
    </row>
    <row r="1764" spans="2:13" ht="12.75">
      <c r="B1764" s="412">
        <v>1700</v>
      </c>
      <c r="C1764" s="1" t="s">
        <v>37</v>
      </c>
      <c r="D1764" s="1" t="s">
        <v>397</v>
      </c>
      <c r="E1764" s="1" t="s">
        <v>656</v>
      </c>
      <c r="F1764" s="33" t="s">
        <v>723</v>
      </c>
      <c r="G1764" s="33" t="s">
        <v>269</v>
      </c>
      <c r="H1764" s="8">
        <f t="shared" si="124"/>
        <v>-32900</v>
      </c>
      <c r="I1764" s="28">
        <f t="shared" si="123"/>
        <v>3.5416666666666665</v>
      </c>
      <c r="K1764" t="s">
        <v>683</v>
      </c>
      <c r="M1764" s="2">
        <v>480</v>
      </c>
    </row>
    <row r="1765" spans="2:13" ht="12.75">
      <c r="B1765" s="412">
        <v>1500</v>
      </c>
      <c r="C1765" s="1" t="s">
        <v>37</v>
      </c>
      <c r="D1765" s="1" t="s">
        <v>397</v>
      </c>
      <c r="E1765" s="1" t="s">
        <v>656</v>
      </c>
      <c r="F1765" s="33" t="s">
        <v>723</v>
      </c>
      <c r="G1765" s="33" t="s">
        <v>271</v>
      </c>
      <c r="H1765" s="8">
        <f t="shared" si="124"/>
        <v>-34400</v>
      </c>
      <c r="I1765" s="28">
        <f t="shared" si="123"/>
        <v>3.125</v>
      </c>
      <c r="K1765" t="s">
        <v>683</v>
      </c>
      <c r="M1765" s="2">
        <v>480</v>
      </c>
    </row>
    <row r="1766" spans="2:13" ht="12.75">
      <c r="B1766" s="412">
        <v>1000</v>
      </c>
      <c r="C1766" s="1" t="s">
        <v>37</v>
      </c>
      <c r="D1766" s="1" t="s">
        <v>397</v>
      </c>
      <c r="E1766" s="1" t="s">
        <v>656</v>
      </c>
      <c r="F1766" s="33" t="s">
        <v>723</v>
      </c>
      <c r="G1766" s="33" t="s">
        <v>273</v>
      </c>
      <c r="H1766" s="8">
        <f t="shared" si="124"/>
        <v>-35400</v>
      </c>
      <c r="I1766" s="28">
        <f t="shared" si="123"/>
        <v>2.0833333333333335</v>
      </c>
      <c r="K1766" t="s">
        <v>683</v>
      </c>
      <c r="M1766" s="2">
        <v>480</v>
      </c>
    </row>
    <row r="1767" spans="2:13" ht="12.75">
      <c r="B1767" s="411">
        <v>1400</v>
      </c>
      <c r="C1767" s="18" t="s">
        <v>37</v>
      </c>
      <c r="D1767" s="18" t="s">
        <v>397</v>
      </c>
      <c r="E1767" s="18" t="s">
        <v>656</v>
      </c>
      <c r="F1767" s="70" t="s">
        <v>726</v>
      </c>
      <c r="G1767" s="38" t="s">
        <v>28</v>
      </c>
      <c r="H1767" s="8">
        <f t="shared" si="124"/>
        <v>-36800</v>
      </c>
      <c r="I1767" s="28">
        <f t="shared" si="123"/>
        <v>2.9166666666666665</v>
      </c>
      <c r="K1767" t="s">
        <v>659</v>
      </c>
      <c r="M1767" s="2">
        <v>480</v>
      </c>
    </row>
    <row r="1768" spans="2:13" ht="12.75">
      <c r="B1768" s="412">
        <v>1600</v>
      </c>
      <c r="C1768" s="18" t="s">
        <v>37</v>
      </c>
      <c r="D1768" s="18" t="s">
        <v>397</v>
      </c>
      <c r="E1768" s="1" t="s">
        <v>656</v>
      </c>
      <c r="F1768" s="33" t="s">
        <v>726</v>
      </c>
      <c r="G1768" s="70" t="s">
        <v>31</v>
      </c>
      <c r="H1768" s="8">
        <f t="shared" si="124"/>
        <v>-38400</v>
      </c>
      <c r="I1768" s="28">
        <f t="shared" si="123"/>
        <v>3.3333333333333335</v>
      </c>
      <c r="K1768" t="s">
        <v>659</v>
      </c>
      <c r="M1768" s="2">
        <v>480</v>
      </c>
    </row>
    <row r="1769" spans="2:13" ht="12.75">
      <c r="B1769" s="412">
        <v>1700</v>
      </c>
      <c r="C1769" s="18" t="s">
        <v>37</v>
      </c>
      <c r="D1769" s="18" t="s">
        <v>397</v>
      </c>
      <c r="E1769" s="1" t="s">
        <v>656</v>
      </c>
      <c r="F1769" s="33" t="s">
        <v>726</v>
      </c>
      <c r="G1769" s="70" t="s">
        <v>46</v>
      </c>
      <c r="H1769" s="8">
        <f t="shared" si="124"/>
        <v>-40100</v>
      </c>
      <c r="I1769" s="28">
        <f t="shared" si="123"/>
        <v>3.5416666666666665</v>
      </c>
      <c r="K1769" t="s">
        <v>659</v>
      </c>
      <c r="M1769" s="2">
        <v>480</v>
      </c>
    </row>
    <row r="1770" spans="2:13" ht="12.75">
      <c r="B1770" s="412">
        <v>1650</v>
      </c>
      <c r="C1770" s="18" t="s">
        <v>37</v>
      </c>
      <c r="D1770" s="18" t="s">
        <v>397</v>
      </c>
      <c r="E1770" s="1" t="s">
        <v>656</v>
      </c>
      <c r="F1770" s="33" t="s">
        <v>726</v>
      </c>
      <c r="G1770" s="70" t="s">
        <v>49</v>
      </c>
      <c r="H1770" s="8">
        <f t="shared" si="124"/>
        <v>-41750</v>
      </c>
      <c r="I1770" s="28">
        <f t="shared" si="123"/>
        <v>3.4375</v>
      </c>
      <c r="K1770" t="s">
        <v>659</v>
      </c>
      <c r="M1770" s="2">
        <v>480</v>
      </c>
    </row>
    <row r="1771" spans="2:13" ht="12.75">
      <c r="B1771" s="412">
        <v>1500</v>
      </c>
      <c r="C1771" s="18" t="s">
        <v>37</v>
      </c>
      <c r="D1771" s="18" t="s">
        <v>397</v>
      </c>
      <c r="E1771" s="1" t="s">
        <v>656</v>
      </c>
      <c r="F1771" s="33" t="s">
        <v>726</v>
      </c>
      <c r="G1771" s="70" t="s">
        <v>51</v>
      </c>
      <c r="H1771" s="8">
        <f t="shared" si="124"/>
        <v>-43250</v>
      </c>
      <c r="I1771" s="28">
        <f t="shared" si="123"/>
        <v>3.125</v>
      </c>
      <c r="K1771" t="s">
        <v>659</v>
      </c>
      <c r="M1771" s="2">
        <v>480</v>
      </c>
    </row>
    <row r="1772" spans="2:13" ht="12.75">
      <c r="B1772" s="412">
        <v>1400</v>
      </c>
      <c r="C1772" s="18" t="s">
        <v>37</v>
      </c>
      <c r="D1772" s="18" t="s">
        <v>397</v>
      </c>
      <c r="E1772" s="1" t="s">
        <v>656</v>
      </c>
      <c r="F1772" s="33" t="s">
        <v>726</v>
      </c>
      <c r="G1772" s="70" t="s">
        <v>53</v>
      </c>
      <c r="H1772" s="8">
        <f t="shared" si="124"/>
        <v>-44650</v>
      </c>
      <c r="I1772" s="28">
        <f t="shared" si="123"/>
        <v>2.9166666666666665</v>
      </c>
      <c r="K1772" t="s">
        <v>659</v>
      </c>
      <c r="M1772" s="2">
        <v>480</v>
      </c>
    </row>
    <row r="1773" spans="2:13" ht="12.75">
      <c r="B1773" s="412">
        <v>1350</v>
      </c>
      <c r="C1773" s="40" t="s">
        <v>37</v>
      </c>
      <c r="D1773" s="18" t="s">
        <v>397</v>
      </c>
      <c r="E1773" s="82" t="s">
        <v>656</v>
      </c>
      <c r="F1773" s="70" t="s">
        <v>726</v>
      </c>
      <c r="G1773" s="70" t="s">
        <v>56</v>
      </c>
      <c r="H1773" s="8">
        <f t="shared" si="124"/>
        <v>-46000</v>
      </c>
      <c r="I1773" s="28">
        <f t="shared" si="123"/>
        <v>2.8125</v>
      </c>
      <c r="K1773" t="s">
        <v>659</v>
      </c>
      <c r="M1773" s="2">
        <v>480</v>
      </c>
    </row>
    <row r="1774" spans="2:13" ht="12.75">
      <c r="B1774" s="412">
        <v>1700</v>
      </c>
      <c r="C1774" s="40" t="s">
        <v>37</v>
      </c>
      <c r="D1774" s="40" t="s">
        <v>397</v>
      </c>
      <c r="E1774" s="82" t="s">
        <v>656</v>
      </c>
      <c r="F1774" s="70" t="s">
        <v>726</v>
      </c>
      <c r="G1774" s="70" t="s">
        <v>100</v>
      </c>
      <c r="H1774" s="8">
        <f t="shared" si="124"/>
        <v>-47700</v>
      </c>
      <c r="I1774" s="28">
        <f t="shared" si="123"/>
        <v>3.5416666666666665</v>
      </c>
      <c r="K1774" t="s">
        <v>659</v>
      </c>
      <c r="M1774" s="2">
        <v>480</v>
      </c>
    </row>
    <row r="1775" spans="2:13" ht="12.75">
      <c r="B1775" s="412">
        <v>1500</v>
      </c>
      <c r="C1775" s="18" t="s">
        <v>37</v>
      </c>
      <c r="D1775" s="18" t="s">
        <v>397</v>
      </c>
      <c r="E1775" s="1" t="s">
        <v>656</v>
      </c>
      <c r="F1775" s="33" t="s">
        <v>726</v>
      </c>
      <c r="G1775" s="70" t="s">
        <v>135</v>
      </c>
      <c r="H1775" s="8">
        <f t="shared" si="124"/>
        <v>-49200</v>
      </c>
      <c r="I1775" s="28">
        <f t="shared" si="123"/>
        <v>3.125</v>
      </c>
      <c r="K1775" t="s">
        <v>659</v>
      </c>
      <c r="M1775" s="2">
        <v>480</v>
      </c>
    </row>
    <row r="1776" spans="2:13" ht="12.75">
      <c r="B1776" s="412">
        <v>1550</v>
      </c>
      <c r="C1776" s="40" t="s">
        <v>37</v>
      </c>
      <c r="D1776" s="18" t="s">
        <v>397</v>
      </c>
      <c r="E1776" s="82" t="s">
        <v>656</v>
      </c>
      <c r="F1776" s="70" t="s">
        <v>726</v>
      </c>
      <c r="G1776" s="70" t="s">
        <v>137</v>
      </c>
      <c r="H1776" s="8">
        <f t="shared" si="124"/>
        <v>-50750</v>
      </c>
      <c r="I1776" s="28">
        <f t="shared" si="123"/>
        <v>3.2291666666666665</v>
      </c>
      <c r="K1776" t="s">
        <v>659</v>
      </c>
      <c r="M1776" s="2">
        <v>480</v>
      </c>
    </row>
    <row r="1777" spans="2:13" ht="12.75">
      <c r="B1777" s="412">
        <v>1600</v>
      </c>
      <c r="C1777" s="18" t="s">
        <v>37</v>
      </c>
      <c r="D1777" s="18" t="s">
        <v>397</v>
      </c>
      <c r="E1777" s="1" t="s">
        <v>656</v>
      </c>
      <c r="F1777" s="33" t="s">
        <v>726</v>
      </c>
      <c r="G1777" s="70" t="s">
        <v>139</v>
      </c>
      <c r="H1777" s="8">
        <f t="shared" si="124"/>
        <v>-52350</v>
      </c>
      <c r="I1777" s="28">
        <f t="shared" si="123"/>
        <v>3.3333333333333335</v>
      </c>
      <c r="K1777" t="s">
        <v>659</v>
      </c>
      <c r="M1777" s="2">
        <v>480</v>
      </c>
    </row>
    <row r="1778" spans="1:13" ht="12.75">
      <c r="A1778" s="130"/>
      <c r="B1778" s="412">
        <v>1500</v>
      </c>
      <c r="C1778" s="18" t="s">
        <v>37</v>
      </c>
      <c r="D1778" s="18" t="s">
        <v>397</v>
      </c>
      <c r="E1778" s="1" t="s">
        <v>656</v>
      </c>
      <c r="F1778" s="33" t="s">
        <v>726</v>
      </c>
      <c r="G1778" s="131" t="s">
        <v>141</v>
      </c>
      <c r="H1778" s="8">
        <f t="shared" si="124"/>
        <v>-53850</v>
      </c>
      <c r="I1778" s="28">
        <f t="shared" si="123"/>
        <v>3.125</v>
      </c>
      <c r="J1778" s="132"/>
      <c r="K1778" t="s">
        <v>659</v>
      </c>
      <c r="L1778" s="132"/>
      <c r="M1778" s="2">
        <v>480</v>
      </c>
    </row>
    <row r="1779" spans="2:13" ht="12.75">
      <c r="B1779" s="412">
        <v>1500</v>
      </c>
      <c r="C1779" s="18" t="s">
        <v>37</v>
      </c>
      <c r="D1779" s="18" t="s">
        <v>397</v>
      </c>
      <c r="E1779" s="1" t="s">
        <v>656</v>
      </c>
      <c r="F1779" s="33" t="s">
        <v>726</v>
      </c>
      <c r="G1779" s="70" t="s">
        <v>699</v>
      </c>
      <c r="H1779" s="8">
        <f t="shared" si="124"/>
        <v>-55350</v>
      </c>
      <c r="I1779" s="28">
        <f t="shared" si="123"/>
        <v>3.125</v>
      </c>
      <c r="K1779" t="s">
        <v>659</v>
      </c>
      <c r="M1779" s="2">
        <v>480</v>
      </c>
    </row>
    <row r="1780" spans="2:13" ht="12.75">
      <c r="B1780" s="412">
        <v>1700</v>
      </c>
      <c r="C1780" s="18" t="s">
        <v>37</v>
      </c>
      <c r="D1780" s="18" t="s">
        <v>397</v>
      </c>
      <c r="E1780" s="1" t="s">
        <v>656</v>
      </c>
      <c r="F1780" s="33" t="s">
        <v>726</v>
      </c>
      <c r="G1780" s="70" t="s">
        <v>725</v>
      </c>
      <c r="H1780" s="8">
        <f t="shared" si="124"/>
        <v>-57050</v>
      </c>
      <c r="I1780" s="28">
        <f t="shared" si="123"/>
        <v>3.5416666666666665</v>
      </c>
      <c r="K1780" t="s">
        <v>659</v>
      </c>
      <c r="M1780" s="2">
        <v>480</v>
      </c>
    </row>
    <row r="1781" spans="2:13" ht="12.75">
      <c r="B1781" s="412">
        <v>1500</v>
      </c>
      <c r="C1781" s="18" t="s">
        <v>37</v>
      </c>
      <c r="D1781" s="18" t="s">
        <v>397</v>
      </c>
      <c r="E1781" s="1" t="s">
        <v>656</v>
      </c>
      <c r="F1781" s="33" t="s">
        <v>726</v>
      </c>
      <c r="G1781" s="70" t="s">
        <v>209</v>
      </c>
      <c r="H1781" s="8">
        <f t="shared" si="124"/>
        <v>-58550</v>
      </c>
      <c r="I1781" s="28">
        <f t="shared" si="123"/>
        <v>3.125</v>
      </c>
      <c r="K1781" t="s">
        <v>659</v>
      </c>
      <c r="M1781" s="2">
        <v>480</v>
      </c>
    </row>
    <row r="1782" spans="2:13" ht="12.75">
      <c r="B1782" s="412">
        <v>1550</v>
      </c>
      <c r="C1782" s="18" t="s">
        <v>37</v>
      </c>
      <c r="D1782" s="18" t="s">
        <v>397</v>
      </c>
      <c r="E1782" s="1" t="s">
        <v>656</v>
      </c>
      <c r="F1782" s="33" t="s">
        <v>726</v>
      </c>
      <c r="G1782" s="70" t="s">
        <v>214</v>
      </c>
      <c r="H1782" s="8">
        <f t="shared" si="124"/>
        <v>-60100</v>
      </c>
      <c r="I1782" s="28">
        <f t="shared" si="123"/>
        <v>3.2291666666666665</v>
      </c>
      <c r="K1782" t="s">
        <v>659</v>
      </c>
      <c r="M1782" s="2">
        <v>480</v>
      </c>
    </row>
    <row r="1783" spans="2:13" ht="12.75">
      <c r="B1783" s="412">
        <v>1650</v>
      </c>
      <c r="C1783" s="18" t="s">
        <v>37</v>
      </c>
      <c r="D1783" s="18" t="s">
        <v>397</v>
      </c>
      <c r="E1783" s="1" t="s">
        <v>656</v>
      </c>
      <c r="F1783" s="33" t="s">
        <v>726</v>
      </c>
      <c r="G1783" s="70" t="s">
        <v>216</v>
      </c>
      <c r="H1783" s="8">
        <f t="shared" si="124"/>
        <v>-61750</v>
      </c>
      <c r="I1783" s="28">
        <f t="shared" si="123"/>
        <v>3.4375</v>
      </c>
      <c r="K1783" t="s">
        <v>659</v>
      </c>
      <c r="M1783" s="2">
        <v>480</v>
      </c>
    </row>
    <row r="1784" spans="2:13" ht="12.75">
      <c r="B1784" s="412">
        <v>1750</v>
      </c>
      <c r="C1784" s="18" t="s">
        <v>37</v>
      </c>
      <c r="D1784" s="18" t="s">
        <v>397</v>
      </c>
      <c r="E1784" s="1" t="s">
        <v>656</v>
      </c>
      <c r="F1784" s="33" t="s">
        <v>726</v>
      </c>
      <c r="G1784" s="70" t="s">
        <v>233</v>
      </c>
      <c r="H1784" s="8">
        <f t="shared" si="124"/>
        <v>-63500</v>
      </c>
      <c r="I1784" s="28">
        <f t="shared" si="123"/>
        <v>3.6458333333333335</v>
      </c>
      <c r="K1784" t="s">
        <v>659</v>
      </c>
      <c r="M1784" s="2">
        <v>480</v>
      </c>
    </row>
    <row r="1785" spans="2:13" ht="12.75">
      <c r="B1785" s="412">
        <v>1700</v>
      </c>
      <c r="C1785" s="18" t="s">
        <v>37</v>
      </c>
      <c r="D1785" s="18" t="s">
        <v>397</v>
      </c>
      <c r="E1785" s="1" t="s">
        <v>656</v>
      </c>
      <c r="F1785" s="33" t="s">
        <v>726</v>
      </c>
      <c r="G1785" s="70" t="s">
        <v>236</v>
      </c>
      <c r="H1785" s="8">
        <f t="shared" si="124"/>
        <v>-65200</v>
      </c>
      <c r="I1785" s="28">
        <f aca="true" t="shared" si="125" ref="I1785:I1849">+B1785/M1785</f>
        <v>3.5416666666666665</v>
      </c>
      <c r="K1785" t="s">
        <v>659</v>
      </c>
      <c r="M1785" s="2">
        <v>480</v>
      </c>
    </row>
    <row r="1786" spans="2:13" ht="12.75">
      <c r="B1786" s="412">
        <v>1500</v>
      </c>
      <c r="C1786" s="18" t="s">
        <v>37</v>
      </c>
      <c r="D1786" s="18" t="s">
        <v>397</v>
      </c>
      <c r="E1786" s="1" t="s">
        <v>656</v>
      </c>
      <c r="F1786" s="33" t="s">
        <v>726</v>
      </c>
      <c r="G1786" s="70" t="s">
        <v>269</v>
      </c>
      <c r="H1786" s="8">
        <f t="shared" si="124"/>
        <v>-66700</v>
      </c>
      <c r="I1786" s="28">
        <f t="shared" si="125"/>
        <v>3.125</v>
      </c>
      <c r="K1786" t="s">
        <v>659</v>
      </c>
      <c r="M1786" s="2">
        <v>480</v>
      </c>
    </row>
    <row r="1787" spans="2:13" ht="12.75">
      <c r="B1787" s="412">
        <v>1600</v>
      </c>
      <c r="C1787" s="18" t="s">
        <v>37</v>
      </c>
      <c r="D1787" s="18" t="s">
        <v>397</v>
      </c>
      <c r="E1787" s="1" t="s">
        <v>656</v>
      </c>
      <c r="F1787" s="33" t="s">
        <v>726</v>
      </c>
      <c r="G1787" s="70" t="s">
        <v>282</v>
      </c>
      <c r="H1787" s="8">
        <f t="shared" si="124"/>
        <v>-68300</v>
      </c>
      <c r="I1787" s="28">
        <f t="shared" si="125"/>
        <v>3.3333333333333335</v>
      </c>
      <c r="K1787" t="s">
        <v>659</v>
      </c>
      <c r="M1787" s="2">
        <v>480</v>
      </c>
    </row>
    <row r="1788" spans="2:13" ht="12.75">
      <c r="B1788" s="412">
        <v>1500</v>
      </c>
      <c r="C1788" s="18" t="s">
        <v>37</v>
      </c>
      <c r="D1788" s="18" t="s">
        <v>397</v>
      </c>
      <c r="E1788" s="1" t="s">
        <v>656</v>
      </c>
      <c r="F1788" s="33" t="s">
        <v>726</v>
      </c>
      <c r="G1788" s="70" t="s">
        <v>271</v>
      </c>
      <c r="H1788" s="8">
        <f t="shared" si="124"/>
        <v>-69800</v>
      </c>
      <c r="I1788" s="28">
        <f t="shared" si="125"/>
        <v>3.125</v>
      </c>
      <c r="K1788" t="s">
        <v>659</v>
      </c>
      <c r="M1788" s="2">
        <v>480</v>
      </c>
    </row>
    <row r="1789" spans="1:13" s="133" customFormat="1" ht="12.75">
      <c r="A1789" s="1"/>
      <c r="B1789" s="412">
        <v>1600</v>
      </c>
      <c r="C1789" s="18" t="s">
        <v>37</v>
      </c>
      <c r="D1789" s="18" t="s">
        <v>397</v>
      </c>
      <c r="E1789" s="82" t="s">
        <v>656</v>
      </c>
      <c r="F1789" s="33" t="s">
        <v>726</v>
      </c>
      <c r="G1789" s="70" t="s">
        <v>273</v>
      </c>
      <c r="H1789" s="8">
        <f t="shared" si="124"/>
        <v>-71400</v>
      </c>
      <c r="I1789" s="28">
        <f t="shared" si="125"/>
        <v>3.3333333333333335</v>
      </c>
      <c r="J1789"/>
      <c r="K1789" t="s">
        <v>659</v>
      </c>
      <c r="L1789"/>
      <c r="M1789" s="2">
        <v>480</v>
      </c>
    </row>
    <row r="1790" spans="1:13" s="66" customFormat="1" ht="12.75">
      <c r="A1790" s="17"/>
      <c r="B1790" s="413">
        <f>SUM(B1743:B1789)</f>
        <v>71400</v>
      </c>
      <c r="C1790" s="17"/>
      <c r="D1790" s="17"/>
      <c r="E1790" s="64" t="s">
        <v>656</v>
      </c>
      <c r="F1790" s="24"/>
      <c r="G1790" s="24"/>
      <c r="H1790" s="63">
        <v>0</v>
      </c>
      <c r="I1790" s="65">
        <f t="shared" si="125"/>
        <v>148.75</v>
      </c>
      <c r="M1790" s="2">
        <v>480</v>
      </c>
    </row>
    <row r="1791" spans="2:13" ht="12.75">
      <c r="B1791" s="8"/>
      <c r="H1791" s="8">
        <f t="shared" si="124"/>
        <v>0</v>
      </c>
      <c r="I1791" s="28">
        <f t="shared" si="125"/>
        <v>0</v>
      </c>
      <c r="M1791" s="2">
        <v>480</v>
      </c>
    </row>
    <row r="1792" spans="2:13" ht="12.75">
      <c r="B1792" s="8"/>
      <c r="H1792" s="8">
        <f t="shared" si="124"/>
        <v>0</v>
      </c>
      <c r="I1792" s="28">
        <f t="shared" si="125"/>
        <v>0</v>
      </c>
      <c r="M1792" s="2">
        <v>480</v>
      </c>
    </row>
    <row r="1793" spans="2:13" ht="12.75">
      <c r="B1793" s="8"/>
      <c r="H1793" s="8">
        <f t="shared" si="124"/>
        <v>0</v>
      </c>
      <c r="I1793" s="28">
        <f t="shared" si="125"/>
        <v>0</v>
      </c>
      <c r="M1793" s="2">
        <v>480</v>
      </c>
    </row>
    <row r="1794" spans="2:13" ht="12.75">
      <c r="B1794" s="8"/>
      <c r="C1794" s="134"/>
      <c r="H1794" s="8">
        <f t="shared" si="124"/>
        <v>0</v>
      </c>
      <c r="I1794" s="28">
        <f t="shared" si="125"/>
        <v>0</v>
      </c>
      <c r="M1794" s="2">
        <v>480</v>
      </c>
    </row>
    <row r="1795" spans="1:13" s="66" customFormat="1" ht="12.75">
      <c r="A1795" s="17"/>
      <c r="B1795" s="404">
        <f>B1830+B1835+B1839+B1846+B1850+B1867</f>
        <v>684000</v>
      </c>
      <c r="C1795" s="57" t="s">
        <v>727</v>
      </c>
      <c r="D1795" s="17"/>
      <c r="E1795" s="17"/>
      <c r="F1795" s="24"/>
      <c r="G1795" s="24"/>
      <c r="H1795" s="63"/>
      <c r="I1795" s="65">
        <f t="shared" si="125"/>
        <v>1425</v>
      </c>
      <c r="M1795" s="2">
        <v>480</v>
      </c>
    </row>
    <row r="1796" spans="1:13" s="81" customFormat="1" ht="12.75">
      <c r="A1796" s="144"/>
      <c r="B1796" s="415" t="s">
        <v>1075</v>
      </c>
      <c r="C1796" s="144"/>
      <c r="D1796" s="144"/>
      <c r="E1796" s="144"/>
      <c r="F1796" s="145"/>
      <c r="G1796" s="146"/>
      <c r="H1796" s="114"/>
      <c r="I1796" s="147"/>
      <c r="J1796" s="148"/>
      <c r="K1796" s="148"/>
      <c r="L1796" s="148"/>
      <c r="M1796" s="2">
        <v>480</v>
      </c>
    </row>
    <row r="1797" spans="2:13" ht="12.75">
      <c r="B1797" s="217"/>
      <c r="H1797" s="8">
        <v>0</v>
      </c>
      <c r="I1797" s="28">
        <f t="shared" si="125"/>
        <v>0</v>
      </c>
      <c r="M1797" s="2">
        <v>480</v>
      </c>
    </row>
    <row r="1798" spans="2:13" ht="12.75">
      <c r="B1798" s="217"/>
      <c r="H1798" s="8">
        <f aca="true" t="shared" si="126" ref="H1798:H1861">H1797-B1798</f>
        <v>0</v>
      </c>
      <c r="I1798" s="28">
        <f t="shared" si="125"/>
        <v>0</v>
      </c>
      <c r="M1798" s="2">
        <v>480</v>
      </c>
    </row>
    <row r="1799" spans="2:13" ht="12.75">
      <c r="B1799" s="217">
        <v>7000</v>
      </c>
      <c r="C1799" s="81" t="s">
        <v>728</v>
      </c>
      <c r="D1799" s="135" t="s">
        <v>397</v>
      </c>
      <c r="E1799" s="135" t="s">
        <v>729</v>
      </c>
      <c r="F1799" s="70" t="s">
        <v>726</v>
      </c>
      <c r="G1799" s="136" t="s">
        <v>730</v>
      </c>
      <c r="H1799" s="8">
        <f t="shared" si="126"/>
        <v>-7000</v>
      </c>
      <c r="I1799" s="28">
        <f t="shared" si="125"/>
        <v>14.583333333333334</v>
      </c>
      <c r="K1799" s="81" t="s">
        <v>659</v>
      </c>
      <c r="M1799" s="2">
        <v>480</v>
      </c>
    </row>
    <row r="1800" spans="2:13" ht="12.75">
      <c r="B1800" s="217">
        <v>7000</v>
      </c>
      <c r="C1800" s="81" t="s">
        <v>728</v>
      </c>
      <c r="D1800" s="135" t="s">
        <v>397</v>
      </c>
      <c r="E1800" s="135" t="s">
        <v>729</v>
      </c>
      <c r="F1800" s="70" t="s">
        <v>726</v>
      </c>
      <c r="G1800" s="136" t="s">
        <v>730</v>
      </c>
      <c r="H1800" s="8">
        <f t="shared" si="126"/>
        <v>-14000</v>
      </c>
      <c r="I1800" s="28">
        <f t="shared" si="125"/>
        <v>14.583333333333334</v>
      </c>
      <c r="K1800" s="81" t="s">
        <v>659</v>
      </c>
      <c r="M1800" s="2">
        <v>480</v>
      </c>
    </row>
    <row r="1801" spans="2:13" ht="12.75">
      <c r="B1801" s="217">
        <v>7000</v>
      </c>
      <c r="C1801" s="81" t="s">
        <v>728</v>
      </c>
      <c r="D1801" s="135" t="s">
        <v>397</v>
      </c>
      <c r="E1801" s="135" t="s">
        <v>729</v>
      </c>
      <c r="F1801" s="70" t="s">
        <v>726</v>
      </c>
      <c r="G1801" s="136" t="s">
        <v>730</v>
      </c>
      <c r="H1801" s="8">
        <f t="shared" si="126"/>
        <v>-21000</v>
      </c>
      <c r="I1801" s="28">
        <f t="shared" si="125"/>
        <v>14.583333333333334</v>
      </c>
      <c r="K1801" s="81" t="s">
        <v>659</v>
      </c>
      <c r="M1801" s="2">
        <v>480</v>
      </c>
    </row>
    <row r="1802" spans="2:13" ht="12.75">
      <c r="B1802" s="217">
        <v>7000</v>
      </c>
      <c r="C1802" s="81" t="s">
        <v>731</v>
      </c>
      <c r="D1802" s="135" t="s">
        <v>397</v>
      </c>
      <c r="E1802" s="135" t="s">
        <v>729</v>
      </c>
      <c r="F1802" s="70" t="s">
        <v>726</v>
      </c>
      <c r="G1802" s="136" t="s">
        <v>730</v>
      </c>
      <c r="H1802" s="8">
        <f t="shared" si="126"/>
        <v>-28000</v>
      </c>
      <c r="I1802" s="28">
        <f t="shared" si="125"/>
        <v>14.583333333333334</v>
      </c>
      <c r="K1802" s="81" t="s">
        <v>659</v>
      </c>
      <c r="M1802" s="2">
        <v>480</v>
      </c>
    </row>
    <row r="1803" spans="2:13" ht="12.75">
      <c r="B1803" s="217">
        <v>7000</v>
      </c>
      <c r="C1803" s="81" t="s">
        <v>731</v>
      </c>
      <c r="D1803" s="135" t="s">
        <v>397</v>
      </c>
      <c r="E1803" s="135" t="s">
        <v>729</v>
      </c>
      <c r="F1803" s="70" t="s">
        <v>726</v>
      </c>
      <c r="G1803" s="136" t="s">
        <v>730</v>
      </c>
      <c r="H1803" s="8">
        <f t="shared" si="126"/>
        <v>-35000</v>
      </c>
      <c r="I1803" s="28">
        <f t="shared" si="125"/>
        <v>14.583333333333334</v>
      </c>
      <c r="K1803" s="81" t="s">
        <v>659</v>
      </c>
      <c r="M1803" s="2">
        <v>480</v>
      </c>
    </row>
    <row r="1804" spans="2:13" ht="12.75">
      <c r="B1804" s="217">
        <v>30000</v>
      </c>
      <c r="C1804" s="81" t="s">
        <v>732</v>
      </c>
      <c r="D1804" s="135" t="s">
        <v>397</v>
      </c>
      <c r="E1804" s="135" t="s">
        <v>729</v>
      </c>
      <c r="F1804" s="70" t="s">
        <v>726</v>
      </c>
      <c r="G1804" s="136" t="s">
        <v>53</v>
      </c>
      <c r="H1804" s="8">
        <f t="shared" si="126"/>
        <v>-65000</v>
      </c>
      <c r="I1804" s="28">
        <f t="shared" si="125"/>
        <v>62.5</v>
      </c>
      <c r="K1804" s="81" t="s">
        <v>659</v>
      </c>
      <c r="M1804" s="2">
        <v>480</v>
      </c>
    </row>
    <row r="1805" spans="2:13" ht="12.75">
      <c r="B1805" s="217">
        <v>7000</v>
      </c>
      <c r="C1805" s="81" t="s">
        <v>731</v>
      </c>
      <c r="D1805" s="135" t="s">
        <v>397</v>
      </c>
      <c r="E1805" s="135" t="s">
        <v>729</v>
      </c>
      <c r="F1805" s="70" t="s">
        <v>726</v>
      </c>
      <c r="G1805" s="136" t="s">
        <v>53</v>
      </c>
      <c r="H1805" s="8">
        <f t="shared" si="126"/>
        <v>-72000</v>
      </c>
      <c r="I1805" s="28">
        <f t="shared" si="125"/>
        <v>14.583333333333334</v>
      </c>
      <c r="K1805" s="81" t="s">
        <v>659</v>
      </c>
      <c r="M1805" s="2">
        <v>480</v>
      </c>
    </row>
    <row r="1806" spans="2:13" ht="12.75">
      <c r="B1806" s="217">
        <v>7000</v>
      </c>
      <c r="C1806" s="81" t="s">
        <v>733</v>
      </c>
      <c r="D1806" s="135" t="s">
        <v>397</v>
      </c>
      <c r="E1806" s="135" t="s">
        <v>729</v>
      </c>
      <c r="F1806" s="70" t="s">
        <v>726</v>
      </c>
      <c r="G1806" s="136" t="s">
        <v>124</v>
      </c>
      <c r="H1806" s="8">
        <f t="shared" si="126"/>
        <v>-79000</v>
      </c>
      <c r="I1806" s="28">
        <f t="shared" si="125"/>
        <v>14.583333333333334</v>
      </c>
      <c r="K1806" s="81" t="s">
        <v>659</v>
      </c>
      <c r="M1806" s="2">
        <v>480</v>
      </c>
    </row>
    <row r="1807" spans="2:13" ht="12.75">
      <c r="B1807" s="217">
        <v>10000</v>
      </c>
      <c r="C1807" s="137" t="s">
        <v>734</v>
      </c>
      <c r="D1807" s="135" t="s">
        <v>397</v>
      </c>
      <c r="E1807" s="135" t="s">
        <v>729</v>
      </c>
      <c r="F1807" s="70" t="s">
        <v>726</v>
      </c>
      <c r="G1807" s="136" t="s">
        <v>56</v>
      </c>
      <c r="H1807" s="8">
        <f t="shared" si="126"/>
        <v>-89000</v>
      </c>
      <c r="I1807" s="28">
        <f t="shared" si="125"/>
        <v>20.833333333333332</v>
      </c>
      <c r="K1807" s="81" t="s">
        <v>659</v>
      </c>
      <c r="M1807" s="2">
        <v>480</v>
      </c>
    </row>
    <row r="1808" spans="2:13" ht="12.75">
      <c r="B1808" s="217">
        <v>10000</v>
      </c>
      <c r="C1808" s="138" t="s">
        <v>735</v>
      </c>
      <c r="D1808" s="135" t="s">
        <v>397</v>
      </c>
      <c r="E1808" s="135" t="s">
        <v>729</v>
      </c>
      <c r="F1808" s="70" t="s">
        <v>726</v>
      </c>
      <c r="G1808" s="136" t="s">
        <v>56</v>
      </c>
      <c r="H1808" s="8">
        <f t="shared" si="126"/>
        <v>-99000</v>
      </c>
      <c r="I1808" s="28">
        <f t="shared" si="125"/>
        <v>20.833333333333332</v>
      </c>
      <c r="K1808" s="81" t="s">
        <v>659</v>
      </c>
      <c r="M1808" s="2">
        <v>480</v>
      </c>
    </row>
    <row r="1809" spans="2:13" ht="12.75">
      <c r="B1809" s="217">
        <v>10000</v>
      </c>
      <c r="C1809" s="138" t="s">
        <v>736</v>
      </c>
      <c r="D1809" s="135" t="s">
        <v>397</v>
      </c>
      <c r="E1809" s="135" t="s">
        <v>729</v>
      </c>
      <c r="F1809" s="70" t="s">
        <v>726</v>
      </c>
      <c r="G1809" s="136" t="s">
        <v>100</v>
      </c>
      <c r="H1809" s="8">
        <f t="shared" si="126"/>
        <v>-109000</v>
      </c>
      <c r="I1809" s="28">
        <f t="shared" si="125"/>
        <v>20.833333333333332</v>
      </c>
      <c r="K1809" s="81" t="s">
        <v>659</v>
      </c>
      <c r="M1809" s="2">
        <v>480</v>
      </c>
    </row>
    <row r="1810" spans="2:13" ht="12.75">
      <c r="B1810" s="217">
        <v>5000</v>
      </c>
      <c r="C1810" s="138" t="s">
        <v>737</v>
      </c>
      <c r="D1810" s="135" t="s">
        <v>397</v>
      </c>
      <c r="E1810" s="135" t="s">
        <v>729</v>
      </c>
      <c r="F1810" s="70" t="s">
        <v>726</v>
      </c>
      <c r="G1810" s="136" t="s">
        <v>100</v>
      </c>
      <c r="H1810" s="8">
        <f t="shared" si="126"/>
        <v>-114000</v>
      </c>
      <c r="I1810" s="28">
        <f t="shared" si="125"/>
        <v>10.416666666666666</v>
      </c>
      <c r="K1810" s="81" t="s">
        <v>659</v>
      </c>
      <c r="M1810" s="2">
        <v>480</v>
      </c>
    </row>
    <row r="1811" spans="2:13" ht="12.75">
      <c r="B1811" s="217">
        <v>10000</v>
      </c>
      <c r="C1811" s="138" t="s">
        <v>738</v>
      </c>
      <c r="D1811" s="135" t="s">
        <v>397</v>
      </c>
      <c r="E1811" s="135" t="s">
        <v>729</v>
      </c>
      <c r="F1811" s="70" t="s">
        <v>726</v>
      </c>
      <c r="G1811" s="136" t="s">
        <v>135</v>
      </c>
      <c r="H1811" s="8">
        <f t="shared" si="126"/>
        <v>-124000</v>
      </c>
      <c r="I1811" s="28">
        <f t="shared" si="125"/>
        <v>20.833333333333332</v>
      </c>
      <c r="K1811" s="81" t="s">
        <v>659</v>
      </c>
      <c r="M1811" s="2">
        <v>480</v>
      </c>
    </row>
    <row r="1812" spans="2:13" ht="12.75">
      <c r="B1812" s="217">
        <v>10000</v>
      </c>
      <c r="C1812" s="135" t="s">
        <v>739</v>
      </c>
      <c r="D1812" s="135" t="s">
        <v>397</v>
      </c>
      <c r="E1812" s="135" t="s">
        <v>729</v>
      </c>
      <c r="F1812" s="70" t="s">
        <v>726</v>
      </c>
      <c r="G1812" s="136" t="s">
        <v>56</v>
      </c>
      <c r="H1812" s="8">
        <f t="shared" si="126"/>
        <v>-134000</v>
      </c>
      <c r="I1812" s="28">
        <f t="shared" si="125"/>
        <v>20.833333333333332</v>
      </c>
      <c r="K1812" s="81" t="s">
        <v>659</v>
      </c>
      <c r="M1812" s="2">
        <v>480</v>
      </c>
    </row>
    <row r="1813" spans="2:13" ht="12.75">
      <c r="B1813" s="217">
        <v>10000</v>
      </c>
      <c r="C1813" s="138" t="s">
        <v>740</v>
      </c>
      <c r="D1813" s="135" t="s">
        <v>397</v>
      </c>
      <c r="E1813" s="135" t="s">
        <v>729</v>
      </c>
      <c r="F1813" s="70" t="s">
        <v>726</v>
      </c>
      <c r="G1813" s="136" t="s">
        <v>100</v>
      </c>
      <c r="H1813" s="8">
        <f t="shared" si="126"/>
        <v>-144000</v>
      </c>
      <c r="I1813" s="28">
        <f t="shared" si="125"/>
        <v>20.833333333333332</v>
      </c>
      <c r="K1813" s="81" t="s">
        <v>659</v>
      </c>
      <c r="M1813" s="2">
        <v>480</v>
      </c>
    </row>
    <row r="1814" spans="2:13" ht="12.75">
      <c r="B1814" s="217">
        <v>10000</v>
      </c>
      <c r="C1814" s="138" t="s">
        <v>741</v>
      </c>
      <c r="D1814" s="135" t="s">
        <v>397</v>
      </c>
      <c r="E1814" s="135" t="s">
        <v>729</v>
      </c>
      <c r="F1814" s="70" t="s">
        <v>726</v>
      </c>
      <c r="G1814" s="136" t="s">
        <v>137</v>
      </c>
      <c r="H1814" s="8">
        <f t="shared" si="126"/>
        <v>-154000</v>
      </c>
      <c r="I1814" s="28">
        <f t="shared" si="125"/>
        <v>20.833333333333332</v>
      </c>
      <c r="K1814" s="81" t="s">
        <v>659</v>
      </c>
      <c r="M1814" s="2">
        <v>480</v>
      </c>
    </row>
    <row r="1815" spans="2:13" ht="12.75">
      <c r="B1815" s="217">
        <v>10000</v>
      </c>
      <c r="C1815" s="138" t="s">
        <v>742</v>
      </c>
      <c r="D1815" s="135" t="s">
        <v>397</v>
      </c>
      <c r="E1815" s="135" t="s">
        <v>729</v>
      </c>
      <c r="F1815" s="70" t="s">
        <v>726</v>
      </c>
      <c r="G1815" s="136" t="s">
        <v>56</v>
      </c>
      <c r="H1815" s="8">
        <f t="shared" si="126"/>
        <v>-164000</v>
      </c>
      <c r="I1815" s="28">
        <f t="shared" si="125"/>
        <v>20.833333333333332</v>
      </c>
      <c r="K1815" s="81" t="s">
        <v>659</v>
      </c>
      <c r="M1815" s="2">
        <v>480</v>
      </c>
    </row>
    <row r="1816" spans="2:13" ht="12.75">
      <c r="B1816" s="217">
        <v>10000</v>
      </c>
      <c r="C1816" s="138" t="s">
        <v>743</v>
      </c>
      <c r="D1816" s="135" t="s">
        <v>397</v>
      </c>
      <c r="E1816" s="135" t="s">
        <v>729</v>
      </c>
      <c r="F1816" s="70" t="s">
        <v>726</v>
      </c>
      <c r="G1816" s="136" t="s">
        <v>53</v>
      </c>
      <c r="H1816" s="8">
        <f t="shared" si="126"/>
        <v>-174000</v>
      </c>
      <c r="I1816" s="28">
        <f t="shared" si="125"/>
        <v>20.833333333333332</v>
      </c>
      <c r="K1816" s="81" t="s">
        <v>659</v>
      </c>
      <c r="M1816" s="2">
        <v>480</v>
      </c>
    </row>
    <row r="1817" spans="2:13" ht="12.75">
      <c r="B1817" s="217">
        <v>10000</v>
      </c>
      <c r="C1817" s="138" t="s">
        <v>744</v>
      </c>
      <c r="D1817" s="135" t="s">
        <v>397</v>
      </c>
      <c r="E1817" s="135" t="s">
        <v>729</v>
      </c>
      <c r="F1817" s="70" t="s">
        <v>726</v>
      </c>
      <c r="G1817" s="136" t="s">
        <v>100</v>
      </c>
      <c r="H1817" s="8">
        <f t="shared" si="126"/>
        <v>-184000</v>
      </c>
      <c r="I1817" s="28">
        <f t="shared" si="125"/>
        <v>20.833333333333332</v>
      </c>
      <c r="K1817" s="81" t="s">
        <v>659</v>
      </c>
      <c r="M1817" s="2">
        <v>480</v>
      </c>
    </row>
    <row r="1818" spans="2:13" ht="12.75">
      <c r="B1818" s="217">
        <v>10000</v>
      </c>
      <c r="C1818" s="138" t="s">
        <v>743</v>
      </c>
      <c r="D1818" s="135" t="s">
        <v>397</v>
      </c>
      <c r="E1818" s="135" t="s">
        <v>729</v>
      </c>
      <c r="F1818" s="70" t="s">
        <v>726</v>
      </c>
      <c r="G1818" s="136" t="s">
        <v>137</v>
      </c>
      <c r="H1818" s="8">
        <f t="shared" si="126"/>
        <v>-194000</v>
      </c>
      <c r="I1818" s="28">
        <f t="shared" si="125"/>
        <v>20.833333333333332</v>
      </c>
      <c r="K1818" s="81" t="s">
        <v>659</v>
      </c>
      <c r="M1818" s="2">
        <v>480</v>
      </c>
    </row>
    <row r="1819" spans="2:13" ht="12.75">
      <c r="B1819" s="217">
        <v>10000</v>
      </c>
      <c r="C1819" s="138" t="s">
        <v>746</v>
      </c>
      <c r="D1819" s="135" t="s">
        <v>397</v>
      </c>
      <c r="E1819" s="135" t="s">
        <v>729</v>
      </c>
      <c r="F1819" s="70" t="s">
        <v>726</v>
      </c>
      <c r="G1819" s="136" t="s">
        <v>137</v>
      </c>
      <c r="H1819" s="8">
        <f t="shared" si="126"/>
        <v>-204000</v>
      </c>
      <c r="I1819" s="28">
        <f t="shared" si="125"/>
        <v>20.833333333333332</v>
      </c>
      <c r="K1819" s="81" t="s">
        <v>659</v>
      </c>
      <c r="M1819" s="2">
        <v>480</v>
      </c>
    </row>
    <row r="1820" spans="2:13" ht="12.75">
      <c r="B1820" s="217">
        <v>10000</v>
      </c>
      <c r="C1820" s="138" t="s">
        <v>1057</v>
      </c>
      <c r="D1820" s="135" t="s">
        <v>397</v>
      </c>
      <c r="E1820" s="135" t="s">
        <v>729</v>
      </c>
      <c r="F1820" s="70" t="s">
        <v>726</v>
      </c>
      <c r="G1820" s="136" t="s">
        <v>56</v>
      </c>
      <c r="H1820" s="8">
        <f t="shared" si="126"/>
        <v>-214000</v>
      </c>
      <c r="I1820" s="28">
        <f t="shared" si="125"/>
        <v>20.833333333333332</v>
      </c>
      <c r="K1820" s="81" t="s">
        <v>659</v>
      </c>
      <c r="M1820" s="2">
        <v>480</v>
      </c>
    </row>
    <row r="1821" spans="2:13" ht="12.75">
      <c r="B1821" s="217">
        <v>10000</v>
      </c>
      <c r="C1821" s="138" t="s">
        <v>1095</v>
      </c>
      <c r="D1821" s="135" t="s">
        <v>397</v>
      </c>
      <c r="E1821" s="135" t="s">
        <v>729</v>
      </c>
      <c r="F1821" s="70" t="s">
        <v>726</v>
      </c>
      <c r="G1821" s="136" t="s">
        <v>236</v>
      </c>
      <c r="H1821" s="8">
        <f t="shared" si="126"/>
        <v>-224000</v>
      </c>
      <c r="I1821" s="28">
        <f t="shared" si="125"/>
        <v>20.833333333333332</v>
      </c>
      <c r="K1821" s="81" t="s">
        <v>659</v>
      </c>
      <c r="M1821" s="2">
        <v>480</v>
      </c>
    </row>
    <row r="1822" spans="2:13" ht="12.75">
      <c r="B1822" s="217">
        <v>10000</v>
      </c>
      <c r="C1822" s="138" t="s">
        <v>747</v>
      </c>
      <c r="D1822" s="135" t="s">
        <v>397</v>
      </c>
      <c r="E1822" s="135" t="s">
        <v>729</v>
      </c>
      <c r="F1822" s="70" t="s">
        <v>726</v>
      </c>
      <c r="G1822" s="136" t="s">
        <v>31</v>
      </c>
      <c r="H1822" s="8">
        <f t="shared" si="126"/>
        <v>-234000</v>
      </c>
      <c r="I1822" s="28">
        <f t="shared" si="125"/>
        <v>20.833333333333332</v>
      </c>
      <c r="K1822" s="81" t="s">
        <v>659</v>
      </c>
      <c r="M1822" s="2">
        <v>480</v>
      </c>
    </row>
    <row r="1823" spans="2:13" ht="12.75">
      <c r="B1823" s="217">
        <v>10000</v>
      </c>
      <c r="C1823" s="138" t="s">
        <v>748</v>
      </c>
      <c r="D1823" s="135" t="s">
        <v>397</v>
      </c>
      <c r="E1823" s="135" t="s">
        <v>729</v>
      </c>
      <c r="F1823" s="70" t="s">
        <v>726</v>
      </c>
      <c r="G1823" s="136" t="s">
        <v>209</v>
      </c>
      <c r="H1823" s="8">
        <f t="shared" si="126"/>
        <v>-244000</v>
      </c>
      <c r="I1823" s="28">
        <f t="shared" si="125"/>
        <v>20.833333333333332</v>
      </c>
      <c r="K1823" s="81" t="s">
        <v>659</v>
      </c>
      <c r="M1823" s="2">
        <v>480</v>
      </c>
    </row>
    <row r="1824" spans="2:13" ht="12.75">
      <c r="B1824" s="217">
        <v>7000</v>
      </c>
      <c r="C1824" s="81" t="s">
        <v>728</v>
      </c>
      <c r="D1824" s="135" t="s">
        <v>397</v>
      </c>
      <c r="E1824" s="135" t="s">
        <v>729</v>
      </c>
      <c r="F1824" s="70" t="s">
        <v>726</v>
      </c>
      <c r="G1824" s="136" t="s">
        <v>141</v>
      </c>
      <c r="H1824" s="8">
        <f t="shared" si="126"/>
        <v>-251000</v>
      </c>
      <c r="I1824" s="28">
        <f t="shared" si="125"/>
        <v>14.583333333333334</v>
      </c>
      <c r="K1824" s="81" t="s">
        <v>659</v>
      </c>
      <c r="M1824" s="2">
        <v>480</v>
      </c>
    </row>
    <row r="1825" spans="2:13" ht="12.75">
      <c r="B1825" s="217">
        <v>30000</v>
      </c>
      <c r="C1825" s="81" t="s">
        <v>732</v>
      </c>
      <c r="D1825" s="135" t="s">
        <v>397</v>
      </c>
      <c r="E1825" s="135" t="s">
        <v>729</v>
      </c>
      <c r="F1825" s="70" t="s">
        <v>726</v>
      </c>
      <c r="G1825" s="136" t="s">
        <v>141</v>
      </c>
      <c r="H1825" s="8">
        <f t="shared" si="126"/>
        <v>-281000</v>
      </c>
      <c r="I1825" s="28">
        <f t="shared" si="125"/>
        <v>62.5</v>
      </c>
      <c r="K1825" s="81" t="s">
        <v>659</v>
      </c>
      <c r="M1825" s="2">
        <v>480</v>
      </c>
    </row>
    <row r="1826" spans="2:13" ht="12.75">
      <c r="B1826" s="217">
        <v>7000</v>
      </c>
      <c r="C1826" s="81" t="s">
        <v>728</v>
      </c>
      <c r="D1826" s="135" t="s">
        <v>397</v>
      </c>
      <c r="E1826" s="135" t="s">
        <v>729</v>
      </c>
      <c r="F1826" s="70" t="s">
        <v>726</v>
      </c>
      <c r="G1826" s="136" t="s">
        <v>218</v>
      </c>
      <c r="H1826" s="8">
        <f t="shared" si="126"/>
        <v>-288000</v>
      </c>
      <c r="I1826" s="28">
        <f t="shared" si="125"/>
        <v>14.583333333333334</v>
      </c>
      <c r="K1826" s="81" t="s">
        <v>659</v>
      </c>
      <c r="M1826" s="2">
        <v>480</v>
      </c>
    </row>
    <row r="1827" spans="2:13" ht="12.75">
      <c r="B1827" s="217">
        <v>100000</v>
      </c>
      <c r="C1827" s="137" t="s">
        <v>749</v>
      </c>
      <c r="D1827" s="135" t="s">
        <v>397</v>
      </c>
      <c r="E1827" s="135" t="s">
        <v>729</v>
      </c>
      <c r="F1827" s="70" t="s">
        <v>726</v>
      </c>
      <c r="G1827" s="136" t="s">
        <v>269</v>
      </c>
      <c r="H1827" s="8">
        <f t="shared" si="126"/>
        <v>-388000</v>
      </c>
      <c r="I1827" s="28">
        <f t="shared" si="125"/>
        <v>208.33333333333334</v>
      </c>
      <c r="K1827" s="81" t="s">
        <v>659</v>
      </c>
      <c r="M1827" s="2">
        <v>480</v>
      </c>
    </row>
    <row r="1828" spans="2:13" ht="12.75">
      <c r="B1828" s="217">
        <v>30000</v>
      </c>
      <c r="C1828" s="137" t="s">
        <v>1096</v>
      </c>
      <c r="D1828" s="135" t="s">
        <v>397</v>
      </c>
      <c r="E1828" s="135" t="s">
        <v>729</v>
      </c>
      <c r="F1828" s="70" t="s">
        <v>726</v>
      </c>
      <c r="G1828" s="136" t="s">
        <v>269</v>
      </c>
      <c r="H1828" s="8">
        <f t="shared" si="126"/>
        <v>-418000</v>
      </c>
      <c r="I1828" s="28">
        <f t="shared" si="125"/>
        <v>62.5</v>
      </c>
      <c r="K1828" s="81" t="s">
        <v>659</v>
      </c>
      <c r="M1828" s="2">
        <v>480</v>
      </c>
    </row>
    <row r="1829" spans="2:13" ht="12.75">
      <c r="B1829" s="416">
        <v>35000</v>
      </c>
      <c r="C1829" s="138" t="s">
        <v>749</v>
      </c>
      <c r="D1829" s="135" t="s">
        <v>397</v>
      </c>
      <c r="E1829" s="135" t="s">
        <v>729</v>
      </c>
      <c r="F1829" s="70" t="s">
        <v>726</v>
      </c>
      <c r="G1829" s="136" t="s">
        <v>273</v>
      </c>
      <c r="H1829" s="8">
        <f t="shared" si="126"/>
        <v>-453000</v>
      </c>
      <c r="I1829" s="28">
        <f t="shared" si="125"/>
        <v>72.91666666666667</v>
      </c>
      <c r="K1829" s="81" t="s">
        <v>659</v>
      </c>
      <c r="M1829" s="2">
        <v>480</v>
      </c>
    </row>
    <row r="1830" spans="1:13" s="66" customFormat="1" ht="12.75">
      <c r="A1830" s="17"/>
      <c r="B1830" s="405">
        <f>SUM(B1799:B1829)</f>
        <v>453000</v>
      </c>
      <c r="C1830" s="17"/>
      <c r="D1830" s="17"/>
      <c r="E1830" s="139" t="s">
        <v>729</v>
      </c>
      <c r="F1830" s="24"/>
      <c r="G1830" s="24"/>
      <c r="H1830" s="63"/>
      <c r="I1830" s="65">
        <f t="shared" si="125"/>
        <v>943.75</v>
      </c>
      <c r="M1830" s="2">
        <v>480</v>
      </c>
    </row>
    <row r="1831" spans="2:13" ht="12.75">
      <c r="B1831" s="217"/>
      <c r="H1831" s="8">
        <f t="shared" si="126"/>
        <v>0</v>
      </c>
      <c r="I1831" s="28">
        <f t="shared" si="125"/>
        <v>0</v>
      </c>
      <c r="M1831" s="2">
        <v>480</v>
      </c>
    </row>
    <row r="1832" spans="2:13" ht="12.75">
      <c r="B1832" s="217"/>
      <c r="H1832" s="8">
        <f t="shared" si="126"/>
        <v>0</v>
      </c>
      <c r="I1832" s="28">
        <f t="shared" si="125"/>
        <v>0</v>
      </c>
      <c r="M1832" s="2">
        <v>480</v>
      </c>
    </row>
    <row r="1833" spans="2:13" ht="12.75">
      <c r="B1833" s="217">
        <v>7000</v>
      </c>
      <c r="C1833" s="81" t="s">
        <v>728</v>
      </c>
      <c r="D1833" s="135" t="s">
        <v>397</v>
      </c>
      <c r="E1833" s="135" t="s">
        <v>1097</v>
      </c>
      <c r="F1833" s="70" t="s">
        <v>726</v>
      </c>
      <c r="G1833" s="136" t="s">
        <v>214</v>
      </c>
      <c r="H1833" s="8">
        <f t="shared" si="126"/>
        <v>-7000</v>
      </c>
      <c r="I1833" s="28">
        <f t="shared" si="125"/>
        <v>14.583333333333334</v>
      </c>
      <c r="K1833" s="81" t="s">
        <v>659</v>
      </c>
      <c r="M1833" s="2">
        <v>480</v>
      </c>
    </row>
    <row r="1834" spans="2:13" ht="12.75">
      <c r="B1834" s="217">
        <v>7000</v>
      </c>
      <c r="C1834" s="81" t="s">
        <v>728</v>
      </c>
      <c r="D1834" s="135" t="s">
        <v>397</v>
      </c>
      <c r="E1834" s="135" t="s">
        <v>1097</v>
      </c>
      <c r="F1834" s="70" t="s">
        <v>726</v>
      </c>
      <c r="G1834" s="136" t="s">
        <v>216</v>
      </c>
      <c r="H1834" s="8">
        <f t="shared" si="126"/>
        <v>-14000</v>
      </c>
      <c r="I1834" s="28">
        <f t="shared" si="125"/>
        <v>14.583333333333334</v>
      </c>
      <c r="K1834" s="81" t="s">
        <v>659</v>
      </c>
      <c r="M1834" s="2">
        <v>480</v>
      </c>
    </row>
    <row r="1835" spans="1:13" s="66" customFormat="1" ht="12.75">
      <c r="A1835" s="17"/>
      <c r="B1835" s="405">
        <f>SUM(B1833:B1834)</f>
        <v>14000</v>
      </c>
      <c r="C1835" s="17"/>
      <c r="D1835" s="17"/>
      <c r="E1835" s="139" t="s">
        <v>1097</v>
      </c>
      <c r="F1835" s="24"/>
      <c r="G1835" s="24"/>
      <c r="H1835" s="63"/>
      <c r="I1835" s="65">
        <f t="shared" si="125"/>
        <v>29.166666666666668</v>
      </c>
      <c r="M1835" s="2">
        <v>480</v>
      </c>
    </row>
    <row r="1836" spans="2:13" ht="12.75">
      <c r="B1836" s="217"/>
      <c r="H1836" s="8">
        <f t="shared" si="126"/>
        <v>0</v>
      </c>
      <c r="I1836" s="28">
        <f t="shared" si="125"/>
        <v>0</v>
      </c>
      <c r="M1836" s="2">
        <v>480</v>
      </c>
    </row>
    <row r="1837" spans="2:13" ht="12.75">
      <c r="B1837" s="217"/>
      <c r="H1837" s="8">
        <f t="shared" si="126"/>
        <v>0</v>
      </c>
      <c r="I1837" s="28">
        <f t="shared" si="125"/>
        <v>0</v>
      </c>
      <c r="M1837" s="2">
        <v>480</v>
      </c>
    </row>
    <row r="1838" spans="2:13" ht="12.75">
      <c r="B1838" s="217">
        <v>10000</v>
      </c>
      <c r="C1838" s="81" t="s">
        <v>750</v>
      </c>
      <c r="D1838" s="135" t="s">
        <v>397</v>
      </c>
      <c r="E1838" s="135" t="s">
        <v>751</v>
      </c>
      <c r="F1838" s="70" t="s">
        <v>726</v>
      </c>
      <c r="G1838" s="136" t="s">
        <v>752</v>
      </c>
      <c r="H1838" s="8">
        <f t="shared" si="126"/>
        <v>-10000</v>
      </c>
      <c r="I1838" s="28">
        <f t="shared" si="125"/>
        <v>20.833333333333332</v>
      </c>
      <c r="K1838" s="81" t="s">
        <v>659</v>
      </c>
      <c r="M1838" s="2">
        <v>480</v>
      </c>
    </row>
    <row r="1839" spans="1:256" s="66" customFormat="1" ht="12.75">
      <c r="A1839" s="17"/>
      <c r="B1839" s="405">
        <f>SUM(B1838)</f>
        <v>10000</v>
      </c>
      <c r="C1839" s="17"/>
      <c r="D1839" s="17"/>
      <c r="E1839" s="139" t="s">
        <v>751</v>
      </c>
      <c r="F1839" s="24"/>
      <c r="G1839" s="24"/>
      <c r="H1839" s="63"/>
      <c r="I1839" s="65">
        <f t="shared" si="125"/>
        <v>20.833333333333332</v>
      </c>
      <c r="M1839" s="2">
        <v>480</v>
      </c>
      <c r="IV1839" s="17">
        <f>SUM(A1839:IU1839)</f>
        <v>10500.833333333334</v>
      </c>
    </row>
    <row r="1840" spans="2:13" ht="12.75">
      <c r="B1840" s="217"/>
      <c r="H1840" s="8">
        <f t="shared" si="126"/>
        <v>0</v>
      </c>
      <c r="I1840" s="28">
        <f t="shared" si="125"/>
        <v>0</v>
      </c>
      <c r="M1840" s="2">
        <v>480</v>
      </c>
    </row>
    <row r="1841" spans="2:13" ht="12.75">
      <c r="B1841" s="217"/>
      <c r="H1841" s="8">
        <f t="shared" si="126"/>
        <v>0</v>
      </c>
      <c r="I1841" s="28">
        <f t="shared" si="125"/>
        <v>0</v>
      </c>
      <c r="M1841" s="2">
        <v>480</v>
      </c>
    </row>
    <row r="1842" spans="2:13" ht="12.75">
      <c r="B1842" s="217">
        <v>10000</v>
      </c>
      <c r="C1842" s="81" t="s">
        <v>753</v>
      </c>
      <c r="D1842" s="135" t="s">
        <v>397</v>
      </c>
      <c r="E1842" s="135" t="s">
        <v>754</v>
      </c>
      <c r="F1842" s="70" t="s">
        <v>726</v>
      </c>
      <c r="G1842" s="136" t="s">
        <v>46</v>
      </c>
      <c r="H1842" s="8">
        <f t="shared" si="126"/>
        <v>-10000</v>
      </c>
      <c r="I1842" s="28">
        <f t="shared" si="125"/>
        <v>20.833333333333332</v>
      </c>
      <c r="K1842" s="81" t="s">
        <v>659</v>
      </c>
      <c r="M1842" s="2">
        <v>480</v>
      </c>
    </row>
    <row r="1843" spans="2:13" ht="12.75">
      <c r="B1843" s="217">
        <v>10000</v>
      </c>
      <c r="C1843" s="81" t="s">
        <v>755</v>
      </c>
      <c r="D1843" s="135" t="s">
        <v>397</v>
      </c>
      <c r="E1843" s="135" t="s">
        <v>754</v>
      </c>
      <c r="F1843" s="70" t="s">
        <v>726</v>
      </c>
      <c r="G1843" s="136" t="s">
        <v>49</v>
      </c>
      <c r="H1843" s="8">
        <f t="shared" si="126"/>
        <v>-20000</v>
      </c>
      <c r="I1843" s="28">
        <f t="shared" si="125"/>
        <v>20.833333333333332</v>
      </c>
      <c r="K1843" s="81" t="s">
        <v>659</v>
      </c>
      <c r="M1843" s="2">
        <v>480</v>
      </c>
    </row>
    <row r="1844" spans="2:13" ht="12.75">
      <c r="B1844" s="217">
        <v>10000</v>
      </c>
      <c r="C1844" s="138" t="s">
        <v>1098</v>
      </c>
      <c r="D1844" s="135" t="s">
        <v>397</v>
      </c>
      <c r="E1844" s="135" t="s">
        <v>754</v>
      </c>
      <c r="F1844" s="70" t="s">
        <v>726</v>
      </c>
      <c r="G1844" s="136" t="s">
        <v>100</v>
      </c>
      <c r="H1844" s="8">
        <f t="shared" si="126"/>
        <v>-30000</v>
      </c>
      <c r="I1844" s="28">
        <f t="shared" si="125"/>
        <v>20.833333333333332</v>
      </c>
      <c r="K1844" s="81" t="s">
        <v>659</v>
      </c>
      <c r="M1844" s="2">
        <v>480</v>
      </c>
    </row>
    <row r="1845" spans="2:13" ht="12.75">
      <c r="B1845" s="217">
        <v>10000</v>
      </c>
      <c r="C1845" s="138" t="s">
        <v>739</v>
      </c>
      <c r="D1845" s="135" t="s">
        <v>397</v>
      </c>
      <c r="E1845" s="135" t="s">
        <v>754</v>
      </c>
      <c r="F1845" s="70" t="s">
        <v>726</v>
      </c>
      <c r="G1845" s="136" t="s">
        <v>236</v>
      </c>
      <c r="H1845" s="8">
        <f t="shared" si="126"/>
        <v>-40000</v>
      </c>
      <c r="I1845" s="28">
        <f t="shared" si="125"/>
        <v>20.833333333333332</v>
      </c>
      <c r="K1845" s="81" t="s">
        <v>659</v>
      </c>
      <c r="M1845" s="2">
        <v>480</v>
      </c>
    </row>
    <row r="1846" spans="1:13" s="66" customFormat="1" ht="12.75">
      <c r="A1846" s="17"/>
      <c r="B1846" s="405">
        <f>SUM(B1842:B1845)</f>
        <v>40000</v>
      </c>
      <c r="C1846" s="17"/>
      <c r="D1846" s="17"/>
      <c r="E1846" s="139" t="s">
        <v>754</v>
      </c>
      <c r="F1846" s="24"/>
      <c r="G1846" s="24"/>
      <c r="H1846" s="63"/>
      <c r="I1846" s="65">
        <f t="shared" si="125"/>
        <v>83.33333333333333</v>
      </c>
      <c r="M1846" s="2">
        <v>480</v>
      </c>
    </row>
    <row r="1847" spans="2:13" ht="12.75">
      <c r="B1847" s="217"/>
      <c r="H1847" s="8">
        <f t="shared" si="126"/>
        <v>0</v>
      </c>
      <c r="I1847" s="28">
        <f t="shared" si="125"/>
        <v>0</v>
      </c>
      <c r="M1847" s="2">
        <v>480</v>
      </c>
    </row>
    <row r="1848" spans="2:13" ht="12.75">
      <c r="B1848" s="217"/>
      <c r="H1848" s="8">
        <f t="shared" si="126"/>
        <v>0</v>
      </c>
      <c r="I1848" s="28">
        <f t="shared" si="125"/>
        <v>0</v>
      </c>
      <c r="M1848" s="2">
        <v>480</v>
      </c>
    </row>
    <row r="1849" spans="2:13" ht="12.75">
      <c r="B1849" s="217">
        <v>30000</v>
      </c>
      <c r="C1849" s="138" t="s">
        <v>732</v>
      </c>
      <c r="D1849" s="135" t="s">
        <v>397</v>
      </c>
      <c r="E1849" s="135" t="s">
        <v>1091</v>
      </c>
      <c r="F1849" s="70" t="s">
        <v>726</v>
      </c>
      <c r="G1849" s="136" t="s">
        <v>273</v>
      </c>
      <c r="H1849" s="8">
        <f t="shared" si="126"/>
        <v>-30000</v>
      </c>
      <c r="I1849" s="28">
        <f t="shared" si="125"/>
        <v>62.5</v>
      </c>
      <c r="K1849" s="81" t="s">
        <v>659</v>
      </c>
      <c r="M1849" s="2">
        <v>480</v>
      </c>
    </row>
    <row r="1850" spans="1:13" s="66" customFormat="1" ht="12.75">
      <c r="A1850" s="17"/>
      <c r="B1850" s="405">
        <f>SUM(B1849)</f>
        <v>30000</v>
      </c>
      <c r="C1850" s="17"/>
      <c r="D1850" s="17"/>
      <c r="E1850" s="139" t="s">
        <v>1091</v>
      </c>
      <c r="F1850" s="24"/>
      <c r="G1850" s="24"/>
      <c r="H1850" s="63"/>
      <c r="I1850" s="65">
        <f aca="true" t="shared" si="127" ref="I1850:I1912">+B1850/M1850</f>
        <v>62.5</v>
      </c>
      <c r="M1850" s="2">
        <v>480</v>
      </c>
    </row>
    <row r="1851" spans="2:13" ht="12.75">
      <c r="B1851" s="217"/>
      <c r="H1851" s="8">
        <f t="shared" si="126"/>
        <v>0</v>
      </c>
      <c r="I1851" s="28">
        <f t="shared" si="127"/>
        <v>0</v>
      </c>
      <c r="M1851" s="2">
        <v>480</v>
      </c>
    </row>
    <row r="1852" spans="2:13" ht="12.75">
      <c r="B1852" s="217"/>
      <c r="H1852" s="8">
        <f t="shared" si="126"/>
        <v>0</v>
      </c>
      <c r="I1852" s="28">
        <f t="shared" si="127"/>
        <v>0</v>
      </c>
      <c r="M1852" s="2">
        <v>480</v>
      </c>
    </row>
    <row r="1853" spans="2:13" ht="12.75">
      <c r="B1853" s="217">
        <v>10000</v>
      </c>
      <c r="C1853" s="138" t="s">
        <v>756</v>
      </c>
      <c r="D1853" s="135" t="s">
        <v>397</v>
      </c>
      <c r="E1853" s="18" t="s">
        <v>1092</v>
      </c>
      <c r="F1853" s="70" t="s">
        <v>726</v>
      </c>
      <c r="G1853" s="136" t="s">
        <v>233</v>
      </c>
      <c r="H1853" s="8">
        <f t="shared" si="126"/>
        <v>-10000</v>
      </c>
      <c r="I1853" s="28">
        <f t="shared" si="127"/>
        <v>20.833333333333332</v>
      </c>
      <c r="K1853" s="81" t="s">
        <v>659</v>
      </c>
      <c r="M1853" s="2">
        <v>480</v>
      </c>
    </row>
    <row r="1854" spans="2:13" ht="12.75">
      <c r="B1854" s="217">
        <v>10000</v>
      </c>
      <c r="C1854" s="138" t="s">
        <v>734</v>
      </c>
      <c r="D1854" s="135" t="s">
        <v>397</v>
      </c>
      <c r="E1854" s="18" t="s">
        <v>1092</v>
      </c>
      <c r="F1854" s="70" t="s">
        <v>726</v>
      </c>
      <c r="G1854" s="136" t="s">
        <v>233</v>
      </c>
      <c r="H1854" s="8">
        <f t="shared" si="126"/>
        <v>-20000</v>
      </c>
      <c r="I1854" s="28">
        <f t="shared" si="127"/>
        <v>20.833333333333332</v>
      </c>
      <c r="K1854" s="81" t="s">
        <v>659</v>
      </c>
      <c r="M1854" s="2">
        <v>480</v>
      </c>
    </row>
    <row r="1855" spans="2:13" ht="12.75">
      <c r="B1855" s="217">
        <v>10000</v>
      </c>
      <c r="C1855" s="138" t="s">
        <v>735</v>
      </c>
      <c r="D1855" s="135" t="s">
        <v>397</v>
      </c>
      <c r="E1855" s="18" t="s">
        <v>1092</v>
      </c>
      <c r="F1855" s="70" t="s">
        <v>726</v>
      </c>
      <c r="G1855" s="136" t="s">
        <v>233</v>
      </c>
      <c r="H1855" s="8">
        <f t="shared" si="126"/>
        <v>-30000</v>
      </c>
      <c r="I1855" s="28">
        <f t="shared" si="127"/>
        <v>20.833333333333332</v>
      </c>
      <c r="K1855" s="81" t="s">
        <v>659</v>
      </c>
      <c r="M1855" s="2">
        <v>480</v>
      </c>
    </row>
    <row r="1856" spans="2:13" ht="12.75">
      <c r="B1856" s="217">
        <v>10000</v>
      </c>
      <c r="C1856" s="138" t="s">
        <v>744</v>
      </c>
      <c r="D1856" s="135" t="s">
        <v>397</v>
      </c>
      <c r="E1856" s="18" t="s">
        <v>1092</v>
      </c>
      <c r="F1856" s="70" t="s">
        <v>726</v>
      </c>
      <c r="G1856" s="136" t="s">
        <v>233</v>
      </c>
      <c r="H1856" s="8">
        <f t="shared" si="126"/>
        <v>-40000</v>
      </c>
      <c r="I1856" s="28">
        <f t="shared" si="127"/>
        <v>20.833333333333332</v>
      </c>
      <c r="K1856" s="81" t="s">
        <v>659</v>
      </c>
      <c r="M1856" s="2">
        <v>480</v>
      </c>
    </row>
    <row r="1857" spans="2:13" ht="12.75">
      <c r="B1857" s="217">
        <v>10000</v>
      </c>
      <c r="C1857" s="138" t="s">
        <v>740</v>
      </c>
      <c r="D1857" s="135" t="s">
        <v>397</v>
      </c>
      <c r="E1857" s="18" t="s">
        <v>1092</v>
      </c>
      <c r="F1857" s="70" t="s">
        <v>726</v>
      </c>
      <c r="G1857" s="136" t="s">
        <v>233</v>
      </c>
      <c r="H1857" s="8">
        <f t="shared" si="126"/>
        <v>-50000</v>
      </c>
      <c r="I1857" s="28">
        <f t="shared" si="127"/>
        <v>20.833333333333332</v>
      </c>
      <c r="K1857" s="81" t="s">
        <v>659</v>
      </c>
      <c r="M1857" s="2">
        <v>480</v>
      </c>
    </row>
    <row r="1858" spans="2:13" ht="12.75">
      <c r="B1858" s="217">
        <v>5000</v>
      </c>
      <c r="C1858" s="138" t="s">
        <v>737</v>
      </c>
      <c r="D1858" s="135" t="s">
        <v>397</v>
      </c>
      <c r="E1858" s="18" t="s">
        <v>1092</v>
      </c>
      <c r="F1858" s="70" t="s">
        <v>726</v>
      </c>
      <c r="G1858" s="136" t="s">
        <v>236</v>
      </c>
      <c r="H1858" s="8">
        <f t="shared" si="126"/>
        <v>-55000</v>
      </c>
      <c r="I1858" s="28">
        <f t="shared" si="127"/>
        <v>10.416666666666666</v>
      </c>
      <c r="K1858" s="81" t="s">
        <v>659</v>
      </c>
      <c r="M1858" s="2">
        <v>480</v>
      </c>
    </row>
    <row r="1859" spans="2:13" ht="12.75">
      <c r="B1859" s="217">
        <v>10000</v>
      </c>
      <c r="C1859" s="138" t="s">
        <v>747</v>
      </c>
      <c r="D1859" s="135" t="s">
        <v>397</v>
      </c>
      <c r="E1859" s="18" t="s">
        <v>1092</v>
      </c>
      <c r="F1859" s="70" t="s">
        <v>726</v>
      </c>
      <c r="G1859" s="136" t="s">
        <v>236</v>
      </c>
      <c r="H1859" s="8">
        <f t="shared" si="126"/>
        <v>-65000</v>
      </c>
      <c r="I1859" s="28">
        <f t="shared" si="127"/>
        <v>20.833333333333332</v>
      </c>
      <c r="K1859" s="81" t="s">
        <v>659</v>
      </c>
      <c r="M1859" s="2">
        <v>480</v>
      </c>
    </row>
    <row r="1860" spans="2:13" ht="12.75">
      <c r="B1860" s="217">
        <v>7000</v>
      </c>
      <c r="C1860" s="81" t="s">
        <v>728</v>
      </c>
      <c r="D1860" s="135" t="s">
        <v>397</v>
      </c>
      <c r="E1860" s="18" t="s">
        <v>1092</v>
      </c>
      <c r="F1860" s="70" t="s">
        <v>726</v>
      </c>
      <c r="G1860" s="136" t="s">
        <v>214</v>
      </c>
      <c r="H1860" s="8">
        <f t="shared" si="126"/>
        <v>-72000</v>
      </c>
      <c r="I1860" s="28">
        <f t="shared" si="127"/>
        <v>14.583333333333334</v>
      </c>
      <c r="K1860" s="81" t="s">
        <v>659</v>
      </c>
      <c r="M1860" s="2">
        <v>480</v>
      </c>
    </row>
    <row r="1861" spans="2:13" ht="12.75">
      <c r="B1861" s="217">
        <v>7000</v>
      </c>
      <c r="C1861" s="81" t="s">
        <v>728</v>
      </c>
      <c r="D1861" s="135" t="s">
        <v>397</v>
      </c>
      <c r="E1861" s="18" t="s">
        <v>1092</v>
      </c>
      <c r="F1861" s="70" t="s">
        <v>726</v>
      </c>
      <c r="G1861" s="136" t="s">
        <v>214</v>
      </c>
      <c r="H1861" s="8">
        <f t="shared" si="126"/>
        <v>-79000</v>
      </c>
      <c r="I1861" s="28">
        <f t="shared" si="127"/>
        <v>14.583333333333334</v>
      </c>
      <c r="K1861" s="81" t="s">
        <v>659</v>
      </c>
      <c r="M1861" s="2">
        <v>480</v>
      </c>
    </row>
    <row r="1862" spans="2:13" ht="12.75">
      <c r="B1862" s="217">
        <v>7000</v>
      </c>
      <c r="C1862" s="81" t="s">
        <v>728</v>
      </c>
      <c r="D1862" s="135" t="s">
        <v>397</v>
      </c>
      <c r="E1862" s="18" t="s">
        <v>1092</v>
      </c>
      <c r="F1862" s="70" t="s">
        <v>726</v>
      </c>
      <c r="G1862" s="136" t="s">
        <v>214</v>
      </c>
      <c r="H1862" s="8">
        <f>H1861-B1862</f>
        <v>-86000</v>
      </c>
      <c r="I1862" s="28">
        <f t="shared" si="127"/>
        <v>14.583333333333334</v>
      </c>
      <c r="K1862" s="81" t="s">
        <v>659</v>
      </c>
      <c r="M1862" s="2">
        <v>480</v>
      </c>
    </row>
    <row r="1863" spans="2:13" ht="12.75">
      <c r="B1863" s="217">
        <v>7000</v>
      </c>
      <c r="C1863" s="81" t="s">
        <v>728</v>
      </c>
      <c r="D1863" s="135" t="s">
        <v>397</v>
      </c>
      <c r="E1863" s="18" t="s">
        <v>1092</v>
      </c>
      <c r="F1863" s="70" t="s">
        <v>726</v>
      </c>
      <c r="G1863" s="136" t="s">
        <v>216</v>
      </c>
      <c r="H1863" s="8">
        <f>H1862-B1863</f>
        <v>-93000</v>
      </c>
      <c r="I1863" s="28">
        <f t="shared" si="127"/>
        <v>14.583333333333334</v>
      </c>
      <c r="K1863" s="81" t="s">
        <v>659</v>
      </c>
      <c r="M1863" s="2">
        <v>480</v>
      </c>
    </row>
    <row r="1864" spans="2:13" ht="12.75">
      <c r="B1864" s="217">
        <v>30000</v>
      </c>
      <c r="C1864" s="81" t="s">
        <v>732</v>
      </c>
      <c r="D1864" s="135" t="s">
        <v>397</v>
      </c>
      <c r="E1864" s="18" t="s">
        <v>1092</v>
      </c>
      <c r="F1864" s="70" t="s">
        <v>726</v>
      </c>
      <c r="G1864" s="136" t="s">
        <v>218</v>
      </c>
      <c r="H1864" s="8">
        <f>H1863-B1864</f>
        <v>-123000</v>
      </c>
      <c r="I1864" s="28">
        <f t="shared" si="127"/>
        <v>62.5</v>
      </c>
      <c r="K1864" s="81" t="s">
        <v>659</v>
      </c>
      <c r="M1864" s="2">
        <v>480</v>
      </c>
    </row>
    <row r="1865" spans="2:13" ht="12.75">
      <c r="B1865" s="217">
        <v>7000</v>
      </c>
      <c r="C1865" s="81" t="s">
        <v>731</v>
      </c>
      <c r="D1865" s="135" t="s">
        <v>397</v>
      </c>
      <c r="E1865" s="18" t="s">
        <v>1092</v>
      </c>
      <c r="F1865" s="70" t="s">
        <v>726</v>
      </c>
      <c r="G1865" s="136" t="s">
        <v>216</v>
      </c>
      <c r="H1865" s="8">
        <f>H1864-B1865</f>
        <v>-130000</v>
      </c>
      <c r="I1865" s="28">
        <f t="shared" si="127"/>
        <v>14.583333333333334</v>
      </c>
      <c r="K1865" s="81" t="s">
        <v>659</v>
      </c>
      <c r="M1865" s="2">
        <v>480</v>
      </c>
    </row>
    <row r="1866" spans="2:13" ht="12.75">
      <c r="B1866" s="416">
        <v>7000</v>
      </c>
      <c r="C1866" s="81" t="s">
        <v>731</v>
      </c>
      <c r="D1866" s="135" t="s">
        <v>397</v>
      </c>
      <c r="E1866" s="18" t="s">
        <v>1092</v>
      </c>
      <c r="F1866" s="70" t="s">
        <v>726</v>
      </c>
      <c r="G1866" s="136" t="s">
        <v>271</v>
      </c>
      <c r="H1866" s="8">
        <f>H1865-B1866</f>
        <v>-137000</v>
      </c>
      <c r="I1866" s="28">
        <f t="shared" si="127"/>
        <v>14.583333333333334</v>
      </c>
      <c r="K1866" s="81" t="s">
        <v>659</v>
      </c>
      <c r="M1866" s="2">
        <v>480</v>
      </c>
    </row>
    <row r="1867" spans="1:13" s="66" customFormat="1" ht="12.75">
      <c r="A1867" s="17"/>
      <c r="B1867" s="405">
        <f>SUM(B1853:B1866)</f>
        <v>137000</v>
      </c>
      <c r="C1867" s="17"/>
      <c r="D1867" s="17"/>
      <c r="E1867" s="17" t="s">
        <v>1092</v>
      </c>
      <c r="F1867" s="24"/>
      <c r="G1867" s="24"/>
      <c r="H1867" s="63"/>
      <c r="I1867" s="65">
        <f t="shared" si="127"/>
        <v>285.4166666666667</v>
      </c>
      <c r="M1867" s="2">
        <v>480</v>
      </c>
    </row>
    <row r="1868" spans="2:13" ht="12.75">
      <c r="B1868" s="8"/>
      <c r="H1868" s="8">
        <f>H1867-B1868</f>
        <v>0</v>
      </c>
      <c r="I1868" s="28">
        <f t="shared" si="127"/>
        <v>0</v>
      </c>
      <c r="M1868" s="2">
        <v>480</v>
      </c>
    </row>
    <row r="1869" spans="2:13" ht="12.75">
      <c r="B1869" s="8"/>
      <c r="H1869" s="8">
        <f>H1868-B1869</f>
        <v>0</v>
      </c>
      <c r="I1869" s="28">
        <f t="shared" si="127"/>
        <v>0</v>
      </c>
      <c r="M1869" s="2">
        <v>480</v>
      </c>
    </row>
    <row r="1870" spans="2:13" ht="12.75">
      <c r="B1870" s="8"/>
      <c r="H1870" s="8">
        <f>H1869-B1870</f>
        <v>0</v>
      </c>
      <c r="I1870" s="28">
        <f t="shared" si="127"/>
        <v>0</v>
      </c>
      <c r="M1870" s="2">
        <v>480</v>
      </c>
    </row>
    <row r="1871" spans="2:13" ht="12.75">
      <c r="B1871" s="8"/>
      <c r="H1871" s="8">
        <f>H1870-B1871</f>
        <v>0</v>
      </c>
      <c r="I1871" s="28">
        <f t="shared" si="127"/>
        <v>0</v>
      </c>
      <c r="M1871" s="2">
        <v>480</v>
      </c>
    </row>
    <row r="1872" spans="1:13" s="66" customFormat="1" ht="12.75">
      <c r="A1872" s="17"/>
      <c r="B1872" s="396">
        <f>B1876+B1881</f>
        <v>35000</v>
      </c>
      <c r="C1872" s="57" t="s">
        <v>757</v>
      </c>
      <c r="D1872" s="17"/>
      <c r="E1872" s="17"/>
      <c r="F1872" s="24"/>
      <c r="G1872" s="24"/>
      <c r="H1872" s="63">
        <v>0</v>
      </c>
      <c r="I1872" s="65">
        <f t="shared" si="127"/>
        <v>72.91666666666667</v>
      </c>
      <c r="M1872" s="2">
        <v>480</v>
      </c>
    </row>
    <row r="1873" spans="2:13" ht="12.75">
      <c r="B1873" s="291"/>
      <c r="H1873" s="36">
        <v>0</v>
      </c>
      <c r="I1873" s="28">
        <f t="shared" si="127"/>
        <v>0</v>
      </c>
      <c r="M1873" s="2">
        <v>480</v>
      </c>
    </row>
    <row r="1874" spans="2:13" ht="12.75">
      <c r="B1874" s="291"/>
      <c r="H1874" s="36">
        <f aca="true" t="shared" si="128" ref="H1874:H1880">H1873-B1874</f>
        <v>0</v>
      </c>
      <c r="I1874" s="28">
        <f t="shared" si="127"/>
        <v>0</v>
      </c>
      <c r="M1874" s="2">
        <v>480</v>
      </c>
    </row>
    <row r="1875" spans="2:13" ht="12.75">
      <c r="B1875" s="291">
        <v>5000</v>
      </c>
      <c r="C1875" s="18" t="s">
        <v>758</v>
      </c>
      <c r="D1875" s="18" t="s">
        <v>397</v>
      </c>
      <c r="E1875" s="82" t="s">
        <v>759</v>
      </c>
      <c r="F1875" s="33" t="s">
        <v>760</v>
      </c>
      <c r="G1875" s="70" t="s">
        <v>273</v>
      </c>
      <c r="H1875" s="36">
        <f t="shared" si="128"/>
        <v>-5000</v>
      </c>
      <c r="I1875" s="28">
        <f t="shared" si="127"/>
        <v>10.416666666666666</v>
      </c>
      <c r="K1875" t="s">
        <v>659</v>
      </c>
      <c r="M1875" s="2">
        <v>480</v>
      </c>
    </row>
    <row r="1876" spans="1:13" s="66" customFormat="1" ht="12.75">
      <c r="A1876" s="17"/>
      <c r="B1876" s="150">
        <f>SUM(B1875)</f>
        <v>5000</v>
      </c>
      <c r="C1876" s="17"/>
      <c r="D1876" s="17"/>
      <c r="E1876" s="64" t="s">
        <v>759</v>
      </c>
      <c r="F1876" s="24"/>
      <c r="G1876" s="69"/>
      <c r="H1876" s="63">
        <v>0</v>
      </c>
      <c r="I1876" s="65">
        <f t="shared" si="127"/>
        <v>10.416666666666666</v>
      </c>
      <c r="M1876" s="2">
        <v>480</v>
      </c>
    </row>
    <row r="1877" spans="2:13" ht="12.75">
      <c r="B1877" s="291"/>
      <c r="C1877" s="18"/>
      <c r="D1877" s="18"/>
      <c r="G1877" s="70"/>
      <c r="H1877" s="36">
        <f t="shared" si="128"/>
        <v>0</v>
      </c>
      <c r="I1877" s="28">
        <f t="shared" si="127"/>
        <v>0</v>
      </c>
      <c r="M1877" s="2">
        <v>480</v>
      </c>
    </row>
    <row r="1878" spans="2:13" ht="12.75">
      <c r="B1878" s="291"/>
      <c r="C1878" s="18"/>
      <c r="D1878" s="18"/>
      <c r="G1878" s="70"/>
      <c r="H1878" s="36">
        <f t="shared" si="128"/>
        <v>0</v>
      </c>
      <c r="I1878" s="28">
        <f t="shared" si="127"/>
        <v>0</v>
      </c>
      <c r="M1878" s="2">
        <v>480</v>
      </c>
    </row>
    <row r="1879" spans="2:13" ht="12.75">
      <c r="B1879" s="291"/>
      <c r="C1879" s="18"/>
      <c r="D1879" s="18"/>
      <c r="G1879" s="70"/>
      <c r="H1879" s="36">
        <f t="shared" si="128"/>
        <v>0</v>
      </c>
      <c r="I1879" s="28">
        <f t="shared" si="127"/>
        <v>0</v>
      </c>
      <c r="M1879" s="2">
        <v>480</v>
      </c>
    </row>
    <row r="1880" spans="2:13" ht="12.75">
      <c r="B1880" s="291">
        <v>30000</v>
      </c>
      <c r="C1880" s="40" t="s">
        <v>761</v>
      </c>
      <c r="D1880" s="18" t="s">
        <v>397</v>
      </c>
      <c r="E1880" s="82" t="s">
        <v>745</v>
      </c>
      <c r="F1880" s="33" t="s">
        <v>762</v>
      </c>
      <c r="G1880" s="70" t="s">
        <v>49</v>
      </c>
      <c r="H1880" s="36">
        <f t="shared" si="128"/>
        <v>-30000</v>
      </c>
      <c r="I1880" s="28">
        <f t="shared" si="127"/>
        <v>62.5</v>
      </c>
      <c r="K1880" t="s">
        <v>659</v>
      </c>
      <c r="M1880" s="2">
        <v>480</v>
      </c>
    </row>
    <row r="1881" spans="1:13" s="66" customFormat="1" ht="12.75">
      <c r="A1881" s="17"/>
      <c r="B1881" s="150">
        <f>SUM(B1880)</f>
        <v>30000</v>
      </c>
      <c r="C1881" s="17"/>
      <c r="D1881" s="17"/>
      <c r="E1881" s="64" t="s">
        <v>745</v>
      </c>
      <c r="F1881" s="24"/>
      <c r="G1881" s="24"/>
      <c r="H1881" s="63"/>
      <c r="I1881" s="65">
        <f t="shared" si="127"/>
        <v>62.5</v>
      </c>
      <c r="M1881" s="2">
        <v>480</v>
      </c>
    </row>
    <row r="1882" spans="2:13" ht="12.75">
      <c r="B1882" s="291"/>
      <c r="H1882" s="8">
        <f>H1881-B1882</f>
        <v>0</v>
      </c>
      <c r="I1882" s="28">
        <f t="shared" si="127"/>
        <v>0</v>
      </c>
      <c r="M1882" s="2">
        <v>480</v>
      </c>
    </row>
    <row r="1883" spans="2:13" ht="12.75">
      <c r="B1883" s="291"/>
      <c r="I1883" s="28">
        <f t="shared" si="127"/>
        <v>0</v>
      </c>
      <c r="M1883" s="2">
        <v>480</v>
      </c>
    </row>
    <row r="1884" spans="2:13" ht="12.75">
      <c r="B1884" s="291">
        <v>4500</v>
      </c>
      <c r="C1884" s="1" t="s">
        <v>1099</v>
      </c>
      <c r="D1884" s="1" t="s">
        <v>397</v>
      </c>
      <c r="E1884" s="1" t="s">
        <v>402</v>
      </c>
      <c r="F1884" s="33" t="s">
        <v>763</v>
      </c>
      <c r="G1884" s="33" t="s">
        <v>100</v>
      </c>
      <c r="H1884" s="8">
        <f>H1882-B1884</f>
        <v>-4500</v>
      </c>
      <c r="I1884" s="28">
        <f t="shared" si="127"/>
        <v>9.375</v>
      </c>
      <c r="K1884" t="s">
        <v>683</v>
      </c>
      <c r="M1884" s="2">
        <v>480</v>
      </c>
    </row>
    <row r="1885" spans="2:13" ht="12.75">
      <c r="B1885" s="291">
        <v>8000</v>
      </c>
      <c r="C1885" s="1" t="s">
        <v>764</v>
      </c>
      <c r="D1885" s="1" t="s">
        <v>397</v>
      </c>
      <c r="E1885" s="1" t="s">
        <v>402</v>
      </c>
      <c r="F1885" s="33" t="s">
        <v>765</v>
      </c>
      <c r="G1885" s="33" t="s">
        <v>236</v>
      </c>
      <c r="H1885" s="8">
        <f>H1884-B1885</f>
        <v>-12500</v>
      </c>
      <c r="I1885" s="28">
        <f>+B1885/M1885</f>
        <v>16.666666666666668</v>
      </c>
      <c r="K1885" t="s">
        <v>683</v>
      </c>
      <c r="M1885" s="2">
        <v>480</v>
      </c>
    </row>
    <row r="1886" spans="2:13" ht="12.75">
      <c r="B1886" s="291">
        <v>15000</v>
      </c>
      <c r="C1886" s="18" t="s">
        <v>766</v>
      </c>
      <c r="D1886" s="18" t="s">
        <v>397</v>
      </c>
      <c r="E1886" s="82" t="s">
        <v>402</v>
      </c>
      <c r="F1886" s="33" t="s">
        <v>767</v>
      </c>
      <c r="G1886" s="70" t="s">
        <v>46</v>
      </c>
      <c r="H1886" s="8">
        <f>H1885-B1886</f>
        <v>-27500</v>
      </c>
      <c r="I1886" s="28">
        <f>+B1886/M1886</f>
        <v>31.25</v>
      </c>
      <c r="K1886" t="s">
        <v>659</v>
      </c>
      <c r="M1886" s="2">
        <v>480</v>
      </c>
    </row>
    <row r="1887" spans="2:13" ht="12.75">
      <c r="B1887" s="291">
        <v>1000</v>
      </c>
      <c r="C1887" s="18" t="s">
        <v>768</v>
      </c>
      <c r="D1887" s="18" t="s">
        <v>397</v>
      </c>
      <c r="E1887" s="1" t="s">
        <v>402</v>
      </c>
      <c r="F1887" s="33" t="s">
        <v>769</v>
      </c>
      <c r="G1887" s="70" t="s">
        <v>135</v>
      </c>
      <c r="H1887" s="8">
        <f>H1886-B1887</f>
        <v>-28500</v>
      </c>
      <c r="I1887" s="28">
        <f>+B1887/M1887</f>
        <v>2.0833333333333335</v>
      </c>
      <c r="K1887" t="s">
        <v>659</v>
      </c>
      <c r="M1887" s="2">
        <v>480</v>
      </c>
    </row>
    <row r="1888" spans="2:13" ht="12.75">
      <c r="B1888" s="291">
        <v>12000</v>
      </c>
      <c r="C1888" s="40" t="s">
        <v>1100</v>
      </c>
      <c r="D1888" s="18" t="s">
        <v>397</v>
      </c>
      <c r="E1888" s="1" t="s">
        <v>402</v>
      </c>
      <c r="F1888" s="70" t="s">
        <v>770</v>
      </c>
      <c r="G1888" s="70" t="s">
        <v>233</v>
      </c>
      <c r="H1888" s="8">
        <f>H1887-B1888</f>
        <v>-40500</v>
      </c>
      <c r="I1888" s="28">
        <f>+B1888/M1888</f>
        <v>25</v>
      </c>
      <c r="K1888" t="s">
        <v>659</v>
      </c>
      <c r="M1888" s="2">
        <v>480</v>
      </c>
    </row>
    <row r="1889" spans="1:13" s="80" customFormat="1" ht="12.75">
      <c r="A1889" s="40"/>
      <c r="B1889" s="149">
        <v>40330</v>
      </c>
      <c r="C1889" s="40" t="s">
        <v>622</v>
      </c>
      <c r="D1889" s="18" t="s">
        <v>397</v>
      </c>
      <c r="E1889" s="40" t="s">
        <v>402</v>
      </c>
      <c r="F1889" s="38" t="s">
        <v>623</v>
      </c>
      <c r="G1889" s="38" t="s">
        <v>233</v>
      </c>
      <c r="H1889" s="8">
        <f>H1888-B1889</f>
        <v>-80830</v>
      </c>
      <c r="I1889" s="28">
        <f>+B1889/M1889</f>
        <v>84.02083333333333</v>
      </c>
      <c r="K1889" t="s">
        <v>374</v>
      </c>
      <c r="M1889" s="2">
        <v>480</v>
      </c>
    </row>
    <row r="1890" spans="1:13" s="66" customFormat="1" ht="12.75">
      <c r="A1890" s="17"/>
      <c r="B1890" s="150">
        <f>SUM(B1884:B1889)</f>
        <v>80830</v>
      </c>
      <c r="C1890" s="17"/>
      <c r="D1890" s="17"/>
      <c r="E1890" s="17" t="s">
        <v>402</v>
      </c>
      <c r="F1890" s="24"/>
      <c r="G1890" s="24"/>
      <c r="H1890" s="63">
        <v>0</v>
      </c>
      <c r="I1890" s="65">
        <f t="shared" si="127"/>
        <v>168.39583333333334</v>
      </c>
      <c r="M1890" s="2">
        <v>480</v>
      </c>
    </row>
    <row r="1891" spans="2:13" ht="12.75">
      <c r="B1891" s="291"/>
      <c r="H1891" s="8">
        <f aca="true" t="shared" si="129" ref="H1891:H1897">H1890-B1891</f>
        <v>0</v>
      </c>
      <c r="I1891" s="28">
        <f t="shared" si="127"/>
        <v>0</v>
      </c>
      <c r="M1891" s="2">
        <v>480</v>
      </c>
    </row>
    <row r="1892" spans="2:13" ht="12.75">
      <c r="B1892" s="291"/>
      <c r="H1892" s="8">
        <f t="shared" si="129"/>
        <v>0</v>
      </c>
      <c r="I1892" s="28">
        <f t="shared" si="127"/>
        <v>0</v>
      </c>
      <c r="M1892" s="2">
        <v>480</v>
      </c>
    </row>
    <row r="1893" spans="2:13" ht="12.75">
      <c r="B1893" s="291">
        <v>1600</v>
      </c>
      <c r="C1893" s="1" t="s">
        <v>771</v>
      </c>
      <c r="D1893" s="18" t="s">
        <v>397</v>
      </c>
      <c r="E1893" s="1" t="s">
        <v>772</v>
      </c>
      <c r="F1893" s="33" t="s">
        <v>1072</v>
      </c>
      <c r="G1893" s="33" t="s">
        <v>26</v>
      </c>
      <c r="H1893" s="8">
        <f t="shared" si="129"/>
        <v>-1600</v>
      </c>
      <c r="I1893" s="28">
        <f>+B1893/M1893</f>
        <v>3.3333333333333335</v>
      </c>
      <c r="K1893" t="s">
        <v>683</v>
      </c>
      <c r="M1893" s="2">
        <v>480</v>
      </c>
    </row>
    <row r="1894" spans="2:13" ht="12.75">
      <c r="B1894" s="291">
        <v>6800</v>
      </c>
      <c r="C1894" s="1" t="s">
        <v>773</v>
      </c>
      <c r="D1894" s="1" t="s">
        <v>397</v>
      </c>
      <c r="E1894" s="1" t="s">
        <v>772</v>
      </c>
      <c r="F1894" s="33" t="s">
        <v>1073</v>
      </c>
      <c r="G1894" s="33" t="s">
        <v>51</v>
      </c>
      <c r="H1894" s="8">
        <f t="shared" si="129"/>
        <v>-8400</v>
      </c>
      <c r="I1894" s="28">
        <f>+B1894/M1894</f>
        <v>14.166666666666666</v>
      </c>
      <c r="K1894" t="s">
        <v>683</v>
      </c>
      <c r="M1894" s="2">
        <v>480</v>
      </c>
    </row>
    <row r="1895" spans="2:13" ht="12.75">
      <c r="B1895" s="291">
        <v>6800</v>
      </c>
      <c r="C1895" s="1" t="s">
        <v>773</v>
      </c>
      <c r="D1895" s="1" t="s">
        <v>397</v>
      </c>
      <c r="E1895" s="1" t="s">
        <v>772</v>
      </c>
      <c r="F1895" s="33" t="s">
        <v>774</v>
      </c>
      <c r="G1895" s="33" t="s">
        <v>139</v>
      </c>
      <c r="H1895" s="8">
        <f t="shared" si="129"/>
        <v>-15200</v>
      </c>
      <c r="I1895" s="28">
        <f>+B1895/M1895</f>
        <v>14.166666666666666</v>
      </c>
      <c r="K1895" t="s">
        <v>683</v>
      </c>
      <c r="M1895" s="2">
        <v>480</v>
      </c>
    </row>
    <row r="1896" spans="2:13" ht="12.75">
      <c r="B1896" s="291">
        <v>4000</v>
      </c>
      <c r="C1896" s="1" t="s">
        <v>1074</v>
      </c>
      <c r="D1896" s="1" t="s">
        <v>397</v>
      </c>
      <c r="E1896" s="1" t="s">
        <v>772</v>
      </c>
      <c r="F1896" s="33" t="s">
        <v>775</v>
      </c>
      <c r="G1896" s="33" t="s">
        <v>216</v>
      </c>
      <c r="H1896" s="8">
        <f t="shared" si="129"/>
        <v>-19200</v>
      </c>
      <c r="I1896" s="28">
        <f>+B1896/M1896</f>
        <v>8.333333333333334</v>
      </c>
      <c r="K1896" t="s">
        <v>683</v>
      </c>
      <c r="M1896" s="2">
        <v>480</v>
      </c>
    </row>
    <row r="1897" spans="2:13" ht="12.75">
      <c r="B1897" s="291">
        <v>6800</v>
      </c>
      <c r="C1897" s="1" t="s">
        <v>773</v>
      </c>
      <c r="D1897" s="1" t="s">
        <v>397</v>
      </c>
      <c r="E1897" s="1" t="s">
        <v>772</v>
      </c>
      <c r="F1897" s="33" t="s">
        <v>776</v>
      </c>
      <c r="G1897" s="33" t="s">
        <v>271</v>
      </c>
      <c r="H1897" s="8">
        <f t="shared" si="129"/>
        <v>-26000</v>
      </c>
      <c r="I1897" s="28">
        <f>+B1897/M1897</f>
        <v>14.166666666666666</v>
      </c>
      <c r="K1897" t="s">
        <v>683</v>
      </c>
      <c r="M1897" s="2">
        <v>480</v>
      </c>
    </row>
    <row r="1898" spans="1:13" s="66" customFormat="1" ht="12.75">
      <c r="A1898" s="17"/>
      <c r="B1898" s="150">
        <f>SUM(B1893:B1897)</f>
        <v>26000</v>
      </c>
      <c r="C1898" s="17"/>
      <c r="D1898" s="17"/>
      <c r="E1898" s="17" t="s">
        <v>772</v>
      </c>
      <c r="F1898" s="24"/>
      <c r="G1898" s="24"/>
      <c r="H1898" s="63">
        <v>0</v>
      </c>
      <c r="I1898" s="65">
        <f t="shared" si="127"/>
        <v>54.166666666666664</v>
      </c>
      <c r="M1898" s="2">
        <v>480</v>
      </c>
    </row>
    <row r="1899" spans="2:13" ht="12.75">
      <c r="B1899" s="291"/>
      <c r="H1899" s="8">
        <f aca="true" t="shared" si="130" ref="H1899:H1915">H1898-B1899</f>
        <v>0</v>
      </c>
      <c r="I1899" s="28">
        <f t="shared" si="127"/>
        <v>0</v>
      </c>
      <c r="M1899" s="2">
        <v>480</v>
      </c>
    </row>
    <row r="1900" spans="2:13" ht="12.75">
      <c r="B1900" s="291"/>
      <c r="H1900" s="8">
        <f t="shared" si="130"/>
        <v>0</v>
      </c>
      <c r="I1900" s="28">
        <f t="shared" si="127"/>
        <v>0</v>
      </c>
      <c r="M1900" s="2">
        <v>480</v>
      </c>
    </row>
    <row r="1901" spans="2:13" ht="12.75">
      <c r="B1901" s="291"/>
      <c r="H1901" s="8">
        <f aca="true" t="shared" si="131" ref="H1901:H1907">H1900-B1901</f>
        <v>0</v>
      </c>
      <c r="I1901" s="28">
        <f aca="true" t="shared" si="132" ref="I1901:I1907">+B1901/M1901</f>
        <v>0</v>
      </c>
      <c r="M1901" s="2">
        <v>480</v>
      </c>
    </row>
    <row r="1902" spans="1:13" s="81" customFormat="1" ht="12.75">
      <c r="A1902" s="140"/>
      <c r="B1902" s="417">
        <v>320000</v>
      </c>
      <c r="C1902" s="40" t="s">
        <v>683</v>
      </c>
      <c r="D1902" s="38" t="s">
        <v>397</v>
      </c>
      <c r="E1902" s="40"/>
      <c r="F1902" s="97" t="s">
        <v>404</v>
      </c>
      <c r="G1902" s="141" t="s">
        <v>31</v>
      </c>
      <c r="H1902" s="8">
        <f t="shared" si="131"/>
        <v>-320000</v>
      </c>
      <c r="I1902" s="28">
        <f t="shared" si="132"/>
        <v>666.6666666666666</v>
      </c>
      <c r="J1902" s="80"/>
      <c r="K1902" s="80"/>
      <c r="L1902" s="80"/>
      <c r="M1902" s="2">
        <v>480</v>
      </c>
    </row>
    <row r="1903" spans="1:13" s="81" customFormat="1" ht="12.75">
      <c r="A1903" s="40"/>
      <c r="B1903" s="149">
        <v>38850</v>
      </c>
      <c r="C1903" s="82" t="s">
        <v>683</v>
      </c>
      <c r="D1903" s="70" t="s">
        <v>397</v>
      </c>
      <c r="E1903" s="82" t="s">
        <v>405</v>
      </c>
      <c r="F1903" s="142"/>
      <c r="G1903" s="141" t="s">
        <v>31</v>
      </c>
      <c r="H1903" s="8">
        <f t="shared" si="131"/>
        <v>-358850</v>
      </c>
      <c r="I1903" s="28">
        <f t="shared" si="132"/>
        <v>80.9375</v>
      </c>
      <c r="M1903" s="2">
        <v>480</v>
      </c>
    </row>
    <row r="1904" spans="1:13" s="81" customFormat="1" ht="12.75">
      <c r="A1904" s="140"/>
      <c r="B1904" s="417">
        <v>8000</v>
      </c>
      <c r="C1904" s="40" t="s">
        <v>683</v>
      </c>
      <c r="D1904" s="38" t="s">
        <v>397</v>
      </c>
      <c r="E1904" s="40" t="s">
        <v>406</v>
      </c>
      <c r="F1904" s="97"/>
      <c r="G1904" s="141" t="s">
        <v>31</v>
      </c>
      <c r="H1904" s="8">
        <f t="shared" si="131"/>
        <v>-366850</v>
      </c>
      <c r="I1904" s="28">
        <f t="shared" si="132"/>
        <v>16.666666666666668</v>
      </c>
      <c r="J1904" s="80"/>
      <c r="K1904" s="80"/>
      <c r="L1904" s="80"/>
      <c r="M1904" s="2">
        <v>480</v>
      </c>
    </row>
    <row r="1905" spans="1:13" s="81" customFormat="1" ht="12.75">
      <c r="A1905" s="140"/>
      <c r="B1905" s="417">
        <v>335000</v>
      </c>
      <c r="C1905" s="82" t="s">
        <v>659</v>
      </c>
      <c r="D1905" s="70" t="s">
        <v>397</v>
      </c>
      <c r="E1905" s="82"/>
      <c r="F1905" s="142" t="s">
        <v>404</v>
      </c>
      <c r="G1905" s="141" t="s">
        <v>31</v>
      </c>
      <c r="H1905" s="8">
        <f t="shared" si="131"/>
        <v>-701850</v>
      </c>
      <c r="I1905" s="28">
        <f t="shared" si="132"/>
        <v>697.9166666666666</v>
      </c>
      <c r="M1905" s="2">
        <v>480</v>
      </c>
    </row>
    <row r="1906" spans="1:13" s="81" customFormat="1" ht="12.75">
      <c r="A1906" s="140"/>
      <c r="B1906" s="410">
        <v>38850</v>
      </c>
      <c r="C1906" s="82" t="s">
        <v>659</v>
      </c>
      <c r="D1906" s="70" t="s">
        <v>397</v>
      </c>
      <c r="E1906" s="82" t="s">
        <v>405</v>
      </c>
      <c r="F1906" s="142"/>
      <c r="G1906" s="141" t="s">
        <v>31</v>
      </c>
      <c r="H1906" s="8">
        <f t="shared" si="131"/>
        <v>-740700</v>
      </c>
      <c r="I1906" s="28">
        <f t="shared" si="132"/>
        <v>80.9375</v>
      </c>
      <c r="M1906" s="2">
        <v>480</v>
      </c>
    </row>
    <row r="1907" spans="1:13" s="81" customFormat="1" ht="12.75">
      <c r="A1907" s="140"/>
      <c r="B1907" s="417">
        <v>8375</v>
      </c>
      <c r="C1907" s="40" t="s">
        <v>659</v>
      </c>
      <c r="D1907" s="38" t="s">
        <v>397</v>
      </c>
      <c r="E1907" s="40" t="s">
        <v>406</v>
      </c>
      <c r="F1907" s="97"/>
      <c r="G1907" s="141" t="s">
        <v>31</v>
      </c>
      <c r="H1907" s="8">
        <f t="shared" si="131"/>
        <v>-749075</v>
      </c>
      <c r="I1907" s="28">
        <f t="shared" si="132"/>
        <v>17.447916666666668</v>
      </c>
      <c r="J1907" s="80"/>
      <c r="K1907" s="80"/>
      <c r="L1907" s="80"/>
      <c r="M1907" s="2">
        <v>480</v>
      </c>
    </row>
    <row r="1908" spans="1:13" s="110" customFormat="1" ht="12.75">
      <c r="A1908" s="64"/>
      <c r="B1908" s="150">
        <f>SUM(B1902:B1907)</f>
        <v>749075</v>
      </c>
      <c r="C1908" s="64" t="s">
        <v>409</v>
      </c>
      <c r="D1908" s="64"/>
      <c r="E1908" s="64"/>
      <c r="F1908" s="69"/>
      <c r="G1908" s="69"/>
      <c r="H1908" s="68">
        <v>0</v>
      </c>
      <c r="I1908" s="117">
        <f t="shared" si="127"/>
        <v>1560.5729166666667</v>
      </c>
      <c r="M1908" s="2">
        <v>480</v>
      </c>
    </row>
    <row r="1909" spans="2:13" ht="12.75">
      <c r="B1909" s="8"/>
      <c r="H1909" s="8">
        <f t="shared" si="130"/>
        <v>0</v>
      </c>
      <c r="I1909" s="28">
        <f t="shared" si="127"/>
        <v>0</v>
      </c>
      <c r="M1909" s="2">
        <v>480</v>
      </c>
    </row>
    <row r="1910" spans="2:13" ht="12.75">
      <c r="B1910" s="8"/>
      <c r="H1910" s="8">
        <f t="shared" si="130"/>
        <v>0</v>
      </c>
      <c r="I1910" s="28">
        <f t="shared" si="127"/>
        <v>0</v>
      </c>
      <c r="M1910" s="2">
        <v>480</v>
      </c>
    </row>
    <row r="1911" spans="2:13" ht="12.75">
      <c r="B1911" s="8"/>
      <c r="H1911" s="8">
        <f t="shared" si="130"/>
        <v>0</v>
      </c>
      <c r="I1911" s="28">
        <f t="shared" si="127"/>
        <v>0</v>
      </c>
      <c r="M1911" s="2">
        <v>480</v>
      </c>
    </row>
    <row r="1912" spans="2:13" ht="12.75">
      <c r="B1912" s="8"/>
      <c r="H1912" s="8">
        <f t="shared" si="130"/>
        <v>0</v>
      </c>
      <c r="I1912" s="28">
        <f t="shared" si="127"/>
        <v>0</v>
      </c>
      <c r="M1912" s="2">
        <v>480</v>
      </c>
    </row>
    <row r="1913" spans="1:13" ht="13.5" thickBot="1">
      <c r="A1913" s="50"/>
      <c r="B1913" s="47">
        <f>+B1916+B2137+B2231+B2081</f>
        <v>2732194</v>
      </c>
      <c r="C1913" s="50"/>
      <c r="D1913" s="49" t="s">
        <v>777</v>
      </c>
      <c r="E1913" s="119"/>
      <c r="F1913" s="119"/>
      <c r="G1913" s="52"/>
      <c r="H1913" s="120"/>
      <c r="I1913" s="121">
        <f>+B1913/M1913</f>
        <v>5692.070833333333</v>
      </c>
      <c r="J1913" s="122"/>
      <c r="K1913" s="122"/>
      <c r="L1913" s="122"/>
      <c r="M1913" s="2">
        <v>480</v>
      </c>
    </row>
    <row r="1914" spans="2:13" ht="12.75">
      <c r="B1914" s="8"/>
      <c r="H1914" s="8">
        <f t="shared" si="130"/>
        <v>0</v>
      </c>
      <c r="I1914" s="28">
        <f>+B1914/M1914</f>
        <v>0</v>
      </c>
      <c r="M1914" s="2">
        <v>480</v>
      </c>
    </row>
    <row r="1915" spans="2:13" ht="12.75">
      <c r="B1915" s="8"/>
      <c r="H1915" s="8">
        <f t="shared" si="130"/>
        <v>0</v>
      </c>
      <c r="I1915" s="28">
        <f>+B1915/M1915</f>
        <v>0</v>
      </c>
      <c r="M1915" s="2">
        <v>480</v>
      </c>
    </row>
    <row r="1916" spans="1:13" ht="12.75">
      <c r="A1916" s="57"/>
      <c r="B1916" s="396">
        <f>+B1950+B1954+B1960+B1965+B1997+B2028+B2060+B2076</f>
        <v>1727315</v>
      </c>
      <c r="C1916" s="57" t="s">
        <v>778</v>
      </c>
      <c r="D1916" s="57"/>
      <c r="E1916" s="57" t="s">
        <v>779</v>
      </c>
      <c r="F1916" s="62"/>
      <c r="G1916" s="62" t="s">
        <v>780</v>
      </c>
      <c r="H1916" s="58"/>
      <c r="I1916" s="65"/>
      <c r="J1916" s="62"/>
      <c r="K1916" s="62"/>
      <c r="L1916" s="62"/>
      <c r="M1916" s="2">
        <v>480</v>
      </c>
    </row>
    <row r="1917" spans="2:13" ht="12.75">
      <c r="B1917" s="149"/>
      <c r="C1917" s="18"/>
      <c r="D1917" s="18"/>
      <c r="E1917" s="18"/>
      <c r="F1917" s="37"/>
      <c r="H1917" s="8">
        <v>0</v>
      </c>
      <c r="I1917" s="28">
        <f>+B1917/M1917</f>
        <v>0</v>
      </c>
      <c r="M1917" s="2">
        <v>480</v>
      </c>
    </row>
    <row r="1918" spans="2:13" ht="12.75">
      <c r="B1918" s="149"/>
      <c r="C1918" s="18"/>
      <c r="D1918" s="18"/>
      <c r="E1918" s="18"/>
      <c r="F1918" s="37"/>
      <c r="H1918" s="8">
        <f>H1917-B1918</f>
        <v>0</v>
      </c>
      <c r="I1918" s="28">
        <f>+B1918/M1918</f>
        <v>0</v>
      </c>
      <c r="M1918" s="2">
        <v>480</v>
      </c>
    </row>
    <row r="1919" spans="2:13" ht="12.75">
      <c r="B1919" s="291">
        <v>3018</v>
      </c>
      <c r="C1919" s="1" t="s">
        <v>781</v>
      </c>
      <c r="D1919" s="18" t="s">
        <v>782</v>
      </c>
      <c r="E1919" s="1" t="s">
        <v>779</v>
      </c>
      <c r="F1919" s="33" t="s">
        <v>783</v>
      </c>
      <c r="G1919" s="33" t="s">
        <v>20</v>
      </c>
      <c r="H1919" s="8">
        <f aca="true" t="shared" si="133" ref="H1919:H1949">H1918-B1919</f>
        <v>-3018</v>
      </c>
      <c r="I1919" s="28">
        <f aca="true" t="shared" si="134" ref="I1919:I1949">+B1919/M1919</f>
        <v>6.2875</v>
      </c>
      <c r="K1919" t="s">
        <v>784</v>
      </c>
      <c r="M1919" s="2">
        <v>480</v>
      </c>
    </row>
    <row r="1920" spans="2:13" ht="12.75">
      <c r="B1920" s="291">
        <v>3018</v>
      </c>
      <c r="C1920" s="1" t="s">
        <v>781</v>
      </c>
      <c r="D1920" s="18" t="s">
        <v>782</v>
      </c>
      <c r="E1920" s="1" t="s">
        <v>779</v>
      </c>
      <c r="F1920" s="33" t="s">
        <v>783</v>
      </c>
      <c r="G1920" s="33" t="s">
        <v>26</v>
      </c>
      <c r="H1920" s="8">
        <f t="shared" si="133"/>
        <v>-6036</v>
      </c>
      <c r="I1920" s="28">
        <f t="shared" si="134"/>
        <v>6.2875</v>
      </c>
      <c r="K1920" t="s">
        <v>784</v>
      </c>
      <c r="M1920" s="2">
        <v>480</v>
      </c>
    </row>
    <row r="1921" spans="2:13" ht="12.75">
      <c r="B1921" s="291">
        <v>1509</v>
      </c>
      <c r="C1921" s="1" t="s">
        <v>781</v>
      </c>
      <c r="D1921" s="18" t="s">
        <v>782</v>
      </c>
      <c r="E1921" s="1" t="s">
        <v>779</v>
      </c>
      <c r="F1921" s="33" t="s">
        <v>785</v>
      </c>
      <c r="G1921" s="33" t="s">
        <v>786</v>
      </c>
      <c r="H1921" s="8">
        <f t="shared" si="133"/>
        <v>-7545</v>
      </c>
      <c r="I1921" s="28">
        <f t="shared" si="134"/>
        <v>3.14375</v>
      </c>
      <c r="K1921" t="s">
        <v>784</v>
      </c>
      <c r="M1921" s="2">
        <v>480</v>
      </c>
    </row>
    <row r="1922" spans="2:13" ht="12.75">
      <c r="B1922" s="291">
        <v>1509</v>
      </c>
      <c r="C1922" s="1" t="s">
        <v>781</v>
      </c>
      <c r="D1922" s="18" t="s">
        <v>782</v>
      </c>
      <c r="E1922" s="1" t="s">
        <v>779</v>
      </c>
      <c r="F1922" s="33" t="s">
        <v>787</v>
      </c>
      <c r="G1922" s="33" t="s">
        <v>36</v>
      </c>
      <c r="H1922" s="8">
        <f t="shared" si="133"/>
        <v>-9054</v>
      </c>
      <c r="I1922" s="28">
        <f t="shared" si="134"/>
        <v>3.14375</v>
      </c>
      <c r="K1922" t="s">
        <v>784</v>
      </c>
      <c r="M1922" s="2">
        <v>480</v>
      </c>
    </row>
    <row r="1923" spans="2:13" ht="12.75">
      <c r="B1923" s="291">
        <v>1509</v>
      </c>
      <c r="C1923" s="1" t="s">
        <v>781</v>
      </c>
      <c r="D1923" s="18" t="s">
        <v>782</v>
      </c>
      <c r="E1923" s="1" t="s">
        <v>779</v>
      </c>
      <c r="F1923" s="33" t="s">
        <v>788</v>
      </c>
      <c r="G1923" s="33" t="s">
        <v>31</v>
      </c>
      <c r="H1923" s="8">
        <f t="shared" si="133"/>
        <v>-10563</v>
      </c>
      <c r="I1923" s="28">
        <f t="shared" si="134"/>
        <v>3.14375</v>
      </c>
      <c r="K1923" t="s">
        <v>784</v>
      </c>
      <c r="M1923" s="2">
        <v>480</v>
      </c>
    </row>
    <row r="1924" spans="1:13" s="66" customFormat="1" ht="12.75">
      <c r="A1924" s="1"/>
      <c r="B1924" s="291">
        <v>1509</v>
      </c>
      <c r="C1924" s="1" t="s">
        <v>781</v>
      </c>
      <c r="D1924" s="18" t="s">
        <v>782</v>
      </c>
      <c r="E1924" s="1" t="s">
        <v>779</v>
      </c>
      <c r="F1924" s="33" t="s">
        <v>789</v>
      </c>
      <c r="G1924" s="33" t="s">
        <v>46</v>
      </c>
      <c r="H1924" s="8">
        <f t="shared" si="133"/>
        <v>-12072</v>
      </c>
      <c r="I1924" s="28">
        <f t="shared" si="134"/>
        <v>3.14375</v>
      </c>
      <c r="J1924"/>
      <c r="K1924" t="s">
        <v>784</v>
      </c>
      <c r="L1924"/>
      <c r="M1924" s="2">
        <v>480</v>
      </c>
    </row>
    <row r="1925" spans="2:13" ht="12.75">
      <c r="B1925" s="291">
        <v>1207</v>
      </c>
      <c r="C1925" s="1" t="s">
        <v>781</v>
      </c>
      <c r="D1925" s="18" t="s">
        <v>782</v>
      </c>
      <c r="E1925" s="1" t="s">
        <v>779</v>
      </c>
      <c r="F1925" s="33" t="s">
        <v>790</v>
      </c>
      <c r="G1925" s="33" t="s">
        <v>49</v>
      </c>
      <c r="H1925" s="8">
        <f t="shared" si="133"/>
        <v>-13279</v>
      </c>
      <c r="I1925" s="28">
        <f t="shared" si="134"/>
        <v>2.5145833333333334</v>
      </c>
      <c r="K1925" t="s">
        <v>784</v>
      </c>
      <c r="M1925" s="2">
        <v>480</v>
      </c>
    </row>
    <row r="1926" spans="2:13" ht="12.75">
      <c r="B1926" s="291">
        <v>3018</v>
      </c>
      <c r="C1926" s="1" t="s">
        <v>781</v>
      </c>
      <c r="D1926" s="18" t="s">
        <v>782</v>
      </c>
      <c r="E1926" s="1" t="s">
        <v>779</v>
      </c>
      <c r="F1926" s="33" t="s">
        <v>791</v>
      </c>
      <c r="G1926" s="33" t="s">
        <v>51</v>
      </c>
      <c r="H1926" s="8">
        <f t="shared" si="133"/>
        <v>-16297</v>
      </c>
      <c r="I1926" s="28">
        <f t="shared" si="134"/>
        <v>6.2875</v>
      </c>
      <c r="K1926" t="s">
        <v>784</v>
      </c>
      <c r="M1926" s="2">
        <v>480</v>
      </c>
    </row>
    <row r="1927" spans="2:13" ht="12.75">
      <c r="B1927" s="291">
        <v>3018</v>
      </c>
      <c r="C1927" s="1" t="s">
        <v>781</v>
      </c>
      <c r="D1927" s="18" t="s">
        <v>782</v>
      </c>
      <c r="E1927" s="1" t="s">
        <v>779</v>
      </c>
      <c r="F1927" s="33" t="s">
        <v>791</v>
      </c>
      <c r="G1927" s="33" t="s">
        <v>53</v>
      </c>
      <c r="H1927" s="8">
        <f t="shared" si="133"/>
        <v>-19315</v>
      </c>
      <c r="I1927" s="28">
        <f t="shared" si="134"/>
        <v>6.2875</v>
      </c>
      <c r="K1927" t="s">
        <v>784</v>
      </c>
      <c r="M1927" s="2">
        <v>480</v>
      </c>
    </row>
    <row r="1928" spans="2:13" ht="12.75">
      <c r="B1928" s="291">
        <v>3320</v>
      </c>
      <c r="C1928" s="1" t="s">
        <v>781</v>
      </c>
      <c r="D1928" s="18" t="s">
        <v>782</v>
      </c>
      <c r="E1928" s="1" t="s">
        <v>779</v>
      </c>
      <c r="F1928" s="33" t="s">
        <v>792</v>
      </c>
      <c r="G1928" s="33" t="s">
        <v>124</v>
      </c>
      <c r="H1928" s="8">
        <f t="shared" si="133"/>
        <v>-22635</v>
      </c>
      <c r="I1928" s="28">
        <f t="shared" si="134"/>
        <v>6.916666666666667</v>
      </c>
      <c r="K1928" t="s">
        <v>784</v>
      </c>
      <c r="M1928" s="2">
        <v>480</v>
      </c>
    </row>
    <row r="1929" spans="2:13" ht="12.75">
      <c r="B1929" s="291">
        <v>3018</v>
      </c>
      <c r="C1929" s="1" t="s">
        <v>781</v>
      </c>
      <c r="D1929" s="18" t="s">
        <v>782</v>
      </c>
      <c r="E1929" s="1" t="s">
        <v>779</v>
      </c>
      <c r="F1929" s="33" t="s">
        <v>793</v>
      </c>
      <c r="G1929" s="33" t="s">
        <v>56</v>
      </c>
      <c r="H1929" s="8">
        <f t="shared" si="133"/>
        <v>-25653</v>
      </c>
      <c r="I1929" s="28">
        <f t="shared" si="134"/>
        <v>6.2875</v>
      </c>
      <c r="K1929" t="s">
        <v>784</v>
      </c>
      <c r="M1929" s="2">
        <v>480</v>
      </c>
    </row>
    <row r="1930" spans="2:13" ht="12.75">
      <c r="B1930" s="291">
        <v>3018</v>
      </c>
      <c r="C1930" s="1" t="s">
        <v>781</v>
      </c>
      <c r="D1930" s="18" t="s">
        <v>782</v>
      </c>
      <c r="E1930" s="1" t="s">
        <v>779</v>
      </c>
      <c r="F1930" s="33" t="s">
        <v>794</v>
      </c>
      <c r="G1930" s="33" t="s">
        <v>100</v>
      </c>
      <c r="H1930" s="8">
        <f t="shared" si="133"/>
        <v>-28671</v>
      </c>
      <c r="I1930" s="28">
        <f t="shared" si="134"/>
        <v>6.2875</v>
      </c>
      <c r="K1930" t="s">
        <v>784</v>
      </c>
      <c r="M1930" s="2">
        <v>480</v>
      </c>
    </row>
    <row r="1931" spans="2:13" ht="12.75">
      <c r="B1931" s="291">
        <v>3018</v>
      </c>
      <c r="C1931" s="1" t="s">
        <v>781</v>
      </c>
      <c r="D1931" s="18" t="s">
        <v>782</v>
      </c>
      <c r="E1931" s="1" t="s">
        <v>779</v>
      </c>
      <c r="F1931" s="33" t="s">
        <v>795</v>
      </c>
      <c r="G1931" s="33" t="s">
        <v>135</v>
      </c>
      <c r="H1931" s="8">
        <f t="shared" si="133"/>
        <v>-31689</v>
      </c>
      <c r="I1931" s="28">
        <f t="shared" si="134"/>
        <v>6.2875</v>
      </c>
      <c r="K1931" t="s">
        <v>784</v>
      </c>
      <c r="M1931" s="2">
        <v>480</v>
      </c>
    </row>
    <row r="1932" spans="2:13" ht="12.75">
      <c r="B1932" s="291">
        <v>3018</v>
      </c>
      <c r="C1932" s="1" t="s">
        <v>781</v>
      </c>
      <c r="D1932" s="18" t="s">
        <v>782</v>
      </c>
      <c r="E1932" s="1" t="s">
        <v>779</v>
      </c>
      <c r="F1932" s="33" t="s">
        <v>796</v>
      </c>
      <c r="G1932" s="33" t="s">
        <v>137</v>
      </c>
      <c r="H1932" s="8">
        <f t="shared" si="133"/>
        <v>-34707</v>
      </c>
      <c r="I1932" s="28">
        <f t="shared" si="134"/>
        <v>6.2875</v>
      </c>
      <c r="K1932" t="s">
        <v>784</v>
      </c>
      <c r="M1932" s="2">
        <v>480</v>
      </c>
    </row>
    <row r="1933" spans="2:13" ht="12.75">
      <c r="B1933" s="291">
        <v>3018</v>
      </c>
      <c r="C1933" s="1" t="s">
        <v>781</v>
      </c>
      <c r="D1933" s="18" t="s">
        <v>782</v>
      </c>
      <c r="E1933" s="1" t="s">
        <v>779</v>
      </c>
      <c r="F1933" s="33" t="s">
        <v>797</v>
      </c>
      <c r="G1933" s="33" t="s">
        <v>139</v>
      </c>
      <c r="H1933" s="8">
        <f t="shared" si="133"/>
        <v>-37725</v>
      </c>
      <c r="I1933" s="28">
        <f t="shared" si="134"/>
        <v>6.2875</v>
      </c>
      <c r="K1933" t="s">
        <v>784</v>
      </c>
      <c r="M1933" s="2">
        <v>480</v>
      </c>
    </row>
    <row r="1934" spans="2:13" ht="12.75">
      <c r="B1934" s="291">
        <v>3018</v>
      </c>
      <c r="C1934" s="1" t="s">
        <v>781</v>
      </c>
      <c r="D1934" s="18" t="s">
        <v>782</v>
      </c>
      <c r="E1934" s="1" t="s">
        <v>779</v>
      </c>
      <c r="F1934" s="33" t="s">
        <v>798</v>
      </c>
      <c r="G1934" s="33" t="s">
        <v>141</v>
      </c>
      <c r="H1934" s="8">
        <f t="shared" si="133"/>
        <v>-40743</v>
      </c>
      <c r="I1934" s="28">
        <f t="shared" si="134"/>
        <v>6.2875</v>
      </c>
      <c r="K1934" t="s">
        <v>784</v>
      </c>
      <c r="M1934" s="2">
        <v>480</v>
      </c>
    </row>
    <row r="1935" spans="2:13" ht="12.75">
      <c r="B1935" s="291">
        <v>3018</v>
      </c>
      <c r="C1935" s="1" t="s">
        <v>781</v>
      </c>
      <c r="D1935" s="18" t="s">
        <v>782</v>
      </c>
      <c r="E1935" s="1" t="s">
        <v>779</v>
      </c>
      <c r="F1935" s="33" t="s">
        <v>799</v>
      </c>
      <c r="G1935" s="33" t="s">
        <v>214</v>
      </c>
      <c r="H1935" s="8">
        <f t="shared" si="133"/>
        <v>-43761</v>
      </c>
      <c r="I1935" s="28">
        <f t="shared" si="134"/>
        <v>6.2875</v>
      </c>
      <c r="K1935" t="s">
        <v>784</v>
      </c>
      <c r="M1935" s="2">
        <v>480</v>
      </c>
    </row>
    <row r="1936" spans="2:13" ht="12.75">
      <c r="B1936" s="291">
        <v>3018</v>
      </c>
      <c r="C1936" s="1" t="s">
        <v>781</v>
      </c>
      <c r="D1936" s="18" t="s">
        <v>782</v>
      </c>
      <c r="E1936" s="1" t="s">
        <v>779</v>
      </c>
      <c r="F1936" s="33" t="s">
        <v>800</v>
      </c>
      <c r="G1936" s="33" t="s">
        <v>216</v>
      </c>
      <c r="H1936" s="8">
        <f t="shared" si="133"/>
        <v>-46779</v>
      </c>
      <c r="I1936" s="28">
        <f t="shared" si="134"/>
        <v>6.2875</v>
      </c>
      <c r="K1936" t="s">
        <v>784</v>
      </c>
      <c r="M1936" s="2">
        <v>480</v>
      </c>
    </row>
    <row r="1937" spans="2:13" ht="12.75">
      <c r="B1937" s="291">
        <v>3018</v>
      </c>
      <c r="C1937" s="1" t="s">
        <v>781</v>
      </c>
      <c r="D1937" s="18" t="s">
        <v>782</v>
      </c>
      <c r="E1937" s="1" t="s">
        <v>779</v>
      </c>
      <c r="F1937" s="33" t="s">
        <v>801</v>
      </c>
      <c r="G1937" s="33" t="s">
        <v>218</v>
      </c>
      <c r="H1937" s="8">
        <f t="shared" si="133"/>
        <v>-49797</v>
      </c>
      <c r="I1937" s="28">
        <f t="shared" si="134"/>
        <v>6.2875</v>
      </c>
      <c r="K1937" t="s">
        <v>784</v>
      </c>
      <c r="M1937" s="2">
        <v>480</v>
      </c>
    </row>
    <row r="1938" spans="2:13" ht="12.75">
      <c r="B1938" s="291">
        <v>3018</v>
      </c>
      <c r="C1938" s="1" t="s">
        <v>781</v>
      </c>
      <c r="D1938" s="18" t="s">
        <v>782</v>
      </c>
      <c r="E1938" s="1" t="s">
        <v>779</v>
      </c>
      <c r="F1938" s="33" t="s">
        <v>802</v>
      </c>
      <c r="G1938" s="33" t="s">
        <v>224</v>
      </c>
      <c r="H1938" s="8">
        <f t="shared" si="133"/>
        <v>-52815</v>
      </c>
      <c r="I1938" s="28">
        <f t="shared" si="134"/>
        <v>6.2875</v>
      </c>
      <c r="K1938" t="s">
        <v>784</v>
      </c>
      <c r="M1938" s="2">
        <v>480</v>
      </c>
    </row>
    <row r="1939" spans="2:13" ht="12.75">
      <c r="B1939" s="291">
        <v>3018</v>
      </c>
      <c r="C1939" s="1" t="s">
        <v>781</v>
      </c>
      <c r="D1939" s="18" t="s">
        <v>782</v>
      </c>
      <c r="E1939" s="1" t="s">
        <v>779</v>
      </c>
      <c r="F1939" s="33" t="s">
        <v>803</v>
      </c>
      <c r="G1939" s="33" t="s">
        <v>233</v>
      </c>
      <c r="H1939" s="8">
        <f t="shared" si="133"/>
        <v>-55833</v>
      </c>
      <c r="I1939" s="28">
        <f t="shared" si="134"/>
        <v>6.2875</v>
      </c>
      <c r="K1939" t="s">
        <v>784</v>
      </c>
      <c r="M1939" s="2">
        <v>480</v>
      </c>
    </row>
    <row r="1940" spans="2:13" ht="12.75">
      <c r="B1940" s="291">
        <v>3018</v>
      </c>
      <c r="C1940" s="1" t="s">
        <v>781</v>
      </c>
      <c r="D1940" s="18" t="s">
        <v>782</v>
      </c>
      <c r="E1940" s="1" t="s">
        <v>779</v>
      </c>
      <c r="F1940" s="33" t="s">
        <v>803</v>
      </c>
      <c r="G1940" s="33" t="s">
        <v>236</v>
      </c>
      <c r="H1940" s="8">
        <f t="shared" si="133"/>
        <v>-58851</v>
      </c>
      <c r="I1940" s="28">
        <f t="shared" si="134"/>
        <v>6.2875</v>
      </c>
      <c r="K1940" t="s">
        <v>784</v>
      </c>
      <c r="M1940" s="2">
        <v>480</v>
      </c>
    </row>
    <row r="1941" spans="2:13" ht="12.75">
      <c r="B1941" s="291">
        <v>3018</v>
      </c>
      <c r="C1941" s="1" t="s">
        <v>781</v>
      </c>
      <c r="D1941" s="18" t="s">
        <v>782</v>
      </c>
      <c r="E1941" s="1" t="s">
        <v>779</v>
      </c>
      <c r="F1941" s="33" t="s">
        <v>804</v>
      </c>
      <c r="G1941" s="33" t="s">
        <v>269</v>
      </c>
      <c r="H1941" s="8">
        <f t="shared" si="133"/>
        <v>-61869</v>
      </c>
      <c r="I1941" s="28">
        <f t="shared" si="134"/>
        <v>6.2875</v>
      </c>
      <c r="K1941" t="s">
        <v>784</v>
      </c>
      <c r="M1941" s="2">
        <v>480</v>
      </c>
    </row>
    <row r="1942" spans="2:13" ht="12.75">
      <c r="B1942" s="291">
        <v>3018</v>
      </c>
      <c r="C1942" s="1" t="s">
        <v>781</v>
      </c>
      <c r="D1942" s="18" t="s">
        <v>782</v>
      </c>
      <c r="E1942" s="1" t="s">
        <v>779</v>
      </c>
      <c r="F1942" s="33" t="s">
        <v>805</v>
      </c>
      <c r="G1942" s="33" t="s">
        <v>282</v>
      </c>
      <c r="H1942" s="8">
        <f t="shared" si="133"/>
        <v>-64887</v>
      </c>
      <c r="I1942" s="28">
        <f t="shared" si="134"/>
        <v>6.2875</v>
      </c>
      <c r="K1942" t="s">
        <v>784</v>
      </c>
      <c r="M1942" s="2">
        <v>480</v>
      </c>
    </row>
    <row r="1943" spans="2:13" ht="12.75">
      <c r="B1943" s="291">
        <v>3018</v>
      </c>
      <c r="C1943" s="1" t="s">
        <v>781</v>
      </c>
      <c r="D1943" s="18" t="s">
        <v>782</v>
      </c>
      <c r="E1943" s="1" t="s">
        <v>779</v>
      </c>
      <c r="F1943" s="33" t="s">
        <v>806</v>
      </c>
      <c r="G1943" s="33" t="s">
        <v>271</v>
      </c>
      <c r="H1943" s="8">
        <f t="shared" si="133"/>
        <v>-67905</v>
      </c>
      <c r="I1943" s="28">
        <f t="shared" si="134"/>
        <v>6.2875</v>
      </c>
      <c r="K1943" t="s">
        <v>784</v>
      </c>
      <c r="M1943" s="2">
        <v>480</v>
      </c>
    </row>
    <row r="1944" spans="2:13" ht="12.75">
      <c r="B1944" s="291">
        <v>3320</v>
      </c>
      <c r="C1944" s="1" t="s">
        <v>781</v>
      </c>
      <c r="D1944" s="18" t="s">
        <v>782</v>
      </c>
      <c r="E1944" s="1" t="s">
        <v>779</v>
      </c>
      <c r="F1944" s="33" t="s">
        <v>807</v>
      </c>
      <c r="G1944" s="33" t="s">
        <v>273</v>
      </c>
      <c r="H1944" s="8">
        <f t="shared" si="133"/>
        <v>-71225</v>
      </c>
      <c r="I1944" s="28">
        <f t="shared" si="134"/>
        <v>6.916666666666667</v>
      </c>
      <c r="K1944" t="s">
        <v>784</v>
      </c>
      <c r="M1944" s="2">
        <v>480</v>
      </c>
    </row>
    <row r="1945" spans="2:13" ht="12.75">
      <c r="B1945" s="291">
        <v>2500</v>
      </c>
      <c r="C1945" s="1" t="s">
        <v>855</v>
      </c>
      <c r="D1945" s="1" t="s">
        <v>782</v>
      </c>
      <c r="E1945" s="1" t="s">
        <v>779</v>
      </c>
      <c r="F1945" s="33" t="s">
        <v>856</v>
      </c>
      <c r="G1945" s="33" t="s">
        <v>51</v>
      </c>
      <c r="H1945" s="8">
        <f t="shared" si="133"/>
        <v>-73725</v>
      </c>
      <c r="I1945" s="28">
        <f t="shared" si="134"/>
        <v>5.208333333333333</v>
      </c>
      <c r="K1945" t="s">
        <v>17</v>
      </c>
      <c r="M1945" s="2">
        <v>480</v>
      </c>
    </row>
    <row r="1946" spans="1:13" s="21" customFormat="1" ht="12.75">
      <c r="A1946" s="1"/>
      <c r="B1946" s="291">
        <v>5000</v>
      </c>
      <c r="C1946" s="1" t="s">
        <v>855</v>
      </c>
      <c r="D1946" s="1" t="s">
        <v>782</v>
      </c>
      <c r="E1946" s="1" t="s">
        <v>779</v>
      </c>
      <c r="F1946" s="33" t="s">
        <v>857</v>
      </c>
      <c r="G1946" s="33" t="s">
        <v>56</v>
      </c>
      <c r="H1946" s="8">
        <f t="shared" si="133"/>
        <v>-78725</v>
      </c>
      <c r="I1946" s="28">
        <f t="shared" si="134"/>
        <v>10.416666666666666</v>
      </c>
      <c r="J1946"/>
      <c r="K1946" t="s">
        <v>17</v>
      </c>
      <c r="L1946"/>
      <c r="M1946" s="2">
        <v>480</v>
      </c>
    </row>
    <row r="1947" spans="2:13" ht="12.75">
      <c r="B1947" s="291">
        <v>2500</v>
      </c>
      <c r="C1947" s="1" t="s">
        <v>855</v>
      </c>
      <c r="D1947" s="1" t="s">
        <v>782</v>
      </c>
      <c r="E1947" s="1" t="s">
        <v>858</v>
      </c>
      <c r="F1947" s="33" t="s">
        <v>859</v>
      </c>
      <c r="G1947" s="33" t="s">
        <v>56</v>
      </c>
      <c r="H1947" s="8">
        <f t="shared" si="133"/>
        <v>-81225</v>
      </c>
      <c r="I1947" s="28">
        <f t="shared" si="134"/>
        <v>5.208333333333333</v>
      </c>
      <c r="K1947" t="s">
        <v>17</v>
      </c>
      <c r="M1947" s="2">
        <v>480</v>
      </c>
    </row>
    <row r="1948" spans="2:13" ht="12.75">
      <c r="B1948" s="291">
        <v>5000</v>
      </c>
      <c r="C1948" s="1" t="s">
        <v>855</v>
      </c>
      <c r="D1948" s="1" t="s">
        <v>782</v>
      </c>
      <c r="E1948" s="1" t="s">
        <v>779</v>
      </c>
      <c r="F1948" s="33" t="s">
        <v>860</v>
      </c>
      <c r="G1948" s="33" t="s">
        <v>135</v>
      </c>
      <c r="H1948" s="8">
        <f t="shared" si="133"/>
        <v>-86225</v>
      </c>
      <c r="I1948" s="28">
        <f t="shared" si="134"/>
        <v>10.416666666666666</v>
      </c>
      <c r="K1948" t="s">
        <v>17</v>
      </c>
      <c r="M1948" s="2">
        <v>480</v>
      </c>
    </row>
    <row r="1949" spans="2:13" ht="12.75">
      <c r="B1949" s="291">
        <v>5000</v>
      </c>
      <c r="C1949" s="1" t="s">
        <v>855</v>
      </c>
      <c r="D1949" s="1" t="s">
        <v>782</v>
      </c>
      <c r="E1949" s="1" t="s">
        <v>779</v>
      </c>
      <c r="F1949" s="33" t="s">
        <v>861</v>
      </c>
      <c r="G1949" s="33" t="s">
        <v>282</v>
      </c>
      <c r="H1949" s="8">
        <f t="shared" si="133"/>
        <v>-91225</v>
      </c>
      <c r="I1949" s="28">
        <f t="shared" si="134"/>
        <v>10.416666666666666</v>
      </c>
      <c r="K1949" t="s">
        <v>17</v>
      </c>
      <c r="M1949" s="2">
        <v>480</v>
      </c>
    </row>
    <row r="1950" spans="1:13" s="66" customFormat="1" ht="12.75">
      <c r="A1950" s="17"/>
      <c r="B1950" s="150">
        <f>SUM(B1919:B1949)</f>
        <v>91225</v>
      </c>
      <c r="C1950" s="17" t="s">
        <v>781</v>
      </c>
      <c r="D1950" s="17"/>
      <c r="E1950" s="17" t="s">
        <v>779</v>
      </c>
      <c r="F1950" s="24"/>
      <c r="G1950" s="24"/>
      <c r="H1950" s="63">
        <v>0</v>
      </c>
      <c r="I1950" s="65">
        <f aca="true" t="shared" si="135" ref="I1950:I1965">+B1950/M1950</f>
        <v>190.05208333333334</v>
      </c>
      <c r="M1950" s="2">
        <v>480</v>
      </c>
    </row>
    <row r="1951" spans="2:13" ht="12.75">
      <c r="B1951" s="149"/>
      <c r="C1951" s="18"/>
      <c r="D1951" s="18"/>
      <c r="E1951" s="18"/>
      <c r="F1951" s="37"/>
      <c r="H1951" s="8">
        <f>H1950-B1951</f>
        <v>0</v>
      </c>
      <c r="I1951" s="28">
        <f t="shared" si="135"/>
        <v>0</v>
      </c>
      <c r="M1951" s="2">
        <v>480</v>
      </c>
    </row>
    <row r="1952" spans="2:13" ht="12.75">
      <c r="B1952" s="149"/>
      <c r="C1952" s="18"/>
      <c r="D1952" s="18"/>
      <c r="E1952" s="18"/>
      <c r="F1952" s="37"/>
      <c r="H1952" s="8">
        <f>H1951-B1952</f>
        <v>0</v>
      </c>
      <c r="I1952" s="28">
        <f t="shared" si="135"/>
        <v>0</v>
      </c>
      <c r="M1952" s="2">
        <v>480</v>
      </c>
    </row>
    <row r="1953" spans="2:13" ht="12.75">
      <c r="B1953" s="149">
        <v>630000</v>
      </c>
      <c r="C1953" s="18" t="s">
        <v>808</v>
      </c>
      <c r="D1953" s="18" t="s">
        <v>782</v>
      </c>
      <c r="E1953" s="18" t="s">
        <v>779</v>
      </c>
      <c r="F1953" s="37" t="s">
        <v>811</v>
      </c>
      <c r="G1953" s="33" t="s">
        <v>269</v>
      </c>
      <c r="H1953" s="8">
        <f>H1952-B1953</f>
        <v>-630000</v>
      </c>
      <c r="I1953" s="28">
        <f>+B1953/M1953</f>
        <v>1312.5</v>
      </c>
      <c r="K1953" t="s">
        <v>810</v>
      </c>
      <c r="M1953" s="2">
        <v>480</v>
      </c>
    </row>
    <row r="1954" spans="1:13" s="66" customFormat="1" ht="12.75">
      <c r="A1954" s="17"/>
      <c r="B1954" s="150">
        <f>SUM(B1953:B1953)</f>
        <v>630000</v>
      </c>
      <c r="C1954" s="17" t="s">
        <v>812</v>
      </c>
      <c r="D1954" s="17"/>
      <c r="E1954" s="17"/>
      <c r="F1954" s="24"/>
      <c r="G1954" s="24"/>
      <c r="H1954" s="63">
        <v>0</v>
      </c>
      <c r="I1954" s="65">
        <f t="shared" si="135"/>
        <v>1312.5</v>
      </c>
      <c r="M1954" s="2">
        <v>480</v>
      </c>
    </row>
    <row r="1955" spans="2:13" ht="12.75">
      <c r="B1955" s="149"/>
      <c r="C1955" s="18"/>
      <c r="D1955" s="18"/>
      <c r="E1955" s="18"/>
      <c r="F1955" s="37"/>
      <c r="H1955" s="8">
        <f>H1954-B1955</f>
        <v>0</v>
      </c>
      <c r="I1955" s="28">
        <f t="shared" si="135"/>
        <v>0</v>
      </c>
      <c r="M1955" s="2">
        <v>480</v>
      </c>
    </row>
    <row r="1956" spans="2:13" ht="12.75">
      <c r="B1956" s="149"/>
      <c r="C1956" s="18"/>
      <c r="D1956" s="18"/>
      <c r="E1956" s="18"/>
      <c r="F1956" s="37"/>
      <c r="H1956" s="8">
        <f>H1955-B1956</f>
        <v>0</v>
      </c>
      <c r="I1956" s="28">
        <f t="shared" si="135"/>
        <v>0</v>
      </c>
      <c r="M1956" s="2">
        <v>480</v>
      </c>
    </row>
    <row r="1957" spans="2:13" ht="12.75">
      <c r="B1957" s="149"/>
      <c r="C1957" s="18"/>
      <c r="D1957" s="18"/>
      <c r="E1957" s="18"/>
      <c r="F1957" s="37"/>
      <c r="H1957" s="8">
        <f>H1956-B1957</f>
        <v>0</v>
      </c>
      <c r="I1957" s="28">
        <f t="shared" si="135"/>
        <v>0</v>
      </c>
      <c r="M1957" s="2">
        <v>480</v>
      </c>
    </row>
    <row r="1958" spans="2:13" ht="12.75">
      <c r="B1958" s="291">
        <v>3018</v>
      </c>
      <c r="C1958" s="18" t="s">
        <v>813</v>
      </c>
      <c r="D1958" s="18" t="s">
        <v>782</v>
      </c>
      <c r="E1958" s="18" t="s">
        <v>779</v>
      </c>
      <c r="F1958" s="37" t="s">
        <v>814</v>
      </c>
      <c r="G1958" s="33" t="s">
        <v>51</v>
      </c>
      <c r="H1958" s="8">
        <f>H1957-B1958</f>
        <v>-3018</v>
      </c>
      <c r="I1958" s="28">
        <f t="shared" si="135"/>
        <v>6.2875</v>
      </c>
      <c r="K1958" t="s">
        <v>784</v>
      </c>
      <c r="M1958" s="2">
        <v>480</v>
      </c>
    </row>
    <row r="1959" spans="2:13" ht="12.75">
      <c r="B1959" s="291">
        <v>3018</v>
      </c>
      <c r="C1959" s="18" t="s">
        <v>815</v>
      </c>
      <c r="D1959" s="18" t="s">
        <v>782</v>
      </c>
      <c r="E1959" s="18" t="s">
        <v>779</v>
      </c>
      <c r="F1959" s="37" t="s">
        <v>816</v>
      </c>
      <c r="G1959" s="33" t="s">
        <v>51</v>
      </c>
      <c r="H1959" s="8">
        <f>H1958-B1959</f>
        <v>-6036</v>
      </c>
      <c r="I1959" s="28">
        <f t="shared" si="135"/>
        <v>6.2875</v>
      </c>
      <c r="K1959" t="s">
        <v>784</v>
      </c>
      <c r="M1959" s="2">
        <v>480</v>
      </c>
    </row>
    <row r="1960" spans="1:13" s="66" customFormat="1" ht="12.75">
      <c r="A1960" s="17"/>
      <c r="B1960" s="150">
        <f>SUM(B1958:B1959)</f>
        <v>6036</v>
      </c>
      <c r="C1960" s="17" t="s">
        <v>655</v>
      </c>
      <c r="D1960" s="17"/>
      <c r="E1960" s="17"/>
      <c r="F1960" s="24"/>
      <c r="G1960" s="24"/>
      <c r="H1960" s="63">
        <v>0</v>
      </c>
      <c r="I1960" s="65">
        <f t="shared" si="135"/>
        <v>12.575</v>
      </c>
      <c r="M1960" s="2">
        <v>480</v>
      </c>
    </row>
    <row r="1961" spans="2:13" ht="12.75">
      <c r="B1961" s="149"/>
      <c r="C1961" s="18"/>
      <c r="D1961" s="18"/>
      <c r="E1961" s="18"/>
      <c r="F1961" s="37"/>
      <c r="H1961" s="8">
        <f>H1960-B1961</f>
        <v>0</v>
      </c>
      <c r="I1961" s="28">
        <f t="shared" si="135"/>
        <v>0</v>
      </c>
      <c r="M1961" s="2">
        <v>480</v>
      </c>
    </row>
    <row r="1962" spans="2:13" ht="12.75">
      <c r="B1962" s="149"/>
      <c r="C1962" s="18"/>
      <c r="D1962" s="18"/>
      <c r="E1962" s="18"/>
      <c r="F1962" s="37"/>
      <c r="H1962" s="8">
        <f>H1961-B1962</f>
        <v>0</v>
      </c>
      <c r="I1962" s="28">
        <f>+B1962/M1962</f>
        <v>0</v>
      </c>
      <c r="M1962" s="2">
        <v>480</v>
      </c>
    </row>
    <row r="1963" spans="2:13" ht="12.75">
      <c r="B1963" s="149">
        <v>25500</v>
      </c>
      <c r="C1963" s="18" t="s">
        <v>1101</v>
      </c>
      <c r="D1963" s="18" t="s">
        <v>782</v>
      </c>
      <c r="E1963" s="18" t="s">
        <v>779</v>
      </c>
      <c r="F1963" s="37" t="s">
        <v>817</v>
      </c>
      <c r="G1963" s="33" t="s">
        <v>214</v>
      </c>
      <c r="H1963" s="8">
        <f>H1962-B1963</f>
        <v>-25500</v>
      </c>
      <c r="I1963" s="28">
        <f>+B1963/M1963</f>
        <v>53.125</v>
      </c>
      <c r="K1963" t="s">
        <v>784</v>
      </c>
      <c r="M1963" s="2">
        <v>480</v>
      </c>
    </row>
    <row r="1964" spans="2:13" ht="12.75">
      <c r="B1964" s="149">
        <v>38700</v>
      </c>
      <c r="C1964" s="18" t="s">
        <v>818</v>
      </c>
      <c r="D1964" s="18" t="s">
        <v>782</v>
      </c>
      <c r="E1964" s="18" t="s">
        <v>779</v>
      </c>
      <c r="F1964" s="37" t="s">
        <v>819</v>
      </c>
      <c r="G1964" s="33" t="s">
        <v>820</v>
      </c>
      <c r="H1964" s="8">
        <f>H1963-B1964</f>
        <v>-64200</v>
      </c>
      <c r="I1964" s="28">
        <f>+B1964/M1964</f>
        <v>80.625</v>
      </c>
      <c r="K1964" t="s">
        <v>784</v>
      </c>
      <c r="M1964" s="2">
        <v>480</v>
      </c>
    </row>
    <row r="1965" spans="1:13" s="66" customFormat="1" ht="12.75">
      <c r="A1965" s="17"/>
      <c r="B1965" s="150">
        <f>SUM(B1963:B1964)</f>
        <v>64200</v>
      </c>
      <c r="C1965" s="17" t="s">
        <v>821</v>
      </c>
      <c r="D1965" s="17"/>
      <c r="E1965" s="17"/>
      <c r="F1965" s="24"/>
      <c r="G1965" s="24"/>
      <c r="H1965" s="63">
        <v>0</v>
      </c>
      <c r="I1965" s="65">
        <f t="shared" si="135"/>
        <v>133.75</v>
      </c>
      <c r="M1965" s="2">
        <v>480</v>
      </c>
    </row>
    <row r="1966" spans="2:13" ht="12.75">
      <c r="B1966" s="149"/>
      <c r="C1966" s="18"/>
      <c r="D1966" s="18"/>
      <c r="E1966" s="18"/>
      <c r="F1966" s="37"/>
      <c r="H1966" s="8">
        <f>H1965-B1966</f>
        <v>0</v>
      </c>
      <c r="I1966" s="28">
        <f>+B1966/M1966</f>
        <v>0</v>
      </c>
      <c r="M1966" s="2">
        <v>480</v>
      </c>
    </row>
    <row r="1967" spans="2:13" ht="12.75">
      <c r="B1967" s="291"/>
      <c r="D1967" s="18"/>
      <c r="H1967" s="8">
        <f aca="true" t="shared" si="136" ref="H1967:H1973">H1966-B1967</f>
        <v>0</v>
      </c>
      <c r="I1967" s="28">
        <f aca="true" t="shared" si="137" ref="I1967:I1973">+B1967/M1967</f>
        <v>0</v>
      </c>
      <c r="M1967" s="2">
        <v>480</v>
      </c>
    </row>
    <row r="1968" spans="2:13" ht="12.75">
      <c r="B1968" s="291">
        <v>9000</v>
      </c>
      <c r="C1968" s="1" t="s">
        <v>37</v>
      </c>
      <c r="D1968" s="18" t="s">
        <v>782</v>
      </c>
      <c r="E1968" s="1" t="s">
        <v>779</v>
      </c>
      <c r="F1968" s="33" t="s">
        <v>822</v>
      </c>
      <c r="G1968" s="33" t="s">
        <v>20</v>
      </c>
      <c r="H1968" s="8">
        <f t="shared" si="136"/>
        <v>-9000</v>
      </c>
      <c r="I1968" s="28">
        <f t="shared" si="137"/>
        <v>18.75</v>
      </c>
      <c r="K1968" t="s">
        <v>784</v>
      </c>
      <c r="M1968" s="2">
        <v>480</v>
      </c>
    </row>
    <row r="1969" spans="2:13" ht="12.75">
      <c r="B1969" s="291">
        <v>9000</v>
      </c>
      <c r="C1969" s="1" t="s">
        <v>37</v>
      </c>
      <c r="D1969" s="18" t="s">
        <v>782</v>
      </c>
      <c r="E1969" s="1" t="s">
        <v>779</v>
      </c>
      <c r="F1969" s="33" t="s">
        <v>822</v>
      </c>
      <c r="G1969" s="33" t="s">
        <v>26</v>
      </c>
      <c r="H1969" s="8">
        <f t="shared" si="136"/>
        <v>-18000</v>
      </c>
      <c r="I1969" s="28">
        <f t="shared" si="137"/>
        <v>18.75</v>
      </c>
      <c r="K1969" t="s">
        <v>784</v>
      </c>
      <c r="M1969" s="2">
        <v>480</v>
      </c>
    </row>
    <row r="1970" spans="2:13" ht="12.75">
      <c r="B1970" s="291">
        <v>9000</v>
      </c>
      <c r="C1970" s="1" t="s">
        <v>37</v>
      </c>
      <c r="D1970" s="18" t="s">
        <v>782</v>
      </c>
      <c r="E1970" s="1" t="s">
        <v>779</v>
      </c>
      <c r="F1970" s="33" t="s">
        <v>822</v>
      </c>
      <c r="G1970" s="33" t="s">
        <v>786</v>
      </c>
      <c r="H1970" s="8">
        <f t="shared" si="136"/>
        <v>-27000</v>
      </c>
      <c r="I1970" s="28">
        <f t="shared" si="137"/>
        <v>18.75</v>
      </c>
      <c r="K1970" t="s">
        <v>784</v>
      </c>
      <c r="M1970" s="2">
        <v>480</v>
      </c>
    </row>
    <row r="1971" spans="2:13" ht="12.75">
      <c r="B1971" s="291">
        <v>9000</v>
      </c>
      <c r="C1971" s="1" t="s">
        <v>37</v>
      </c>
      <c r="D1971" s="18" t="s">
        <v>782</v>
      </c>
      <c r="E1971" s="1" t="s">
        <v>779</v>
      </c>
      <c r="F1971" s="33" t="s">
        <v>822</v>
      </c>
      <c r="G1971" s="33" t="s">
        <v>36</v>
      </c>
      <c r="H1971" s="8">
        <f t="shared" si="136"/>
        <v>-36000</v>
      </c>
      <c r="I1971" s="28">
        <f t="shared" si="137"/>
        <v>18.75</v>
      </c>
      <c r="K1971" t="s">
        <v>784</v>
      </c>
      <c r="M1971" s="2">
        <v>480</v>
      </c>
    </row>
    <row r="1972" spans="2:13" ht="12.75">
      <c r="B1972" s="291">
        <v>9000</v>
      </c>
      <c r="C1972" s="1" t="s">
        <v>37</v>
      </c>
      <c r="D1972" s="18" t="s">
        <v>782</v>
      </c>
      <c r="E1972" s="1" t="s">
        <v>779</v>
      </c>
      <c r="F1972" s="33" t="s">
        <v>822</v>
      </c>
      <c r="G1972" s="33" t="s">
        <v>28</v>
      </c>
      <c r="H1972" s="8">
        <f t="shared" si="136"/>
        <v>-45000</v>
      </c>
      <c r="I1972" s="28">
        <f t="shared" si="137"/>
        <v>18.75</v>
      </c>
      <c r="K1972" t="s">
        <v>784</v>
      </c>
      <c r="M1972" s="2">
        <v>480</v>
      </c>
    </row>
    <row r="1973" spans="2:13" ht="12.75">
      <c r="B1973" s="291">
        <v>9000</v>
      </c>
      <c r="C1973" s="1" t="s">
        <v>37</v>
      </c>
      <c r="D1973" s="18" t="s">
        <v>782</v>
      </c>
      <c r="E1973" s="1" t="s">
        <v>779</v>
      </c>
      <c r="F1973" s="33" t="s">
        <v>822</v>
      </c>
      <c r="G1973" s="33" t="s">
        <v>31</v>
      </c>
      <c r="H1973" s="8">
        <f t="shared" si="136"/>
        <v>-54000</v>
      </c>
      <c r="I1973" s="28">
        <f t="shared" si="137"/>
        <v>18.75</v>
      </c>
      <c r="K1973" t="s">
        <v>784</v>
      </c>
      <c r="M1973" s="2">
        <v>480</v>
      </c>
    </row>
    <row r="1974" spans="2:13" ht="12.75">
      <c r="B1974" s="291">
        <v>9000</v>
      </c>
      <c r="C1974" s="1" t="s">
        <v>37</v>
      </c>
      <c r="D1974" s="18" t="s">
        <v>782</v>
      </c>
      <c r="E1974" s="1" t="s">
        <v>779</v>
      </c>
      <c r="F1974" s="33" t="s">
        <v>822</v>
      </c>
      <c r="G1974" s="33" t="s">
        <v>46</v>
      </c>
      <c r="H1974" s="8">
        <f>H1973-B1974</f>
        <v>-63000</v>
      </c>
      <c r="I1974" s="28">
        <f>+B1974/M1974</f>
        <v>18.75</v>
      </c>
      <c r="K1974" t="s">
        <v>784</v>
      </c>
      <c r="M1974" s="2">
        <v>480</v>
      </c>
    </row>
    <row r="1975" spans="2:13" ht="12.75">
      <c r="B1975" s="291">
        <v>9000</v>
      </c>
      <c r="C1975" s="1" t="s">
        <v>37</v>
      </c>
      <c r="D1975" s="18" t="s">
        <v>782</v>
      </c>
      <c r="E1975" s="1" t="s">
        <v>779</v>
      </c>
      <c r="F1975" s="33" t="s">
        <v>822</v>
      </c>
      <c r="G1975" s="33" t="s">
        <v>49</v>
      </c>
      <c r="H1975" s="8">
        <f>H1974-B1975</f>
        <v>-72000</v>
      </c>
      <c r="I1975" s="28">
        <f>+B1975/M1975</f>
        <v>18.75</v>
      </c>
      <c r="K1975" t="s">
        <v>784</v>
      </c>
      <c r="M1975" s="2">
        <v>480</v>
      </c>
    </row>
    <row r="1976" spans="2:13" ht="12.75">
      <c r="B1976" s="291">
        <v>9000</v>
      </c>
      <c r="C1976" s="1" t="s">
        <v>37</v>
      </c>
      <c r="D1976" s="18" t="s">
        <v>782</v>
      </c>
      <c r="E1976" s="1" t="s">
        <v>779</v>
      </c>
      <c r="F1976" s="33" t="s">
        <v>822</v>
      </c>
      <c r="G1976" s="33" t="s">
        <v>51</v>
      </c>
      <c r="H1976" s="8">
        <f aca="true" t="shared" si="138" ref="H1976:H1996">H1975-B1976</f>
        <v>-81000</v>
      </c>
      <c r="I1976" s="28">
        <f aca="true" t="shared" si="139" ref="I1976:I2023">+B1976/M1976</f>
        <v>18.75</v>
      </c>
      <c r="K1976" t="s">
        <v>784</v>
      </c>
      <c r="M1976" s="2">
        <v>480</v>
      </c>
    </row>
    <row r="1977" spans="2:13" ht="12.75">
      <c r="B1977" s="291">
        <v>9000</v>
      </c>
      <c r="C1977" s="1" t="s">
        <v>37</v>
      </c>
      <c r="D1977" s="18" t="s">
        <v>782</v>
      </c>
      <c r="E1977" s="1" t="s">
        <v>779</v>
      </c>
      <c r="F1977" s="33" t="s">
        <v>822</v>
      </c>
      <c r="G1977" s="33" t="s">
        <v>53</v>
      </c>
      <c r="H1977" s="8">
        <f t="shared" si="138"/>
        <v>-90000</v>
      </c>
      <c r="I1977" s="28">
        <f t="shared" si="139"/>
        <v>18.75</v>
      </c>
      <c r="K1977" t="s">
        <v>784</v>
      </c>
      <c r="M1977" s="2">
        <v>480</v>
      </c>
    </row>
    <row r="1978" spans="2:13" ht="12.75">
      <c r="B1978" s="291">
        <v>9000</v>
      </c>
      <c r="C1978" s="1" t="s">
        <v>37</v>
      </c>
      <c r="D1978" s="18" t="s">
        <v>782</v>
      </c>
      <c r="E1978" s="1" t="s">
        <v>779</v>
      </c>
      <c r="F1978" s="33" t="s">
        <v>822</v>
      </c>
      <c r="G1978" s="33" t="s">
        <v>124</v>
      </c>
      <c r="H1978" s="8">
        <f t="shared" si="138"/>
        <v>-99000</v>
      </c>
      <c r="I1978" s="28">
        <f t="shared" si="139"/>
        <v>18.75</v>
      </c>
      <c r="K1978" t="s">
        <v>784</v>
      </c>
      <c r="M1978" s="2">
        <v>480</v>
      </c>
    </row>
    <row r="1979" spans="2:13" ht="12.75">
      <c r="B1979" s="291">
        <v>9000</v>
      </c>
      <c r="C1979" s="1" t="s">
        <v>37</v>
      </c>
      <c r="D1979" s="18" t="s">
        <v>782</v>
      </c>
      <c r="E1979" s="1" t="s">
        <v>779</v>
      </c>
      <c r="F1979" s="33" t="s">
        <v>822</v>
      </c>
      <c r="G1979" s="33" t="s">
        <v>56</v>
      </c>
      <c r="H1979" s="8">
        <f t="shared" si="138"/>
        <v>-108000</v>
      </c>
      <c r="I1979" s="28">
        <f t="shared" si="139"/>
        <v>18.75</v>
      </c>
      <c r="K1979" t="s">
        <v>784</v>
      </c>
      <c r="M1979" s="2">
        <v>480</v>
      </c>
    </row>
    <row r="1980" spans="2:13" ht="12.75">
      <c r="B1980" s="291">
        <v>9000</v>
      </c>
      <c r="C1980" s="1" t="s">
        <v>37</v>
      </c>
      <c r="D1980" s="18" t="s">
        <v>782</v>
      </c>
      <c r="E1980" s="1" t="s">
        <v>779</v>
      </c>
      <c r="F1980" s="33" t="s">
        <v>822</v>
      </c>
      <c r="G1980" s="33" t="s">
        <v>100</v>
      </c>
      <c r="H1980" s="8">
        <f t="shared" si="138"/>
        <v>-117000</v>
      </c>
      <c r="I1980" s="28">
        <f t="shared" si="139"/>
        <v>18.75</v>
      </c>
      <c r="K1980" t="s">
        <v>784</v>
      </c>
      <c r="M1980" s="2">
        <v>480</v>
      </c>
    </row>
    <row r="1981" spans="2:13" ht="12.75">
      <c r="B1981" s="291">
        <v>9000</v>
      </c>
      <c r="C1981" s="1" t="s">
        <v>37</v>
      </c>
      <c r="D1981" s="18" t="s">
        <v>782</v>
      </c>
      <c r="E1981" s="1" t="s">
        <v>779</v>
      </c>
      <c r="F1981" s="33" t="s">
        <v>822</v>
      </c>
      <c r="G1981" s="33" t="s">
        <v>135</v>
      </c>
      <c r="H1981" s="8">
        <f t="shared" si="138"/>
        <v>-126000</v>
      </c>
      <c r="I1981" s="28">
        <f t="shared" si="139"/>
        <v>18.75</v>
      </c>
      <c r="K1981" t="s">
        <v>784</v>
      </c>
      <c r="M1981" s="2">
        <v>480</v>
      </c>
    </row>
    <row r="1982" spans="2:13" ht="12.75">
      <c r="B1982" s="291">
        <v>9000</v>
      </c>
      <c r="C1982" s="1" t="s">
        <v>37</v>
      </c>
      <c r="D1982" s="18" t="s">
        <v>782</v>
      </c>
      <c r="E1982" s="1" t="s">
        <v>779</v>
      </c>
      <c r="F1982" s="33" t="s">
        <v>822</v>
      </c>
      <c r="G1982" s="33" t="s">
        <v>137</v>
      </c>
      <c r="H1982" s="8">
        <f t="shared" si="138"/>
        <v>-135000</v>
      </c>
      <c r="I1982" s="28">
        <f t="shared" si="139"/>
        <v>18.75</v>
      </c>
      <c r="K1982" t="s">
        <v>784</v>
      </c>
      <c r="M1982" s="2">
        <v>480</v>
      </c>
    </row>
    <row r="1983" spans="2:13" ht="12.75">
      <c r="B1983" s="291">
        <v>9000</v>
      </c>
      <c r="C1983" s="1" t="s">
        <v>37</v>
      </c>
      <c r="D1983" s="18" t="s">
        <v>782</v>
      </c>
      <c r="E1983" s="1" t="s">
        <v>779</v>
      </c>
      <c r="F1983" s="33" t="s">
        <v>822</v>
      </c>
      <c r="G1983" s="33" t="s">
        <v>139</v>
      </c>
      <c r="H1983" s="8">
        <f t="shared" si="138"/>
        <v>-144000</v>
      </c>
      <c r="I1983" s="28">
        <f t="shared" si="139"/>
        <v>18.75</v>
      </c>
      <c r="K1983" t="s">
        <v>784</v>
      </c>
      <c r="M1983" s="2">
        <v>480</v>
      </c>
    </row>
    <row r="1984" spans="2:13" ht="12.75">
      <c r="B1984" s="291">
        <v>9000</v>
      </c>
      <c r="C1984" s="1" t="s">
        <v>37</v>
      </c>
      <c r="D1984" s="18" t="s">
        <v>782</v>
      </c>
      <c r="E1984" s="1" t="s">
        <v>779</v>
      </c>
      <c r="F1984" s="33" t="s">
        <v>822</v>
      </c>
      <c r="G1984" s="33" t="s">
        <v>141</v>
      </c>
      <c r="H1984" s="8">
        <f t="shared" si="138"/>
        <v>-153000</v>
      </c>
      <c r="I1984" s="28">
        <f t="shared" si="139"/>
        <v>18.75</v>
      </c>
      <c r="K1984" t="s">
        <v>784</v>
      </c>
      <c r="M1984" s="2">
        <v>480</v>
      </c>
    </row>
    <row r="1985" spans="2:13" ht="12.75">
      <c r="B1985" s="291">
        <v>9000</v>
      </c>
      <c r="C1985" s="1" t="s">
        <v>37</v>
      </c>
      <c r="D1985" s="18" t="s">
        <v>782</v>
      </c>
      <c r="E1985" s="1" t="s">
        <v>779</v>
      </c>
      <c r="F1985" s="33" t="s">
        <v>822</v>
      </c>
      <c r="G1985" s="33" t="s">
        <v>823</v>
      </c>
      <c r="H1985" s="8">
        <f t="shared" si="138"/>
        <v>-162000</v>
      </c>
      <c r="I1985" s="28">
        <f t="shared" si="139"/>
        <v>18.75</v>
      </c>
      <c r="K1985" t="s">
        <v>784</v>
      </c>
      <c r="M1985" s="2">
        <v>480</v>
      </c>
    </row>
    <row r="1986" spans="2:13" ht="12.75">
      <c r="B1986" s="291">
        <v>9000</v>
      </c>
      <c r="C1986" s="1" t="s">
        <v>37</v>
      </c>
      <c r="D1986" s="18" t="s">
        <v>782</v>
      </c>
      <c r="E1986" s="1" t="s">
        <v>779</v>
      </c>
      <c r="F1986" s="33" t="s">
        <v>822</v>
      </c>
      <c r="G1986" s="33" t="s">
        <v>214</v>
      </c>
      <c r="H1986" s="8">
        <f t="shared" si="138"/>
        <v>-171000</v>
      </c>
      <c r="I1986" s="28">
        <f t="shared" si="139"/>
        <v>18.75</v>
      </c>
      <c r="K1986" t="s">
        <v>784</v>
      </c>
      <c r="M1986" s="2">
        <v>480</v>
      </c>
    </row>
    <row r="1987" spans="2:13" ht="12.75">
      <c r="B1987" s="291">
        <v>9000</v>
      </c>
      <c r="C1987" s="1" t="s">
        <v>37</v>
      </c>
      <c r="D1987" s="18" t="s">
        <v>782</v>
      </c>
      <c r="E1987" s="1" t="s">
        <v>779</v>
      </c>
      <c r="F1987" s="33" t="s">
        <v>822</v>
      </c>
      <c r="G1987" s="33" t="s">
        <v>216</v>
      </c>
      <c r="H1987" s="8">
        <f t="shared" si="138"/>
        <v>-180000</v>
      </c>
      <c r="I1987" s="28">
        <f t="shared" si="139"/>
        <v>18.75</v>
      </c>
      <c r="K1987" t="s">
        <v>784</v>
      </c>
      <c r="M1987" s="2">
        <v>480</v>
      </c>
    </row>
    <row r="1988" spans="2:13" ht="12.75">
      <c r="B1988" s="291">
        <v>9000</v>
      </c>
      <c r="C1988" s="1" t="s">
        <v>37</v>
      </c>
      <c r="D1988" s="18" t="s">
        <v>782</v>
      </c>
      <c r="E1988" s="1" t="s">
        <v>779</v>
      </c>
      <c r="F1988" s="33" t="s">
        <v>822</v>
      </c>
      <c r="G1988" s="33" t="s">
        <v>218</v>
      </c>
      <c r="H1988" s="8">
        <f t="shared" si="138"/>
        <v>-189000</v>
      </c>
      <c r="I1988" s="28">
        <f t="shared" si="139"/>
        <v>18.75</v>
      </c>
      <c r="K1988" t="s">
        <v>784</v>
      </c>
      <c r="M1988" s="2">
        <v>480</v>
      </c>
    </row>
    <row r="1989" spans="2:13" ht="12.75">
      <c r="B1989" s="291">
        <v>9000</v>
      </c>
      <c r="C1989" s="1" t="s">
        <v>37</v>
      </c>
      <c r="D1989" s="18" t="s">
        <v>782</v>
      </c>
      <c r="E1989" s="1" t="s">
        <v>779</v>
      </c>
      <c r="F1989" s="33" t="s">
        <v>822</v>
      </c>
      <c r="G1989" s="33" t="s">
        <v>224</v>
      </c>
      <c r="H1989" s="8">
        <f t="shared" si="138"/>
        <v>-198000</v>
      </c>
      <c r="I1989" s="28">
        <f t="shared" si="139"/>
        <v>18.75</v>
      </c>
      <c r="K1989" t="s">
        <v>784</v>
      </c>
      <c r="M1989" s="2">
        <v>480</v>
      </c>
    </row>
    <row r="1990" spans="2:13" ht="12.75">
      <c r="B1990" s="291">
        <v>9000</v>
      </c>
      <c r="C1990" s="1" t="s">
        <v>37</v>
      </c>
      <c r="D1990" s="18" t="s">
        <v>782</v>
      </c>
      <c r="E1990" s="1" t="s">
        <v>779</v>
      </c>
      <c r="F1990" s="33" t="s">
        <v>822</v>
      </c>
      <c r="G1990" s="33" t="s">
        <v>236</v>
      </c>
      <c r="H1990" s="8">
        <f t="shared" si="138"/>
        <v>-207000</v>
      </c>
      <c r="I1990" s="28">
        <f t="shared" si="139"/>
        <v>18.75</v>
      </c>
      <c r="K1990" t="s">
        <v>784</v>
      </c>
      <c r="M1990" s="2">
        <v>480</v>
      </c>
    </row>
    <row r="1991" spans="2:13" ht="12.75">
      <c r="B1991" s="291">
        <v>9000</v>
      </c>
      <c r="C1991" s="1" t="s">
        <v>37</v>
      </c>
      <c r="D1991" s="18" t="s">
        <v>782</v>
      </c>
      <c r="E1991" s="1" t="s">
        <v>779</v>
      </c>
      <c r="F1991" s="33" t="s">
        <v>822</v>
      </c>
      <c r="G1991" s="33" t="s">
        <v>269</v>
      </c>
      <c r="H1991" s="8">
        <f t="shared" si="138"/>
        <v>-216000</v>
      </c>
      <c r="I1991" s="28">
        <f t="shared" si="139"/>
        <v>18.75</v>
      </c>
      <c r="K1991" t="s">
        <v>784</v>
      </c>
      <c r="M1991" s="2">
        <v>480</v>
      </c>
    </row>
    <row r="1992" spans="2:13" ht="12.75">
      <c r="B1992" s="291">
        <v>9000</v>
      </c>
      <c r="C1992" s="1" t="s">
        <v>37</v>
      </c>
      <c r="D1992" s="18" t="s">
        <v>782</v>
      </c>
      <c r="E1992" s="1" t="s">
        <v>779</v>
      </c>
      <c r="F1992" s="33" t="s">
        <v>822</v>
      </c>
      <c r="G1992" s="33" t="s">
        <v>282</v>
      </c>
      <c r="H1992" s="8">
        <f t="shared" si="138"/>
        <v>-225000</v>
      </c>
      <c r="I1992" s="28">
        <f t="shared" si="139"/>
        <v>18.75</v>
      </c>
      <c r="K1992" t="s">
        <v>784</v>
      </c>
      <c r="M1992" s="2">
        <v>480</v>
      </c>
    </row>
    <row r="1993" spans="2:13" ht="12.75">
      <c r="B1993" s="291">
        <v>9000</v>
      </c>
      <c r="C1993" s="1" t="s">
        <v>37</v>
      </c>
      <c r="D1993" s="18" t="s">
        <v>782</v>
      </c>
      <c r="E1993" s="1" t="s">
        <v>779</v>
      </c>
      <c r="F1993" s="33" t="s">
        <v>822</v>
      </c>
      <c r="G1993" s="33" t="s">
        <v>271</v>
      </c>
      <c r="H1993" s="8">
        <f t="shared" si="138"/>
        <v>-234000</v>
      </c>
      <c r="I1993" s="28">
        <f t="shared" si="139"/>
        <v>18.75</v>
      </c>
      <c r="K1993" t="s">
        <v>784</v>
      </c>
      <c r="M1993" s="2">
        <v>480</v>
      </c>
    </row>
    <row r="1994" spans="2:13" ht="12.75">
      <c r="B1994" s="291">
        <v>9000</v>
      </c>
      <c r="C1994" s="1" t="s">
        <v>37</v>
      </c>
      <c r="D1994" s="18" t="s">
        <v>782</v>
      </c>
      <c r="E1994" s="1" t="s">
        <v>779</v>
      </c>
      <c r="F1994" s="33" t="s">
        <v>822</v>
      </c>
      <c r="G1994" s="33" t="s">
        <v>273</v>
      </c>
      <c r="H1994" s="8">
        <f t="shared" si="138"/>
        <v>-243000</v>
      </c>
      <c r="I1994" s="28">
        <f t="shared" si="139"/>
        <v>18.75</v>
      </c>
      <c r="K1994" t="s">
        <v>784</v>
      </c>
      <c r="M1994" s="2">
        <v>480</v>
      </c>
    </row>
    <row r="1995" spans="2:13" ht="12.75">
      <c r="B1995" s="291">
        <v>9000</v>
      </c>
      <c r="C1995" s="1" t="s">
        <v>37</v>
      </c>
      <c r="D1995" s="18" t="s">
        <v>782</v>
      </c>
      <c r="E1995" s="1" t="s">
        <v>779</v>
      </c>
      <c r="F1995" s="33" t="s">
        <v>822</v>
      </c>
      <c r="G1995" s="33" t="s">
        <v>824</v>
      </c>
      <c r="H1995" s="8">
        <f t="shared" si="138"/>
        <v>-252000</v>
      </c>
      <c r="I1995" s="28">
        <f t="shared" si="139"/>
        <v>18.75</v>
      </c>
      <c r="K1995" t="s">
        <v>784</v>
      </c>
      <c r="M1995" s="2">
        <v>480</v>
      </c>
    </row>
    <row r="1996" spans="2:13" ht="12.75">
      <c r="B1996" s="291">
        <v>7000</v>
      </c>
      <c r="C1996" s="1" t="s">
        <v>825</v>
      </c>
      <c r="D1996" s="18" t="s">
        <v>782</v>
      </c>
      <c r="E1996" s="1" t="s">
        <v>779</v>
      </c>
      <c r="F1996" s="33" t="s">
        <v>822</v>
      </c>
      <c r="G1996" s="33" t="s">
        <v>824</v>
      </c>
      <c r="H1996" s="8">
        <f t="shared" si="138"/>
        <v>-259000</v>
      </c>
      <c r="I1996" s="28">
        <f t="shared" si="139"/>
        <v>14.583333333333334</v>
      </c>
      <c r="K1996" t="s">
        <v>784</v>
      </c>
      <c r="M1996" s="2">
        <v>480</v>
      </c>
    </row>
    <row r="1997" spans="1:13" s="66" customFormat="1" ht="12.75">
      <c r="A1997" s="17"/>
      <c r="B1997" s="150">
        <f>SUM(B1968:B1996)</f>
        <v>259000</v>
      </c>
      <c r="C1997" s="17" t="s">
        <v>37</v>
      </c>
      <c r="D1997" s="17"/>
      <c r="E1997" s="17" t="s">
        <v>779</v>
      </c>
      <c r="F1997" s="24"/>
      <c r="G1997" s="24"/>
      <c r="H1997" s="63">
        <v>0</v>
      </c>
      <c r="I1997" s="65">
        <f t="shared" si="139"/>
        <v>539.5833333333334</v>
      </c>
      <c r="M1997" s="2">
        <v>480</v>
      </c>
    </row>
    <row r="1998" spans="2:13" ht="12.75">
      <c r="B1998" s="291"/>
      <c r="D1998" s="18"/>
      <c r="H1998" s="8">
        <f aca="true" t="shared" si="140" ref="H1998:H2023">H1997-B1998</f>
        <v>0</v>
      </c>
      <c r="I1998" s="28">
        <f t="shared" si="139"/>
        <v>0</v>
      </c>
      <c r="M1998" s="2">
        <v>480</v>
      </c>
    </row>
    <row r="1999" spans="2:13" ht="12.75">
      <c r="B1999" s="291"/>
      <c r="D1999" s="18"/>
      <c r="H1999" s="8">
        <f t="shared" si="140"/>
        <v>0</v>
      </c>
      <c r="I1999" s="28">
        <f t="shared" si="139"/>
        <v>0</v>
      </c>
      <c r="M1999" s="2">
        <v>480</v>
      </c>
    </row>
    <row r="2000" spans="2:13" ht="12.75">
      <c r="B2000" s="291">
        <v>13278</v>
      </c>
      <c r="C2000" s="1" t="s">
        <v>39</v>
      </c>
      <c r="D2000" s="18" t="s">
        <v>782</v>
      </c>
      <c r="E2000" s="1" t="s">
        <v>779</v>
      </c>
      <c r="F2000" s="33" t="s">
        <v>826</v>
      </c>
      <c r="G2000" s="33" t="s">
        <v>20</v>
      </c>
      <c r="H2000" s="8">
        <f t="shared" si="140"/>
        <v>-13278</v>
      </c>
      <c r="I2000" s="28">
        <f t="shared" si="139"/>
        <v>27.6625</v>
      </c>
      <c r="K2000" t="s">
        <v>784</v>
      </c>
      <c r="M2000" s="2">
        <v>480</v>
      </c>
    </row>
    <row r="2001" spans="2:13" ht="12.75">
      <c r="B2001" s="291">
        <v>13278</v>
      </c>
      <c r="C2001" s="1" t="s">
        <v>39</v>
      </c>
      <c r="D2001" s="18" t="s">
        <v>782</v>
      </c>
      <c r="E2001" s="1" t="s">
        <v>779</v>
      </c>
      <c r="F2001" s="33" t="s">
        <v>826</v>
      </c>
      <c r="G2001" s="33" t="s">
        <v>26</v>
      </c>
      <c r="H2001" s="8">
        <f t="shared" si="140"/>
        <v>-26556</v>
      </c>
      <c r="I2001" s="28">
        <f t="shared" si="139"/>
        <v>27.6625</v>
      </c>
      <c r="K2001" t="s">
        <v>784</v>
      </c>
      <c r="M2001" s="2">
        <v>480</v>
      </c>
    </row>
    <row r="2002" spans="2:13" ht="12.75">
      <c r="B2002" s="291">
        <v>13278</v>
      </c>
      <c r="C2002" s="1" t="s">
        <v>39</v>
      </c>
      <c r="D2002" s="18" t="s">
        <v>782</v>
      </c>
      <c r="E2002" s="1" t="s">
        <v>779</v>
      </c>
      <c r="F2002" s="33" t="s">
        <v>826</v>
      </c>
      <c r="G2002" s="33" t="s">
        <v>786</v>
      </c>
      <c r="H2002" s="8">
        <f t="shared" si="140"/>
        <v>-39834</v>
      </c>
      <c r="I2002" s="28">
        <f t="shared" si="139"/>
        <v>27.6625</v>
      </c>
      <c r="K2002" t="s">
        <v>784</v>
      </c>
      <c r="M2002" s="2">
        <v>480</v>
      </c>
    </row>
    <row r="2003" spans="2:13" ht="12.75">
      <c r="B2003" s="291">
        <v>13278</v>
      </c>
      <c r="C2003" s="1" t="s">
        <v>39</v>
      </c>
      <c r="D2003" s="18" t="s">
        <v>782</v>
      </c>
      <c r="E2003" s="1" t="s">
        <v>779</v>
      </c>
      <c r="F2003" s="33" t="s">
        <v>827</v>
      </c>
      <c r="G2003" s="33" t="s">
        <v>36</v>
      </c>
      <c r="H2003" s="8">
        <f t="shared" si="140"/>
        <v>-53112</v>
      </c>
      <c r="I2003" s="28">
        <f t="shared" si="139"/>
        <v>27.6625</v>
      </c>
      <c r="K2003" t="s">
        <v>784</v>
      </c>
      <c r="M2003" s="2">
        <v>480</v>
      </c>
    </row>
    <row r="2004" spans="1:13" s="66" customFormat="1" ht="12.75">
      <c r="A2004" s="1"/>
      <c r="B2004" s="291">
        <v>13278</v>
      </c>
      <c r="C2004" s="1" t="s">
        <v>39</v>
      </c>
      <c r="D2004" s="18" t="s">
        <v>782</v>
      </c>
      <c r="E2004" s="1" t="s">
        <v>779</v>
      </c>
      <c r="F2004" s="33" t="s">
        <v>827</v>
      </c>
      <c r="G2004" s="33" t="s">
        <v>28</v>
      </c>
      <c r="H2004" s="8">
        <f t="shared" si="140"/>
        <v>-66390</v>
      </c>
      <c r="I2004" s="28">
        <f t="shared" si="139"/>
        <v>27.6625</v>
      </c>
      <c r="J2004"/>
      <c r="K2004" t="s">
        <v>784</v>
      </c>
      <c r="L2004"/>
      <c r="M2004" s="2">
        <v>480</v>
      </c>
    </row>
    <row r="2005" spans="2:13" ht="12.75">
      <c r="B2005" s="291">
        <v>13278</v>
      </c>
      <c r="C2005" s="1" t="s">
        <v>39</v>
      </c>
      <c r="D2005" s="18" t="s">
        <v>782</v>
      </c>
      <c r="E2005" s="1" t="s">
        <v>779</v>
      </c>
      <c r="F2005" s="33" t="s">
        <v>827</v>
      </c>
      <c r="G2005" s="33" t="s">
        <v>31</v>
      </c>
      <c r="H2005" s="8">
        <f t="shared" si="140"/>
        <v>-79668</v>
      </c>
      <c r="I2005" s="28">
        <f t="shared" si="139"/>
        <v>27.6625</v>
      </c>
      <c r="K2005" t="s">
        <v>784</v>
      </c>
      <c r="M2005" s="2">
        <v>480</v>
      </c>
    </row>
    <row r="2006" spans="2:13" ht="12.75">
      <c r="B2006" s="291">
        <v>13278</v>
      </c>
      <c r="C2006" s="1" t="s">
        <v>39</v>
      </c>
      <c r="D2006" s="18" t="s">
        <v>782</v>
      </c>
      <c r="E2006" s="1" t="s">
        <v>779</v>
      </c>
      <c r="F2006" s="33" t="s">
        <v>827</v>
      </c>
      <c r="G2006" s="33" t="s">
        <v>46</v>
      </c>
      <c r="H2006" s="8">
        <f t="shared" si="140"/>
        <v>-92946</v>
      </c>
      <c r="I2006" s="28">
        <f t="shared" si="139"/>
        <v>27.6625</v>
      </c>
      <c r="K2006" t="s">
        <v>784</v>
      </c>
      <c r="M2006" s="2">
        <v>480</v>
      </c>
    </row>
    <row r="2007" spans="2:13" ht="12.75">
      <c r="B2007" s="291">
        <v>13278</v>
      </c>
      <c r="C2007" s="1" t="s">
        <v>39</v>
      </c>
      <c r="D2007" s="18" t="s">
        <v>782</v>
      </c>
      <c r="E2007" s="1" t="s">
        <v>779</v>
      </c>
      <c r="F2007" s="33" t="s">
        <v>827</v>
      </c>
      <c r="G2007" s="33" t="s">
        <v>49</v>
      </c>
      <c r="H2007" s="8">
        <f t="shared" si="140"/>
        <v>-106224</v>
      </c>
      <c r="I2007" s="28">
        <f t="shared" si="139"/>
        <v>27.6625</v>
      </c>
      <c r="K2007" t="s">
        <v>784</v>
      </c>
      <c r="M2007" s="2">
        <v>480</v>
      </c>
    </row>
    <row r="2008" spans="2:13" ht="12.75">
      <c r="B2008" s="291">
        <v>13278</v>
      </c>
      <c r="C2008" s="1" t="s">
        <v>39</v>
      </c>
      <c r="D2008" s="18" t="s">
        <v>782</v>
      </c>
      <c r="E2008" s="1" t="s">
        <v>779</v>
      </c>
      <c r="F2008" s="33" t="s">
        <v>828</v>
      </c>
      <c r="G2008" s="33" t="s">
        <v>51</v>
      </c>
      <c r="H2008" s="8">
        <f t="shared" si="140"/>
        <v>-119502</v>
      </c>
      <c r="I2008" s="28">
        <f t="shared" si="139"/>
        <v>27.6625</v>
      </c>
      <c r="K2008" t="s">
        <v>784</v>
      </c>
      <c r="M2008" s="2">
        <v>480</v>
      </c>
    </row>
    <row r="2009" spans="2:13" ht="12.75">
      <c r="B2009" s="291">
        <v>13278</v>
      </c>
      <c r="C2009" s="1" t="s">
        <v>39</v>
      </c>
      <c r="D2009" s="18" t="s">
        <v>782</v>
      </c>
      <c r="E2009" s="1" t="s">
        <v>779</v>
      </c>
      <c r="F2009" s="33" t="s">
        <v>828</v>
      </c>
      <c r="G2009" s="33" t="s">
        <v>53</v>
      </c>
      <c r="H2009" s="8">
        <f t="shared" si="140"/>
        <v>-132780</v>
      </c>
      <c r="I2009" s="28">
        <f t="shared" si="139"/>
        <v>27.6625</v>
      </c>
      <c r="K2009" t="s">
        <v>784</v>
      </c>
      <c r="M2009" s="2">
        <v>480</v>
      </c>
    </row>
    <row r="2010" spans="2:13" ht="12.75">
      <c r="B2010" s="291">
        <v>13278</v>
      </c>
      <c r="C2010" s="1" t="s">
        <v>39</v>
      </c>
      <c r="D2010" s="18" t="s">
        <v>782</v>
      </c>
      <c r="E2010" s="1" t="s">
        <v>779</v>
      </c>
      <c r="F2010" s="33" t="s">
        <v>828</v>
      </c>
      <c r="G2010" s="33" t="s">
        <v>124</v>
      </c>
      <c r="H2010" s="8">
        <f t="shared" si="140"/>
        <v>-146058</v>
      </c>
      <c r="I2010" s="28">
        <f t="shared" si="139"/>
        <v>27.6625</v>
      </c>
      <c r="K2010" t="s">
        <v>784</v>
      </c>
      <c r="M2010" s="2">
        <v>480</v>
      </c>
    </row>
    <row r="2011" spans="2:13" ht="12.75">
      <c r="B2011" s="291">
        <v>13278</v>
      </c>
      <c r="C2011" s="1" t="s">
        <v>39</v>
      </c>
      <c r="D2011" s="18" t="s">
        <v>782</v>
      </c>
      <c r="E2011" s="1" t="s">
        <v>779</v>
      </c>
      <c r="F2011" s="33" t="s">
        <v>828</v>
      </c>
      <c r="G2011" s="33" t="s">
        <v>56</v>
      </c>
      <c r="H2011" s="8">
        <f t="shared" si="140"/>
        <v>-159336</v>
      </c>
      <c r="I2011" s="28">
        <f t="shared" si="139"/>
        <v>27.6625</v>
      </c>
      <c r="K2011" t="s">
        <v>784</v>
      </c>
      <c r="M2011" s="2">
        <v>480</v>
      </c>
    </row>
    <row r="2012" spans="2:13" ht="12.75">
      <c r="B2012" s="291">
        <v>13278</v>
      </c>
      <c r="C2012" s="1" t="s">
        <v>39</v>
      </c>
      <c r="D2012" s="18" t="s">
        <v>782</v>
      </c>
      <c r="E2012" s="1" t="s">
        <v>779</v>
      </c>
      <c r="F2012" s="33" t="s">
        <v>828</v>
      </c>
      <c r="G2012" s="33" t="s">
        <v>100</v>
      </c>
      <c r="H2012" s="8">
        <f t="shared" si="140"/>
        <v>-172614</v>
      </c>
      <c r="I2012" s="28">
        <f t="shared" si="139"/>
        <v>27.6625</v>
      </c>
      <c r="K2012" t="s">
        <v>784</v>
      </c>
      <c r="M2012" s="2">
        <v>480</v>
      </c>
    </row>
    <row r="2013" spans="2:13" ht="12.75">
      <c r="B2013" s="291">
        <v>13278</v>
      </c>
      <c r="C2013" s="1" t="s">
        <v>39</v>
      </c>
      <c r="D2013" s="18" t="s">
        <v>782</v>
      </c>
      <c r="E2013" s="1" t="s">
        <v>779</v>
      </c>
      <c r="F2013" s="33" t="s">
        <v>829</v>
      </c>
      <c r="G2013" s="33" t="s">
        <v>135</v>
      </c>
      <c r="H2013" s="8">
        <f t="shared" si="140"/>
        <v>-185892</v>
      </c>
      <c r="I2013" s="28">
        <f t="shared" si="139"/>
        <v>27.6625</v>
      </c>
      <c r="K2013" t="s">
        <v>784</v>
      </c>
      <c r="M2013" s="2">
        <v>480</v>
      </c>
    </row>
    <row r="2014" spans="2:13" ht="12.75">
      <c r="B2014" s="291">
        <v>13278</v>
      </c>
      <c r="C2014" s="1" t="s">
        <v>39</v>
      </c>
      <c r="D2014" s="18" t="s">
        <v>782</v>
      </c>
      <c r="E2014" s="1" t="s">
        <v>779</v>
      </c>
      <c r="F2014" s="33" t="s">
        <v>829</v>
      </c>
      <c r="G2014" s="33" t="s">
        <v>137</v>
      </c>
      <c r="H2014" s="8">
        <f t="shared" si="140"/>
        <v>-199170</v>
      </c>
      <c r="I2014" s="28">
        <f t="shared" si="139"/>
        <v>27.6625</v>
      </c>
      <c r="K2014" t="s">
        <v>784</v>
      </c>
      <c r="M2014" s="2">
        <v>480</v>
      </c>
    </row>
    <row r="2015" spans="2:13" ht="12.75">
      <c r="B2015" s="291">
        <v>13278</v>
      </c>
      <c r="C2015" s="1" t="s">
        <v>39</v>
      </c>
      <c r="D2015" s="18" t="s">
        <v>782</v>
      </c>
      <c r="E2015" s="1" t="s">
        <v>779</v>
      </c>
      <c r="F2015" s="33" t="s">
        <v>829</v>
      </c>
      <c r="G2015" s="33" t="s">
        <v>139</v>
      </c>
      <c r="H2015" s="8">
        <f t="shared" si="140"/>
        <v>-212448</v>
      </c>
      <c r="I2015" s="28">
        <f t="shared" si="139"/>
        <v>27.6625</v>
      </c>
      <c r="K2015" t="s">
        <v>784</v>
      </c>
      <c r="M2015" s="2">
        <v>480</v>
      </c>
    </row>
    <row r="2016" spans="2:13" ht="12.75">
      <c r="B2016" s="291">
        <v>13278</v>
      </c>
      <c r="C2016" s="1" t="s">
        <v>39</v>
      </c>
      <c r="D2016" s="18" t="s">
        <v>782</v>
      </c>
      <c r="E2016" s="1" t="s">
        <v>779</v>
      </c>
      <c r="F2016" s="33" t="s">
        <v>829</v>
      </c>
      <c r="G2016" s="33" t="s">
        <v>141</v>
      </c>
      <c r="H2016" s="8">
        <f t="shared" si="140"/>
        <v>-225726</v>
      </c>
      <c r="I2016" s="28">
        <f t="shared" si="139"/>
        <v>27.6625</v>
      </c>
      <c r="K2016" t="s">
        <v>784</v>
      </c>
      <c r="M2016" s="2">
        <v>480</v>
      </c>
    </row>
    <row r="2017" spans="2:13" ht="12.75">
      <c r="B2017" s="291">
        <v>13278</v>
      </c>
      <c r="C2017" s="1" t="s">
        <v>39</v>
      </c>
      <c r="D2017" s="18" t="s">
        <v>782</v>
      </c>
      <c r="E2017" s="1" t="s">
        <v>779</v>
      </c>
      <c r="F2017" s="33" t="s">
        <v>830</v>
      </c>
      <c r="G2017" s="33" t="s">
        <v>209</v>
      </c>
      <c r="H2017" s="8">
        <f t="shared" si="140"/>
        <v>-239004</v>
      </c>
      <c r="I2017" s="28">
        <f t="shared" si="139"/>
        <v>27.6625</v>
      </c>
      <c r="K2017" t="s">
        <v>784</v>
      </c>
      <c r="M2017" s="2">
        <v>480</v>
      </c>
    </row>
    <row r="2018" spans="2:13" ht="12.75">
      <c r="B2018" s="291">
        <v>13278</v>
      </c>
      <c r="C2018" s="1" t="s">
        <v>39</v>
      </c>
      <c r="D2018" s="18" t="s">
        <v>782</v>
      </c>
      <c r="E2018" s="1" t="s">
        <v>779</v>
      </c>
      <c r="F2018" s="33" t="s">
        <v>830</v>
      </c>
      <c r="G2018" s="33" t="s">
        <v>214</v>
      </c>
      <c r="H2018" s="8">
        <f t="shared" si="140"/>
        <v>-252282</v>
      </c>
      <c r="I2018" s="28">
        <f t="shared" si="139"/>
        <v>27.6625</v>
      </c>
      <c r="K2018" t="s">
        <v>784</v>
      </c>
      <c r="M2018" s="2">
        <v>480</v>
      </c>
    </row>
    <row r="2019" spans="2:13" ht="12.75">
      <c r="B2019" s="291">
        <v>13278</v>
      </c>
      <c r="C2019" s="1" t="s">
        <v>39</v>
      </c>
      <c r="D2019" s="18" t="s">
        <v>782</v>
      </c>
      <c r="E2019" s="1" t="s">
        <v>779</v>
      </c>
      <c r="F2019" s="33" t="s">
        <v>830</v>
      </c>
      <c r="G2019" s="33" t="s">
        <v>216</v>
      </c>
      <c r="H2019" s="8">
        <f t="shared" si="140"/>
        <v>-265560</v>
      </c>
      <c r="I2019" s="28">
        <f t="shared" si="139"/>
        <v>27.6625</v>
      </c>
      <c r="K2019" t="s">
        <v>784</v>
      </c>
      <c r="M2019" s="2">
        <v>480</v>
      </c>
    </row>
    <row r="2020" spans="2:13" ht="12.75">
      <c r="B2020" s="291">
        <v>13278</v>
      </c>
      <c r="C2020" s="1" t="s">
        <v>39</v>
      </c>
      <c r="D2020" s="18" t="s">
        <v>782</v>
      </c>
      <c r="E2020" s="1" t="s">
        <v>779</v>
      </c>
      <c r="F2020" s="33" t="s">
        <v>830</v>
      </c>
      <c r="G2020" s="33" t="s">
        <v>831</v>
      </c>
      <c r="H2020" s="8">
        <f t="shared" si="140"/>
        <v>-278838</v>
      </c>
      <c r="I2020" s="28">
        <f t="shared" si="139"/>
        <v>27.6625</v>
      </c>
      <c r="K2020" t="s">
        <v>784</v>
      </c>
      <c r="M2020" s="2">
        <v>480</v>
      </c>
    </row>
    <row r="2021" spans="2:13" ht="12.75">
      <c r="B2021" s="291">
        <v>13278</v>
      </c>
      <c r="C2021" s="1" t="s">
        <v>39</v>
      </c>
      <c r="D2021" s="18" t="s">
        <v>782</v>
      </c>
      <c r="E2021" s="1" t="s">
        <v>779</v>
      </c>
      <c r="F2021" s="33" t="s">
        <v>832</v>
      </c>
      <c r="G2021" s="33" t="s">
        <v>224</v>
      </c>
      <c r="H2021" s="8">
        <f t="shared" si="140"/>
        <v>-292116</v>
      </c>
      <c r="I2021" s="28">
        <f t="shared" si="139"/>
        <v>27.6625</v>
      </c>
      <c r="K2021" t="s">
        <v>784</v>
      </c>
      <c r="M2021" s="2">
        <v>480</v>
      </c>
    </row>
    <row r="2022" spans="2:13" ht="12.75">
      <c r="B2022" s="291">
        <v>13278</v>
      </c>
      <c r="C2022" s="1" t="s">
        <v>39</v>
      </c>
      <c r="D2022" s="18" t="s">
        <v>782</v>
      </c>
      <c r="E2022" s="1" t="s">
        <v>779</v>
      </c>
      <c r="F2022" s="33" t="s">
        <v>832</v>
      </c>
      <c r="G2022" s="33" t="s">
        <v>233</v>
      </c>
      <c r="H2022" s="8">
        <f t="shared" si="140"/>
        <v>-305394</v>
      </c>
      <c r="I2022" s="28">
        <f t="shared" si="139"/>
        <v>27.6625</v>
      </c>
      <c r="K2022" t="s">
        <v>784</v>
      </c>
      <c r="M2022" s="2">
        <v>480</v>
      </c>
    </row>
    <row r="2023" spans="2:13" ht="12.75">
      <c r="B2023" s="291">
        <v>13278</v>
      </c>
      <c r="C2023" s="1" t="s">
        <v>39</v>
      </c>
      <c r="D2023" s="18" t="s">
        <v>782</v>
      </c>
      <c r="E2023" s="1" t="s">
        <v>779</v>
      </c>
      <c r="F2023" s="33" t="s">
        <v>832</v>
      </c>
      <c r="G2023" s="33" t="s">
        <v>236</v>
      </c>
      <c r="H2023" s="8">
        <f t="shared" si="140"/>
        <v>-318672</v>
      </c>
      <c r="I2023" s="28">
        <f t="shared" si="139"/>
        <v>27.6625</v>
      </c>
      <c r="K2023" t="s">
        <v>784</v>
      </c>
      <c r="M2023" s="2">
        <v>480</v>
      </c>
    </row>
    <row r="2024" spans="2:13" ht="12.75">
      <c r="B2024" s="291">
        <v>13278</v>
      </c>
      <c r="C2024" s="1" t="s">
        <v>39</v>
      </c>
      <c r="D2024" s="18" t="s">
        <v>782</v>
      </c>
      <c r="E2024" s="1" t="s">
        <v>779</v>
      </c>
      <c r="F2024" s="33" t="s">
        <v>833</v>
      </c>
      <c r="G2024" s="33" t="s">
        <v>269</v>
      </c>
      <c r="H2024" s="8">
        <f>H2023-B2024</f>
        <v>-331950</v>
      </c>
      <c r="I2024" s="28">
        <f>+B2024/M2024</f>
        <v>27.6625</v>
      </c>
      <c r="K2024" t="s">
        <v>784</v>
      </c>
      <c r="M2024" s="2">
        <v>480</v>
      </c>
    </row>
    <row r="2025" spans="2:13" ht="12.75">
      <c r="B2025" s="291">
        <v>21124</v>
      </c>
      <c r="C2025" s="1" t="s">
        <v>39</v>
      </c>
      <c r="D2025" s="18" t="s">
        <v>782</v>
      </c>
      <c r="E2025" s="1" t="s">
        <v>779</v>
      </c>
      <c r="F2025" s="33" t="s">
        <v>834</v>
      </c>
      <c r="G2025" s="33" t="s">
        <v>282</v>
      </c>
      <c r="H2025" s="8">
        <f>H2024-B2025</f>
        <v>-353074</v>
      </c>
      <c r="I2025" s="28">
        <f>+B2025/M2025</f>
        <v>44.00833333333333</v>
      </c>
      <c r="K2025" t="s">
        <v>784</v>
      </c>
      <c r="M2025" s="2">
        <v>480</v>
      </c>
    </row>
    <row r="2026" spans="2:13" ht="12.75">
      <c r="B2026" s="291">
        <v>13278</v>
      </c>
      <c r="C2026" s="1" t="s">
        <v>39</v>
      </c>
      <c r="D2026" s="18" t="s">
        <v>782</v>
      </c>
      <c r="E2026" s="1" t="s">
        <v>779</v>
      </c>
      <c r="F2026" s="33" t="s">
        <v>835</v>
      </c>
      <c r="G2026" s="33" t="s">
        <v>271</v>
      </c>
      <c r="H2026" s="8">
        <f>H2025-B2026</f>
        <v>-366352</v>
      </c>
      <c r="I2026" s="28">
        <f>+B2026/M2026</f>
        <v>27.6625</v>
      </c>
      <c r="K2026" t="s">
        <v>784</v>
      </c>
      <c r="M2026" s="2">
        <v>480</v>
      </c>
    </row>
    <row r="2027" spans="2:13" ht="12.75">
      <c r="B2027" s="291">
        <v>13278</v>
      </c>
      <c r="C2027" s="1" t="s">
        <v>39</v>
      </c>
      <c r="D2027" s="18" t="s">
        <v>782</v>
      </c>
      <c r="E2027" s="1" t="s">
        <v>779</v>
      </c>
      <c r="F2027" s="33" t="s">
        <v>835</v>
      </c>
      <c r="G2027" s="33" t="s">
        <v>273</v>
      </c>
      <c r="H2027" s="8">
        <f>H2026-B2027</f>
        <v>-379630</v>
      </c>
      <c r="I2027" s="28">
        <f>+B2027/M2027</f>
        <v>27.6625</v>
      </c>
      <c r="K2027" t="s">
        <v>784</v>
      </c>
      <c r="M2027" s="2">
        <v>480</v>
      </c>
    </row>
    <row r="2028" spans="1:13" s="66" customFormat="1" ht="12.75">
      <c r="A2028" s="17"/>
      <c r="B2028" s="150">
        <f>SUM(B2000:B2027)</f>
        <v>379630</v>
      </c>
      <c r="C2028" s="17" t="s">
        <v>39</v>
      </c>
      <c r="D2028" s="17"/>
      <c r="E2028" s="17" t="s">
        <v>779</v>
      </c>
      <c r="F2028" s="24"/>
      <c r="G2028" s="24"/>
      <c r="H2028" s="63">
        <v>0</v>
      </c>
      <c r="I2028" s="65">
        <f>+B2028/M2028</f>
        <v>790.8958333333334</v>
      </c>
      <c r="M2028" s="2">
        <v>480</v>
      </c>
    </row>
    <row r="2029" spans="2:13" ht="12.75">
      <c r="B2029" s="291"/>
      <c r="D2029" s="18"/>
      <c r="H2029" s="8">
        <f aca="true" t="shared" si="141" ref="H2029:H2059">H2028-B2029</f>
        <v>0</v>
      </c>
      <c r="I2029" s="28">
        <f aca="true" t="shared" si="142" ref="I2029:I2077">+B2029/M2029</f>
        <v>0</v>
      </c>
      <c r="M2029" s="2">
        <v>480</v>
      </c>
    </row>
    <row r="2030" spans="2:13" ht="12.75">
      <c r="B2030" s="291"/>
      <c r="H2030" s="8">
        <f t="shared" si="141"/>
        <v>0</v>
      </c>
      <c r="I2030" s="28">
        <f t="shared" si="142"/>
        <v>0</v>
      </c>
      <c r="M2030" s="2">
        <v>480</v>
      </c>
    </row>
    <row r="2031" spans="2:13" ht="12.75">
      <c r="B2031" s="291">
        <v>7000</v>
      </c>
      <c r="C2031" s="1" t="s">
        <v>41</v>
      </c>
      <c r="D2031" s="18" t="s">
        <v>782</v>
      </c>
      <c r="E2031" s="1" t="s">
        <v>779</v>
      </c>
      <c r="F2031" s="33" t="s">
        <v>822</v>
      </c>
      <c r="G2031" s="33" t="s">
        <v>20</v>
      </c>
      <c r="H2031" s="8">
        <f t="shared" si="141"/>
        <v>-7000</v>
      </c>
      <c r="I2031" s="28">
        <f t="shared" si="142"/>
        <v>14.583333333333334</v>
      </c>
      <c r="K2031" t="s">
        <v>784</v>
      </c>
      <c r="M2031" s="2">
        <v>480</v>
      </c>
    </row>
    <row r="2032" spans="2:13" ht="12.75">
      <c r="B2032" s="291">
        <v>7000</v>
      </c>
      <c r="C2032" s="1" t="s">
        <v>41</v>
      </c>
      <c r="D2032" s="18" t="s">
        <v>782</v>
      </c>
      <c r="E2032" s="1" t="s">
        <v>779</v>
      </c>
      <c r="F2032" s="33" t="s">
        <v>822</v>
      </c>
      <c r="G2032" s="33" t="s">
        <v>26</v>
      </c>
      <c r="H2032" s="8">
        <f t="shared" si="141"/>
        <v>-14000</v>
      </c>
      <c r="I2032" s="28">
        <f t="shared" si="142"/>
        <v>14.583333333333334</v>
      </c>
      <c r="K2032" t="s">
        <v>784</v>
      </c>
      <c r="M2032" s="2">
        <v>480</v>
      </c>
    </row>
    <row r="2033" spans="2:13" ht="12.75">
      <c r="B2033" s="291">
        <v>7000</v>
      </c>
      <c r="C2033" s="1" t="s">
        <v>41</v>
      </c>
      <c r="D2033" s="18" t="s">
        <v>782</v>
      </c>
      <c r="E2033" s="1" t="s">
        <v>779</v>
      </c>
      <c r="F2033" s="33" t="s">
        <v>822</v>
      </c>
      <c r="G2033" s="33" t="s">
        <v>786</v>
      </c>
      <c r="H2033" s="8">
        <f t="shared" si="141"/>
        <v>-21000</v>
      </c>
      <c r="I2033" s="28">
        <f t="shared" si="142"/>
        <v>14.583333333333334</v>
      </c>
      <c r="K2033" t="s">
        <v>784</v>
      </c>
      <c r="M2033" s="2">
        <v>480</v>
      </c>
    </row>
    <row r="2034" spans="1:13" s="72" customFormat="1" ht="12.75">
      <c r="A2034" s="1"/>
      <c r="B2034" s="291">
        <v>7000</v>
      </c>
      <c r="C2034" s="1" t="s">
        <v>41</v>
      </c>
      <c r="D2034" s="18" t="s">
        <v>782</v>
      </c>
      <c r="E2034" s="1" t="s">
        <v>779</v>
      </c>
      <c r="F2034" s="33" t="s">
        <v>822</v>
      </c>
      <c r="G2034" s="33" t="s">
        <v>36</v>
      </c>
      <c r="H2034" s="8">
        <f t="shared" si="141"/>
        <v>-28000</v>
      </c>
      <c r="I2034" s="28">
        <f t="shared" si="142"/>
        <v>14.583333333333334</v>
      </c>
      <c r="J2034"/>
      <c r="K2034" t="s">
        <v>784</v>
      </c>
      <c r="L2034"/>
      <c r="M2034" s="2">
        <v>480</v>
      </c>
    </row>
    <row r="2035" spans="1:13" s="66" customFormat="1" ht="12.75">
      <c r="A2035" s="1"/>
      <c r="B2035" s="291">
        <v>7000</v>
      </c>
      <c r="C2035" s="1" t="s">
        <v>41</v>
      </c>
      <c r="D2035" s="18" t="s">
        <v>782</v>
      </c>
      <c r="E2035" s="1" t="s">
        <v>779</v>
      </c>
      <c r="F2035" s="33" t="s">
        <v>822</v>
      </c>
      <c r="G2035" s="33" t="s">
        <v>28</v>
      </c>
      <c r="H2035" s="8">
        <f t="shared" si="141"/>
        <v>-35000</v>
      </c>
      <c r="I2035" s="28">
        <f t="shared" si="142"/>
        <v>14.583333333333334</v>
      </c>
      <c r="J2035"/>
      <c r="K2035" t="s">
        <v>784</v>
      </c>
      <c r="L2035"/>
      <c r="M2035" s="2">
        <v>480</v>
      </c>
    </row>
    <row r="2036" spans="2:13" ht="12.75">
      <c r="B2036" s="291">
        <v>7000</v>
      </c>
      <c r="C2036" s="1" t="s">
        <v>41</v>
      </c>
      <c r="D2036" s="18" t="s">
        <v>782</v>
      </c>
      <c r="E2036" s="1" t="s">
        <v>779</v>
      </c>
      <c r="F2036" s="33" t="s">
        <v>822</v>
      </c>
      <c r="G2036" s="33" t="s">
        <v>31</v>
      </c>
      <c r="H2036" s="8">
        <f t="shared" si="141"/>
        <v>-42000</v>
      </c>
      <c r="I2036" s="28">
        <f t="shared" si="142"/>
        <v>14.583333333333334</v>
      </c>
      <c r="K2036" t="s">
        <v>784</v>
      </c>
      <c r="M2036" s="2">
        <v>480</v>
      </c>
    </row>
    <row r="2037" spans="2:13" ht="12.75">
      <c r="B2037" s="291">
        <v>7000</v>
      </c>
      <c r="C2037" s="1" t="s">
        <v>41</v>
      </c>
      <c r="D2037" s="18" t="s">
        <v>782</v>
      </c>
      <c r="E2037" s="1" t="s">
        <v>779</v>
      </c>
      <c r="F2037" s="33" t="s">
        <v>822</v>
      </c>
      <c r="G2037" s="33" t="s">
        <v>46</v>
      </c>
      <c r="H2037" s="8">
        <f t="shared" si="141"/>
        <v>-49000</v>
      </c>
      <c r="I2037" s="28">
        <f t="shared" si="142"/>
        <v>14.583333333333334</v>
      </c>
      <c r="K2037" t="s">
        <v>784</v>
      </c>
      <c r="M2037" s="2">
        <v>480</v>
      </c>
    </row>
    <row r="2038" spans="2:13" ht="12.75">
      <c r="B2038" s="291">
        <v>7000</v>
      </c>
      <c r="C2038" s="1" t="s">
        <v>41</v>
      </c>
      <c r="D2038" s="18" t="s">
        <v>782</v>
      </c>
      <c r="E2038" s="1" t="s">
        <v>779</v>
      </c>
      <c r="F2038" s="33" t="s">
        <v>822</v>
      </c>
      <c r="G2038" s="33" t="s">
        <v>49</v>
      </c>
      <c r="H2038" s="8">
        <f t="shared" si="141"/>
        <v>-56000</v>
      </c>
      <c r="I2038" s="28">
        <f t="shared" si="142"/>
        <v>14.583333333333334</v>
      </c>
      <c r="K2038" t="s">
        <v>784</v>
      </c>
      <c r="M2038" s="2">
        <v>480</v>
      </c>
    </row>
    <row r="2039" spans="2:13" ht="12.75">
      <c r="B2039" s="291">
        <v>7000</v>
      </c>
      <c r="C2039" s="1" t="s">
        <v>41</v>
      </c>
      <c r="D2039" s="18" t="s">
        <v>782</v>
      </c>
      <c r="E2039" s="1" t="s">
        <v>779</v>
      </c>
      <c r="F2039" s="33" t="s">
        <v>822</v>
      </c>
      <c r="G2039" s="33" t="s">
        <v>51</v>
      </c>
      <c r="H2039" s="8">
        <f t="shared" si="141"/>
        <v>-63000</v>
      </c>
      <c r="I2039" s="28">
        <f t="shared" si="142"/>
        <v>14.583333333333334</v>
      </c>
      <c r="K2039" t="s">
        <v>784</v>
      </c>
      <c r="M2039" s="2">
        <v>480</v>
      </c>
    </row>
    <row r="2040" spans="2:13" ht="12.75">
      <c r="B2040" s="291">
        <v>7000</v>
      </c>
      <c r="C2040" s="1" t="s">
        <v>41</v>
      </c>
      <c r="D2040" s="18" t="s">
        <v>782</v>
      </c>
      <c r="E2040" s="1" t="s">
        <v>779</v>
      </c>
      <c r="F2040" s="33" t="s">
        <v>822</v>
      </c>
      <c r="G2040" s="33" t="s">
        <v>53</v>
      </c>
      <c r="H2040" s="8">
        <f t="shared" si="141"/>
        <v>-70000</v>
      </c>
      <c r="I2040" s="28">
        <f t="shared" si="142"/>
        <v>14.583333333333334</v>
      </c>
      <c r="K2040" t="s">
        <v>784</v>
      </c>
      <c r="M2040" s="2">
        <v>480</v>
      </c>
    </row>
    <row r="2041" spans="2:13" ht="12.75">
      <c r="B2041" s="291">
        <v>7000</v>
      </c>
      <c r="C2041" s="1" t="s">
        <v>41</v>
      </c>
      <c r="D2041" s="18" t="s">
        <v>782</v>
      </c>
      <c r="E2041" s="1" t="s">
        <v>779</v>
      </c>
      <c r="F2041" s="33" t="s">
        <v>822</v>
      </c>
      <c r="G2041" s="33" t="s">
        <v>124</v>
      </c>
      <c r="H2041" s="8">
        <f t="shared" si="141"/>
        <v>-77000</v>
      </c>
      <c r="I2041" s="28">
        <f t="shared" si="142"/>
        <v>14.583333333333334</v>
      </c>
      <c r="K2041" t="s">
        <v>784</v>
      </c>
      <c r="M2041" s="2">
        <v>480</v>
      </c>
    </row>
    <row r="2042" spans="2:13" ht="12.75">
      <c r="B2042" s="291">
        <v>7000</v>
      </c>
      <c r="C2042" s="1" t="s">
        <v>41</v>
      </c>
      <c r="D2042" s="18" t="s">
        <v>782</v>
      </c>
      <c r="E2042" s="1" t="s">
        <v>779</v>
      </c>
      <c r="F2042" s="33" t="s">
        <v>822</v>
      </c>
      <c r="G2042" s="33" t="s">
        <v>56</v>
      </c>
      <c r="H2042" s="8">
        <f t="shared" si="141"/>
        <v>-84000</v>
      </c>
      <c r="I2042" s="28">
        <f t="shared" si="142"/>
        <v>14.583333333333334</v>
      </c>
      <c r="K2042" t="s">
        <v>784</v>
      </c>
      <c r="M2042" s="2">
        <v>480</v>
      </c>
    </row>
    <row r="2043" spans="2:13" ht="12.75">
      <c r="B2043" s="291">
        <v>7000</v>
      </c>
      <c r="C2043" s="1" t="s">
        <v>41</v>
      </c>
      <c r="D2043" s="18" t="s">
        <v>782</v>
      </c>
      <c r="E2043" s="1" t="s">
        <v>779</v>
      </c>
      <c r="F2043" s="33" t="s">
        <v>822</v>
      </c>
      <c r="G2043" s="33" t="s">
        <v>100</v>
      </c>
      <c r="H2043" s="8">
        <f t="shared" si="141"/>
        <v>-91000</v>
      </c>
      <c r="I2043" s="28">
        <f t="shared" si="142"/>
        <v>14.583333333333334</v>
      </c>
      <c r="K2043" t="s">
        <v>784</v>
      </c>
      <c r="M2043" s="2">
        <v>480</v>
      </c>
    </row>
    <row r="2044" spans="2:13" ht="12.75">
      <c r="B2044" s="291">
        <v>7000</v>
      </c>
      <c r="C2044" s="1" t="s">
        <v>41</v>
      </c>
      <c r="D2044" s="18" t="s">
        <v>782</v>
      </c>
      <c r="E2044" s="1" t="s">
        <v>779</v>
      </c>
      <c r="F2044" s="33" t="s">
        <v>822</v>
      </c>
      <c r="G2044" s="33" t="s">
        <v>135</v>
      </c>
      <c r="H2044" s="8">
        <f t="shared" si="141"/>
        <v>-98000</v>
      </c>
      <c r="I2044" s="28">
        <f t="shared" si="142"/>
        <v>14.583333333333334</v>
      </c>
      <c r="K2044" t="s">
        <v>784</v>
      </c>
      <c r="M2044" s="2">
        <v>480</v>
      </c>
    </row>
    <row r="2045" spans="2:13" ht="12.75">
      <c r="B2045" s="291">
        <v>7000</v>
      </c>
      <c r="C2045" s="1" t="s">
        <v>41</v>
      </c>
      <c r="D2045" s="18" t="s">
        <v>782</v>
      </c>
      <c r="E2045" s="1" t="s">
        <v>779</v>
      </c>
      <c r="F2045" s="33" t="s">
        <v>822</v>
      </c>
      <c r="G2045" s="33" t="s">
        <v>137</v>
      </c>
      <c r="H2045" s="8">
        <f t="shared" si="141"/>
        <v>-105000</v>
      </c>
      <c r="I2045" s="28">
        <f t="shared" si="142"/>
        <v>14.583333333333334</v>
      </c>
      <c r="K2045" t="s">
        <v>784</v>
      </c>
      <c r="M2045" s="2">
        <v>480</v>
      </c>
    </row>
    <row r="2046" spans="1:13" s="72" customFormat="1" ht="12.75">
      <c r="A2046" s="1"/>
      <c r="B2046" s="291">
        <v>7000</v>
      </c>
      <c r="C2046" s="1" t="s">
        <v>41</v>
      </c>
      <c r="D2046" s="18" t="s">
        <v>782</v>
      </c>
      <c r="E2046" s="1" t="s">
        <v>779</v>
      </c>
      <c r="F2046" s="33" t="s">
        <v>822</v>
      </c>
      <c r="G2046" s="33" t="s">
        <v>139</v>
      </c>
      <c r="H2046" s="8">
        <f t="shared" si="141"/>
        <v>-112000</v>
      </c>
      <c r="I2046" s="28">
        <f t="shared" si="142"/>
        <v>14.583333333333334</v>
      </c>
      <c r="J2046"/>
      <c r="K2046" t="s">
        <v>784</v>
      </c>
      <c r="L2046"/>
      <c r="M2046" s="2">
        <v>480</v>
      </c>
    </row>
    <row r="2047" spans="1:13" s="66" customFormat="1" ht="12.75">
      <c r="A2047" s="1"/>
      <c r="B2047" s="291">
        <v>7000</v>
      </c>
      <c r="C2047" s="1" t="s">
        <v>41</v>
      </c>
      <c r="D2047" s="18" t="s">
        <v>782</v>
      </c>
      <c r="E2047" s="1" t="s">
        <v>779</v>
      </c>
      <c r="F2047" s="33" t="s">
        <v>822</v>
      </c>
      <c r="G2047" s="33" t="s">
        <v>141</v>
      </c>
      <c r="H2047" s="8">
        <f t="shared" si="141"/>
        <v>-119000</v>
      </c>
      <c r="I2047" s="28">
        <f t="shared" si="142"/>
        <v>14.583333333333334</v>
      </c>
      <c r="J2047"/>
      <c r="K2047" t="s">
        <v>784</v>
      </c>
      <c r="L2047"/>
      <c r="M2047" s="2">
        <v>480</v>
      </c>
    </row>
    <row r="2048" spans="2:13" ht="12.75">
      <c r="B2048" s="291">
        <v>7000</v>
      </c>
      <c r="C2048" s="1" t="s">
        <v>41</v>
      </c>
      <c r="D2048" s="18" t="s">
        <v>782</v>
      </c>
      <c r="E2048" s="1" t="s">
        <v>779</v>
      </c>
      <c r="F2048" s="33" t="s">
        <v>822</v>
      </c>
      <c r="G2048" s="33" t="s">
        <v>823</v>
      </c>
      <c r="H2048" s="8">
        <f t="shared" si="141"/>
        <v>-126000</v>
      </c>
      <c r="I2048" s="28">
        <f t="shared" si="142"/>
        <v>14.583333333333334</v>
      </c>
      <c r="K2048" t="s">
        <v>784</v>
      </c>
      <c r="M2048" s="2">
        <v>480</v>
      </c>
    </row>
    <row r="2049" spans="2:13" ht="12.75">
      <c r="B2049" s="291">
        <v>7000</v>
      </c>
      <c r="C2049" s="1" t="s">
        <v>41</v>
      </c>
      <c r="D2049" s="18" t="s">
        <v>782</v>
      </c>
      <c r="E2049" s="1" t="s">
        <v>779</v>
      </c>
      <c r="F2049" s="33" t="s">
        <v>822</v>
      </c>
      <c r="G2049" s="33" t="s">
        <v>214</v>
      </c>
      <c r="H2049" s="8">
        <f t="shared" si="141"/>
        <v>-133000</v>
      </c>
      <c r="I2049" s="28">
        <f t="shared" si="142"/>
        <v>14.583333333333334</v>
      </c>
      <c r="K2049" t="s">
        <v>784</v>
      </c>
      <c r="M2049" s="2">
        <v>480</v>
      </c>
    </row>
    <row r="2050" spans="2:13" ht="12.75">
      <c r="B2050" s="291">
        <v>7000</v>
      </c>
      <c r="C2050" s="1" t="s">
        <v>41</v>
      </c>
      <c r="D2050" s="18" t="s">
        <v>782</v>
      </c>
      <c r="E2050" s="1" t="s">
        <v>779</v>
      </c>
      <c r="F2050" s="33" t="s">
        <v>822</v>
      </c>
      <c r="G2050" s="33" t="s">
        <v>216</v>
      </c>
      <c r="H2050" s="8">
        <f t="shared" si="141"/>
        <v>-140000</v>
      </c>
      <c r="I2050" s="28">
        <f t="shared" si="142"/>
        <v>14.583333333333334</v>
      </c>
      <c r="K2050" t="s">
        <v>784</v>
      </c>
      <c r="M2050" s="2">
        <v>480</v>
      </c>
    </row>
    <row r="2051" spans="2:13" ht="12.75">
      <c r="B2051" s="291">
        <v>7000</v>
      </c>
      <c r="C2051" s="1" t="s">
        <v>41</v>
      </c>
      <c r="D2051" s="18" t="s">
        <v>782</v>
      </c>
      <c r="E2051" s="1" t="s">
        <v>779</v>
      </c>
      <c r="F2051" s="33" t="s">
        <v>822</v>
      </c>
      <c r="G2051" s="33" t="s">
        <v>218</v>
      </c>
      <c r="H2051" s="8">
        <f t="shared" si="141"/>
        <v>-147000</v>
      </c>
      <c r="I2051" s="28">
        <f t="shared" si="142"/>
        <v>14.583333333333334</v>
      </c>
      <c r="K2051" t="s">
        <v>784</v>
      </c>
      <c r="M2051" s="2">
        <v>480</v>
      </c>
    </row>
    <row r="2052" spans="2:13" ht="12.75">
      <c r="B2052" s="291">
        <v>7000</v>
      </c>
      <c r="C2052" s="1" t="s">
        <v>41</v>
      </c>
      <c r="D2052" s="18" t="s">
        <v>782</v>
      </c>
      <c r="E2052" s="1" t="s">
        <v>779</v>
      </c>
      <c r="F2052" s="33" t="s">
        <v>822</v>
      </c>
      <c r="G2052" s="33" t="s">
        <v>224</v>
      </c>
      <c r="H2052" s="8">
        <f t="shared" si="141"/>
        <v>-154000</v>
      </c>
      <c r="I2052" s="28">
        <f t="shared" si="142"/>
        <v>14.583333333333334</v>
      </c>
      <c r="K2052" t="s">
        <v>784</v>
      </c>
      <c r="M2052" s="2">
        <v>480</v>
      </c>
    </row>
    <row r="2053" spans="2:13" ht="12.75">
      <c r="B2053" s="291">
        <v>7000</v>
      </c>
      <c r="C2053" s="1" t="s">
        <v>41</v>
      </c>
      <c r="D2053" s="18" t="s">
        <v>782</v>
      </c>
      <c r="E2053" s="1" t="s">
        <v>779</v>
      </c>
      <c r="F2053" s="33" t="s">
        <v>822</v>
      </c>
      <c r="G2053" s="33" t="s">
        <v>236</v>
      </c>
      <c r="H2053" s="8">
        <f t="shared" si="141"/>
        <v>-161000</v>
      </c>
      <c r="I2053" s="28">
        <f t="shared" si="142"/>
        <v>14.583333333333334</v>
      </c>
      <c r="K2053" t="s">
        <v>784</v>
      </c>
      <c r="M2053" s="2">
        <v>480</v>
      </c>
    </row>
    <row r="2054" spans="2:13" ht="12.75">
      <c r="B2054" s="291">
        <v>7000</v>
      </c>
      <c r="C2054" s="1" t="s">
        <v>41</v>
      </c>
      <c r="D2054" s="18" t="s">
        <v>782</v>
      </c>
      <c r="E2054" s="1" t="s">
        <v>779</v>
      </c>
      <c r="F2054" s="33" t="s">
        <v>822</v>
      </c>
      <c r="G2054" s="33" t="s">
        <v>269</v>
      </c>
      <c r="H2054" s="8">
        <f t="shared" si="141"/>
        <v>-168000</v>
      </c>
      <c r="I2054" s="28">
        <f t="shared" si="142"/>
        <v>14.583333333333334</v>
      </c>
      <c r="K2054" t="s">
        <v>784</v>
      </c>
      <c r="M2054" s="2">
        <v>480</v>
      </c>
    </row>
    <row r="2055" spans="2:13" ht="12.75">
      <c r="B2055" s="291">
        <v>7000</v>
      </c>
      <c r="C2055" s="1" t="s">
        <v>41</v>
      </c>
      <c r="D2055" s="18" t="s">
        <v>782</v>
      </c>
      <c r="E2055" s="1" t="s">
        <v>779</v>
      </c>
      <c r="F2055" s="33" t="s">
        <v>822</v>
      </c>
      <c r="G2055" s="33" t="s">
        <v>282</v>
      </c>
      <c r="H2055" s="8">
        <f t="shared" si="141"/>
        <v>-175000</v>
      </c>
      <c r="I2055" s="28">
        <f t="shared" si="142"/>
        <v>14.583333333333334</v>
      </c>
      <c r="K2055" t="s">
        <v>784</v>
      </c>
      <c r="M2055" s="2">
        <v>480</v>
      </c>
    </row>
    <row r="2056" spans="2:13" ht="12.75">
      <c r="B2056" s="291">
        <v>7000</v>
      </c>
      <c r="C2056" s="1" t="s">
        <v>41</v>
      </c>
      <c r="D2056" s="18" t="s">
        <v>782</v>
      </c>
      <c r="E2056" s="1" t="s">
        <v>779</v>
      </c>
      <c r="F2056" s="33" t="s">
        <v>822</v>
      </c>
      <c r="G2056" s="33" t="s">
        <v>271</v>
      </c>
      <c r="H2056" s="8">
        <f t="shared" si="141"/>
        <v>-182000</v>
      </c>
      <c r="I2056" s="28">
        <f t="shared" si="142"/>
        <v>14.583333333333334</v>
      </c>
      <c r="K2056" t="s">
        <v>784</v>
      </c>
      <c r="M2056" s="2">
        <v>480</v>
      </c>
    </row>
    <row r="2057" spans="2:13" ht="12.75">
      <c r="B2057" s="291">
        <v>7000</v>
      </c>
      <c r="C2057" s="1" t="s">
        <v>41</v>
      </c>
      <c r="D2057" s="18" t="s">
        <v>782</v>
      </c>
      <c r="E2057" s="1" t="s">
        <v>779</v>
      </c>
      <c r="F2057" s="33" t="s">
        <v>822</v>
      </c>
      <c r="G2057" s="33" t="s">
        <v>273</v>
      </c>
      <c r="H2057" s="8">
        <f t="shared" si="141"/>
        <v>-189000</v>
      </c>
      <c r="I2057" s="28">
        <f t="shared" si="142"/>
        <v>14.583333333333334</v>
      </c>
      <c r="K2057" t="s">
        <v>784</v>
      </c>
      <c r="M2057" s="2">
        <v>480</v>
      </c>
    </row>
    <row r="2058" spans="2:13" ht="12.75">
      <c r="B2058" s="291">
        <v>7000</v>
      </c>
      <c r="C2058" s="1" t="s">
        <v>41</v>
      </c>
      <c r="D2058" s="18" t="s">
        <v>782</v>
      </c>
      <c r="E2058" s="1" t="s">
        <v>779</v>
      </c>
      <c r="F2058" s="33" t="s">
        <v>822</v>
      </c>
      <c r="G2058" s="33" t="s">
        <v>824</v>
      </c>
      <c r="H2058" s="8">
        <f t="shared" si="141"/>
        <v>-196000</v>
      </c>
      <c r="I2058" s="28">
        <f t="shared" si="142"/>
        <v>14.583333333333334</v>
      </c>
      <c r="K2058" t="s">
        <v>784</v>
      </c>
      <c r="M2058" s="2">
        <v>480</v>
      </c>
    </row>
    <row r="2059" spans="2:13" ht="12.75">
      <c r="B2059" s="291">
        <v>7000</v>
      </c>
      <c r="C2059" s="1" t="s">
        <v>41</v>
      </c>
      <c r="D2059" s="18" t="s">
        <v>782</v>
      </c>
      <c r="E2059" s="1" t="s">
        <v>779</v>
      </c>
      <c r="F2059" s="33" t="s">
        <v>822</v>
      </c>
      <c r="G2059" s="33" t="s">
        <v>824</v>
      </c>
      <c r="H2059" s="8">
        <f t="shared" si="141"/>
        <v>-203000</v>
      </c>
      <c r="I2059" s="28">
        <f t="shared" si="142"/>
        <v>14.583333333333334</v>
      </c>
      <c r="K2059" t="s">
        <v>784</v>
      </c>
      <c r="M2059" s="2">
        <v>480</v>
      </c>
    </row>
    <row r="2060" spans="1:13" s="66" customFormat="1" ht="12.75">
      <c r="A2060" s="17"/>
      <c r="B2060" s="150">
        <f>SUM(B2031:B2059)</f>
        <v>203000</v>
      </c>
      <c r="C2060" s="64" t="s">
        <v>41</v>
      </c>
      <c r="D2060" s="17"/>
      <c r="E2060" s="17" t="s">
        <v>779</v>
      </c>
      <c r="F2060" s="24"/>
      <c r="G2060" s="24"/>
      <c r="H2060" s="63">
        <v>0</v>
      </c>
      <c r="I2060" s="65">
        <f t="shared" si="142"/>
        <v>422.9166666666667</v>
      </c>
      <c r="M2060" s="2">
        <v>480</v>
      </c>
    </row>
    <row r="2061" spans="2:13" ht="12.75">
      <c r="B2061" s="291"/>
      <c r="H2061" s="8">
        <f>H2060-B2061</f>
        <v>0</v>
      </c>
      <c r="I2061" s="28">
        <f t="shared" si="142"/>
        <v>0</v>
      </c>
      <c r="M2061" s="2">
        <v>480</v>
      </c>
    </row>
    <row r="2062" spans="2:13" ht="12.75">
      <c r="B2062" s="418"/>
      <c r="H2062" s="8">
        <f>H2061-B2062</f>
        <v>0</v>
      </c>
      <c r="I2062" s="28">
        <f t="shared" si="142"/>
        <v>0</v>
      </c>
      <c r="M2062" s="2">
        <v>480</v>
      </c>
    </row>
    <row r="2063" spans="2:13" ht="12.75">
      <c r="B2063" s="291"/>
      <c r="H2063" s="8">
        <f aca="true" t="shared" si="143" ref="H2063:H2072">H2062-B2063</f>
        <v>0</v>
      </c>
      <c r="I2063" s="28">
        <f t="shared" si="142"/>
        <v>0</v>
      </c>
      <c r="M2063" s="2">
        <v>480</v>
      </c>
    </row>
    <row r="2064" spans="2:13" ht="12.75">
      <c r="B2064" s="291">
        <v>13278</v>
      </c>
      <c r="C2064" s="1" t="s">
        <v>836</v>
      </c>
      <c r="D2064" s="40" t="s">
        <v>782</v>
      </c>
      <c r="E2064" s="82" t="s">
        <v>779</v>
      </c>
      <c r="F2064" s="70" t="s">
        <v>837</v>
      </c>
      <c r="G2064" s="33" t="s">
        <v>100</v>
      </c>
      <c r="H2064" s="8">
        <f t="shared" si="143"/>
        <v>-13278</v>
      </c>
      <c r="I2064" s="28">
        <f t="shared" si="142"/>
        <v>27.6625</v>
      </c>
      <c r="K2064" t="s">
        <v>784</v>
      </c>
      <c r="M2064" s="2">
        <v>480</v>
      </c>
    </row>
    <row r="2065" spans="2:13" ht="12.75">
      <c r="B2065" s="291">
        <v>10924</v>
      </c>
      <c r="C2065" s="1" t="s">
        <v>838</v>
      </c>
      <c r="D2065" s="18" t="s">
        <v>782</v>
      </c>
      <c r="E2065" s="1" t="s">
        <v>779</v>
      </c>
      <c r="F2065" s="33" t="s">
        <v>839</v>
      </c>
      <c r="G2065" s="33" t="s">
        <v>135</v>
      </c>
      <c r="H2065" s="8">
        <f t="shared" si="143"/>
        <v>-24202</v>
      </c>
      <c r="I2065" s="28">
        <f t="shared" si="142"/>
        <v>22.758333333333333</v>
      </c>
      <c r="K2065" t="s">
        <v>784</v>
      </c>
      <c r="M2065" s="2">
        <v>480</v>
      </c>
    </row>
    <row r="2066" spans="1:13" s="80" customFormat="1" ht="12.75">
      <c r="A2066" s="40"/>
      <c r="B2066" s="149">
        <v>12445</v>
      </c>
      <c r="C2066" s="40" t="s">
        <v>840</v>
      </c>
      <c r="D2066" s="40" t="s">
        <v>782</v>
      </c>
      <c r="E2066" s="82" t="s">
        <v>779</v>
      </c>
      <c r="F2066" s="70" t="s">
        <v>839</v>
      </c>
      <c r="G2066" s="111" t="s">
        <v>135</v>
      </c>
      <c r="H2066" s="8">
        <f t="shared" si="143"/>
        <v>-36647</v>
      </c>
      <c r="I2066" s="28">
        <f t="shared" si="142"/>
        <v>25.927083333333332</v>
      </c>
      <c r="K2066" t="s">
        <v>784</v>
      </c>
      <c r="M2066" s="2">
        <v>480</v>
      </c>
    </row>
    <row r="2067" spans="2:13" ht="12.75">
      <c r="B2067" s="291">
        <v>7725</v>
      </c>
      <c r="C2067" s="1" t="s">
        <v>841</v>
      </c>
      <c r="D2067" s="40" t="s">
        <v>782</v>
      </c>
      <c r="E2067" s="82" t="s">
        <v>779</v>
      </c>
      <c r="F2067" s="70" t="s">
        <v>839</v>
      </c>
      <c r="G2067" s="33" t="s">
        <v>135</v>
      </c>
      <c r="H2067" s="8">
        <f t="shared" si="143"/>
        <v>-44372</v>
      </c>
      <c r="I2067" s="28">
        <f t="shared" si="142"/>
        <v>16.09375</v>
      </c>
      <c r="K2067" t="s">
        <v>784</v>
      </c>
      <c r="M2067" s="2">
        <v>480</v>
      </c>
    </row>
    <row r="2068" spans="2:13" ht="12.75">
      <c r="B2068" s="291">
        <v>3742</v>
      </c>
      <c r="C2068" s="1" t="s">
        <v>842</v>
      </c>
      <c r="D2068" s="40" t="s">
        <v>782</v>
      </c>
      <c r="E2068" s="82" t="s">
        <v>779</v>
      </c>
      <c r="F2068" s="70" t="s">
        <v>843</v>
      </c>
      <c r="G2068" s="33" t="s">
        <v>137</v>
      </c>
      <c r="H2068" s="8">
        <f t="shared" si="143"/>
        <v>-48114</v>
      </c>
      <c r="I2068" s="28">
        <f t="shared" si="142"/>
        <v>7.795833333333333</v>
      </c>
      <c r="K2068" t="s">
        <v>784</v>
      </c>
      <c r="M2068" s="2">
        <v>480</v>
      </c>
    </row>
    <row r="2069" spans="2:13" ht="12.75">
      <c r="B2069" s="291">
        <v>5191</v>
      </c>
      <c r="C2069" s="1" t="s">
        <v>844</v>
      </c>
      <c r="D2069" s="40" t="s">
        <v>782</v>
      </c>
      <c r="E2069" s="82" t="s">
        <v>779</v>
      </c>
      <c r="F2069" s="70" t="s">
        <v>843</v>
      </c>
      <c r="G2069" s="33" t="s">
        <v>137</v>
      </c>
      <c r="H2069" s="8">
        <f t="shared" si="143"/>
        <v>-53305</v>
      </c>
      <c r="I2069" s="28">
        <f t="shared" si="142"/>
        <v>10.814583333333333</v>
      </c>
      <c r="K2069" t="s">
        <v>784</v>
      </c>
      <c r="M2069" s="2">
        <v>480</v>
      </c>
    </row>
    <row r="2070" spans="2:13" ht="12.75">
      <c r="B2070" s="291">
        <v>1689</v>
      </c>
      <c r="C2070" s="1" t="s">
        <v>845</v>
      </c>
      <c r="D2070" s="40" t="s">
        <v>782</v>
      </c>
      <c r="E2070" s="82" t="s">
        <v>779</v>
      </c>
      <c r="F2070" s="70" t="s">
        <v>843</v>
      </c>
      <c r="G2070" s="33" t="s">
        <v>137</v>
      </c>
      <c r="H2070" s="8">
        <f t="shared" si="143"/>
        <v>-54994</v>
      </c>
      <c r="I2070" s="28">
        <f t="shared" si="142"/>
        <v>3.51875</v>
      </c>
      <c r="K2070" t="s">
        <v>784</v>
      </c>
      <c r="M2070" s="2">
        <v>480</v>
      </c>
    </row>
    <row r="2071" spans="2:13" ht="12.75">
      <c r="B2071" s="291">
        <v>2534</v>
      </c>
      <c r="C2071" s="1" t="s">
        <v>846</v>
      </c>
      <c r="D2071" s="40" t="s">
        <v>782</v>
      </c>
      <c r="E2071" s="82" t="s">
        <v>779</v>
      </c>
      <c r="F2071" s="70" t="s">
        <v>843</v>
      </c>
      <c r="G2071" s="33" t="s">
        <v>137</v>
      </c>
      <c r="H2071" s="8">
        <f t="shared" si="143"/>
        <v>-57528</v>
      </c>
      <c r="I2071" s="28">
        <f t="shared" si="142"/>
        <v>5.279166666666667</v>
      </c>
      <c r="K2071" t="s">
        <v>784</v>
      </c>
      <c r="M2071" s="2">
        <v>480</v>
      </c>
    </row>
    <row r="2072" spans="2:13" ht="12.75">
      <c r="B2072" s="291">
        <v>6036</v>
      </c>
      <c r="C2072" s="1" t="s">
        <v>847</v>
      </c>
      <c r="D2072" s="40" t="s">
        <v>782</v>
      </c>
      <c r="E2072" s="82" t="s">
        <v>779</v>
      </c>
      <c r="F2072" s="70" t="s">
        <v>837</v>
      </c>
      <c r="G2072" s="33" t="s">
        <v>236</v>
      </c>
      <c r="H2072" s="8">
        <f t="shared" si="143"/>
        <v>-63564</v>
      </c>
      <c r="I2072" s="28">
        <f t="shared" si="142"/>
        <v>12.575</v>
      </c>
      <c r="K2072" t="s">
        <v>784</v>
      </c>
      <c r="M2072" s="2">
        <v>480</v>
      </c>
    </row>
    <row r="2073" spans="2:13" ht="12.75">
      <c r="B2073" s="291">
        <v>2897</v>
      </c>
      <c r="C2073" s="1" t="s">
        <v>848</v>
      </c>
      <c r="D2073" s="40" t="s">
        <v>782</v>
      </c>
      <c r="E2073" s="82" t="s">
        <v>779</v>
      </c>
      <c r="F2073" s="70" t="s">
        <v>849</v>
      </c>
      <c r="G2073" s="33" t="s">
        <v>269</v>
      </c>
      <c r="H2073" s="8">
        <f>H2072-B2073</f>
        <v>-66461</v>
      </c>
      <c r="I2073" s="28">
        <f>+B2073/M2073</f>
        <v>6.035416666666666</v>
      </c>
      <c r="K2073" t="s">
        <v>784</v>
      </c>
      <c r="M2073" s="2">
        <v>480</v>
      </c>
    </row>
    <row r="2074" spans="2:13" ht="12.75">
      <c r="B2074" s="291">
        <v>4225</v>
      </c>
      <c r="C2074" s="1" t="s">
        <v>850</v>
      </c>
      <c r="D2074" s="40" t="s">
        <v>782</v>
      </c>
      <c r="E2074" s="82" t="s">
        <v>779</v>
      </c>
      <c r="F2074" s="70" t="s">
        <v>851</v>
      </c>
      <c r="G2074" s="33" t="s">
        <v>271</v>
      </c>
      <c r="H2074" s="8">
        <f>H2073-B2074</f>
        <v>-70686</v>
      </c>
      <c r="I2074" s="28">
        <f>+B2074/M2074</f>
        <v>8.802083333333334</v>
      </c>
      <c r="K2074" t="s">
        <v>784</v>
      </c>
      <c r="M2074" s="2">
        <v>480</v>
      </c>
    </row>
    <row r="2075" spans="2:13" ht="12.75">
      <c r="B2075" s="291">
        <v>23538</v>
      </c>
      <c r="C2075" s="1" t="s">
        <v>852</v>
      </c>
      <c r="D2075" s="40" t="s">
        <v>782</v>
      </c>
      <c r="E2075" s="82" t="s">
        <v>779</v>
      </c>
      <c r="F2075" s="70" t="s">
        <v>853</v>
      </c>
      <c r="G2075" s="33" t="s">
        <v>273</v>
      </c>
      <c r="H2075" s="8">
        <f>H2074-B2075</f>
        <v>-94224</v>
      </c>
      <c r="I2075" s="28">
        <f t="shared" si="142"/>
        <v>49.0375</v>
      </c>
      <c r="K2075" t="s">
        <v>784</v>
      </c>
      <c r="M2075" s="2">
        <v>480</v>
      </c>
    </row>
    <row r="2076" spans="1:13" s="66" customFormat="1" ht="12.75">
      <c r="A2076" s="17"/>
      <c r="B2076" s="150">
        <f>SUM(B2064:B2075)</f>
        <v>94224</v>
      </c>
      <c r="C2076" s="17" t="s">
        <v>402</v>
      </c>
      <c r="D2076" s="17"/>
      <c r="E2076" s="17" t="s">
        <v>779</v>
      </c>
      <c r="F2076" s="24"/>
      <c r="G2076" s="24"/>
      <c r="H2076" s="63">
        <v>0</v>
      </c>
      <c r="I2076" s="65">
        <f t="shared" si="142"/>
        <v>196.3</v>
      </c>
      <c r="M2076" s="2">
        <v>480</v>
      </c>
    </row>
    <row r="2077" spans="2:13" ht="12.75">
      <c r="B2077" s="291"/>
      <c r="H2077" s="8">
        <f>H2076-B2077</f>
        <v>0</v>
      </c>
      <c r="I2077" s="28">
        <f t="shared" si="142"/>
        <v>0</v>
      </c>
      <c r="M2077" s="2">
        <v>480</v>
      </c>
    </row>
    <row r="2078" spans="2:13" ht="12.75">
      <c r="B2078" s="291"/>
      <c r="H2078" s="8">
        <f>H2077-B2078</f>
        <v>0</v>
      </c>
      <c r="I2078" s="28">
        <f>+B2078/M2078</f>
        <v>0</v>
      </c>
      <c r="M2078" s="2">
        <v>480</v>
      </c>
    </row>
    <row r="2079" spans="2:13" ht="12.75">
      <c r="B2079" s="291"/>
      <c r="H2079" s="8">
        <f>H2078-B2079</f>
        <v>0</v>
      </c>
      <c r="I2079" s="28">
        <f>+B2079/M2079</f>
        <v>0</v>
      </c>
      <c r="M2079" s="2">
        <v>480</v>
      </c>
    </row>
    <row r="2080" spans="2:13" ht="12.75">
      <c r="B2080" s="291"/>
      <c r="H2080" s="8">
        <f>H2079-B2080</f>
        <v>0</v>
      </c>
      <c r="I2080" s="28">
        <f>+B2080/M2080</f>
        <v>0</v>
      </c>
      <c r="M2080" s="2">
        <v>480</v>
      </c>
    </row>
    <row r="2081" spans="1:13" ht="12.75">
      <c r="A2081" s="57"/>
      <c r="B2081" s="396">
        <f>+B2098+B2115+B2132</f>
        <v>38024</v>
      </c>
      <c r="C2081" s="57" t="s">
        <v>778</v>
      </c>
      <c r="D2081" s="57"/>
      <c r="E2081" s="57" t="s">
        <v>779</v>
      </c>
      <c r="F2081" s="62"/>
      <c r="G2081" s="62" t="s">
        <v>854</v>
      </c>
      <c r="H2081" s="58"/>
      <c r="I2081" s="65"/>
      <c r="J2081" s="62"/>
      <c r="K2081" s="62"/>
      <c r="L2081" s="62"/>
      <c r="M2081" s="2">
        <v>480</v>
      </c>
    </row>
    <row r="2082" spans="2:13" ht="12.75">
      <c r="B2082" s="291"/>
      <c r="H2082" s="8">
        <f>H2080-B2082</f>
        <v>0</v>
      </c>
      <c r="I2082" s="28">
        <f>+B2082/M2082</f>
        <v>0</v>
      </c>
      <c r="M2082" s="2">
        <v>480</v>
      </c>
    </row>
    <row r="2083" spans="2:13" ht="12.75">
      <c r="B2083" s="291"/>
      <c r="I2083" s="28"/>
      <c r="M2083" s="2">
        <v>480</v>
      </c>
    </row>
    <row r="2084" spans="2:13" ht="12.75">
      <c r="B2084" s="291">
        <v>302</v>
      </c>
      <c r="C2084" s="1" t="s">
        <v>781</v>
      </c>
      <c r="D2084" s="18" t="s">
        <v>854</v>
      </c>
      <c r="E2084" s="18" t="s">
        <v>779</v>
      </c>
      <c r="F2084" s="33" t="s">
        <v>1111</v>
      </c>
      <c r="G2084" s="38" t="s">
        <v>1112</v>
      </c>
      <c r="H2084" s="8">
        <f aca="true" t="shared" si="144" ref="H2084:H2097">H2083-B2084</f>
        <v>-302</v>
      </c>
      <c r="I2084" s="28">
        <f aca="true" t="shared" si="145" ref="I2084:I2098">+B2084/M2084</f>
        <v>0.6291666666666667</v>
      </c>
      <c r="K2084" t="s">
        <v>1126</v>
      </c>
      <c r="M2084" s="2">
        <v>480</v>
      </c>
    </row>
    <row r="2085" spans="2:13" ht="12.75">
      <c r="B2085" s="291">
        <v>302</v>
      </c>
      <c r="C2085" s="1" t="s">
        <v>781</v>
      </c>
      <c r="D2085" s="18" t="s">
        <v>854</v>
      </c>
      <c r="E2085" s="18" t="s">
        <v>779</v>
      </c>
      <c r="F2085" s="33" t="s">
        <v>1111</v>
      </c>
      <c r="G2085" s="38" t="s">
        <v>1113</v>
      </c>
      <c r="H2085" s="8">
        <f t="shared" si="144"/>
        <v>-604</v>
      </c>
      <c r="I2085" s="28">
        <f t="shared" si="145"/>
        <v>0.6291666666666667</v>
      </c>
      <c r="K2085" t="s">
        <v>1126</v>
      </c>
      <c r="M2085" s="2">
        <v>480</v>
      </c>
    </row>
    <row r="2086" spans="2:13" ht="12.75">
      <c r="B2086" s="291">
        <v>302</v>
      </c>
      <c r="C2086" s="1" t="s">
        <v>781</v>
      </c>
      <c r="D2086" s="18" t="s">
        <v>854</v>
      </c>
      <c r="E2086" s="18" t="s">
        <v>779</v>
      </c>
      <c r="F2086" s="33" t="s">
        <v>1111</v>
      </c>
      <c r="G2086" s="38" t="s">
        <v>1114</v>
      </c>
      <c r="H2086" s="8">
        <f t="shared" si="144"/>
        <v>-906</v>
      </c>
      <c r="I2086" s="28">
        <f t="shared" si="145"/>
        <v>0.6291666666666667</v>
      </c>
      <c r="K2086" t="s">
        <v>1126</v>
      </c>
      <c r="M2086" s="2">
        <v>480</v>
      </c>
    </row>
    <row r="2087" spans="2:13" ht="12.75">
      <c r="B2087" s="291">
        <v>302</v>
      </c>
      <c r="C2087" s="1" t="s">
        <v>781</v>
      </c>
      <c r="D2087" s="18" t="s">
        <v>854</v>
      </c>
      <c r="E2087" s="18" t="s">
        <v>779</v>
      </c>
      <c r="F2087" s="33" t="s">
        <v>1111</v>
      </c>
      <c r="G2087" s="38" t="s">
        <v>1115</v>
      </c>
      <c r="H2087" s="8">
        <f t="shared" si="144"/>
        <v>-1208</v>
      </c>
      <c r="I2087" s="28">
        <f t="shared" si="145"/>
        <v>0.6291666666666667</v>
      </c>
      <c r="K2087" t="s">
        <v>1126</v>
      </c>
      <c r="M2087" s="2">
        <v>480</v>
      </c>
    </row>
    <row r="2088" spans="2:13" ht="12.75">
      <c r="B2088" s="291">
        <v>302</v>
      </c>
      <c r="C2088" s="1" t="s">
        <v>781</v>
      </c>
      <c r="D2088" s="18" t="s">
        <v>854</v>
      </c>
      <c r="E2088" s="18" t="s">
        <v>779</v>
      </c>
      <c r="F2088" s="33" t="s">
        <v>1111</v>
      </c>
      <c r="G2088" s="38" t="s">
        <v>1116</v>
      </c>
      <c r="H2088" s="8">
        <f t="shared" si="144"/>
        <v>-1510</v>
      </c>
      <c r="I2088" s="28">
        <f t="shared" si="145"/>
        <v>0.6291666666666667</v>
      </c>
      <c r="K2088" t="s">
        <v>1126</v>
      </c>
      <c r="M2088" s="2">
        <v>480</v>
      </c>
    </row>
    <row r="2089" spans="2:13" ht="12.75">
      <c r="B2089" s="291">
        <v>302</v>
      </c>
      <c r="C2089" s="1" t="s">
        <v>781</v>
      </c>
      <c r="D2089" s="18" t="s">
        <v>854</v>
      </c>
      <c r="E2089" s="18" t="s">
        <v>779</v>
      </c>
      <c r="F2089" s="33" t="s">
        <v>1111</v>
      </c>
      <c r="G2089" s="38" t="s">
        <v>1117</v>
      </c>
      <c r="H2089" s="8">
        <f t="shared" si="144"/>
        <v>-1812</v>
      </c>
      <c r="I2089" s="28">
        <f t="shared" si="145"/>
        <v>0.6291666666666667</v>
      </c>
      <c r="K2089" t="s">
        <v>1126</v>
      </c>
      <c r="M2089" s="2">
        <v>480</v>
      </c>
    </row>
    <row r="2090" spans="2:13" ht="12.75">
      <c r="B2090" s="291">
        <v>302</v>
      </c>
      <c r="C2090" s="1" t="s">
        <v>781</v>
      </c>
      <c r="D2090" s="18" t="s">
        <v>854</v>
      </c>
      <c r="E2090" s="18" t="s">
        <v>779</v>
      </c>
      <c r="F2090" s="33" t="s">
        <v>1111</v>
      </c>
      <c r="G2090" s="38" t="s">
        <v>1118</v>
      </c>
      <c r="H2090" s="8">
        <f t="shared" si="144"/>
        <v>-2114</v>
      </c>
      <c r="I2090" s="28">
        <f t="shared" si="145"/>
        <v>0.6291666666666667</v>
      </c>
      <c r="K2090" t="s">
        <v>1126</v>
      </c>
      <c r="M2090" s="2">
        <v>480</v>
      </c>
    </row>
    <row r="2091" spans="2:13" ht="12.75">
      <c r="B2091" s="291">
        <v>302</v>
      </c>
      <c r="C2091" s="1" t="s">
        <v>781</v>
      </c>
      <c r="D2091" s="18" t="s">
        <v>854</v>
      </c>
      <c r="E2091" s="18" t="s">
        <v>779</v>
      </c>
      <c r="F2091" s="33" t="s">
        <v>1111</v>
      </c>
      <c r="G2091" s="38" t="s">
        <v>1119</v>
      </c>
      <c r="H2091" s="8">
        <f t="shared" si="144"/>
        <v>-2416</v>
      </c>
      <c r="I2091" s="28">
        <f t="shared" si="145"/>
        <v>0.6291666666666667</v>
      </c>
      <c r="K2091" t="s">
        <v>1126</v>
      </c>
      <c r="M2091" s="2">
        <v>480</v>
      </c>
    </row>
    <row r="2092" spans="2:13" ht="12.75">
      <c r="B2092" s="291">
        <v>302</v>
      </c>
      <c r="C2092" s="1" t="s">
        <v>781</v>
      </c>
      <c r="D2092" s="18" t="s">
        <v>854</v>
      </c>
      <c r="E2092" s="18" t="s">
        <v>779</v>
      </c>
      <c r="F2092" s="33" t="s">
        <v>1111</v>
      </c>
      <c r="G2092" s="38" t="s">
        <v>1120</v>
      </c>
      <c r="H2092" s="8">
        <f t="shared" si="144"/>
        <v>-2718</v>
      </c>
      <c r="I2092" s="28">
        <f t="shared" si="145"/>
        <v>0.6291666666666667</v>
      </c>
      <c r="K2092" t="s">
        <v>1126</v>
      </c>
      <c r="M2092" s="2">
        <v>480</v>
      </c>
    </row>
    <row r="2093" spans="2:13" ht="12.75">
      <c r="B2093" s="291">
        <v>302</v>
      </c>
      <c r="C2093" s="1" t="s">
        <v>781</v>
      </c>
      <c r="D2093" s="18" t="s">
        <v>854</v>
      </c>
      <c r="E2093" s="18" t="s">
        <v>779</v>
      </c>
      <c r="F2093" s="33" t="s">
        <v>1111</v>
      </c>
      <c r="G2093" s="38" t="s">
        <v>1121</v>
      </c>
      <c r="H2093" s="8">
        <f t="shared" si="144"/>
        <v>-3020</v>
      </c>
      <c r="I2093" s="28">
        <f t="shared" si="145"/>
        <v>0.6291666666666667</v>
      </c>
      <c r="K2093" t="s">
        <v>1126</v>
      </c>
      <c r="M2093" s="2">
        <v>480</v>
      </c>
    </row>
    <row r="2094" spans="2:13" ht="12.75">
      <c r="B2094" s="291">
        <v>302</v>
      </c>
      <c r="C2094" s="1" t="s">
        <v>781</v>
      </c>
      <c r="D2094" s="18" t="s">
        <v>854</v>
      </c>
      <c r="E2094" s="18" t="s">
        <v>779</v>
      </c>
      <c r="F2094" s="33" t="s">
        <v>1111</v>
      </c>
      <c r="G2094" s="38" t="s">
        <v>1122</v>
      </c>
      <c r="H2094" s="8">
        <f t="shared" si="144"/>
        <v>-3322</v>
      </c>
      <c r="I2094" s="28">
        <f t="shared" si="145"/>
        <v>0.6291666666666667</v>
      </c>
      <c r="K2094" t="s">
        <v>1126</v>
      </c>
      <c r="M2094" s="2">
        <v>480</v>
      </c>
    </row>
    <row r="2095" spans="2:13" ht="12.75">
      <c r="B2095" s="291">
        <v>302</v>
      </c>
      <c r="C2095" s="1" t="s">
        <v>781</v>
      </c>
      <c r="D2095" s="18" t="s">
        <v>854</v>
      </c>
      <c r="E2095" s="18" t="s">
        <v>779</v>
      </c>
      <c r="F2095" s="33" t="s">
        <v>1111</v>
      </c>
      <c r="G2095" s="38" t="s">
        <v>1123</v>
      </c>
      <c r="H2095" s="8">
        <f t="shared" si="144"/>
        <v>-3624</v>
      </c>
      <c r="I2095" s="28">
        <f t="shared" si="145"/>
        <v>0.6291666666666667</v>
      </c>
      <c r="K2095" t="s">
        <v>1126</v>
      </c>
      <c r="M2095" s="2">
        <v>480</v>
      </c>
    </row>
    <row r="2096" spans="2:13" ht="12.75">
      <c r="B2096" s="291">
        <v>302</v>
      </c>
      <c r="C2096" s="1" t="s">
        <v>781</v>
      </c>
      <c r="D2096" s="18" t="s">
        <v>854</v>
      </c>
      <c r="E2096" s="18" t="s">
        <v>779</v>
      </c>
      <c r="F2096" s="33" t="s">
        <v>1111</v>
      </c>
      <c r="G2096" s="38" t="s">
        <v>1124</v>
      </c>
      <c r="H2096" s="8">
        <f t="shared" si="144"/>
        <v>-3926</v>
      </c>
      <c r="I2096" s="28">
        <f t="shared" si="145"/>
        <v>0.6291666666666667</v>
      </c>
      <c r="K2096" t="s">
        <v>1126</v>
      </c>
      <c r="M2096" s="2">
        <v>480</v>
      </c>
    </row>
    <row r="2097" spans="2:13" ht="12.75">
      <c r="B2097" s="291">
        <v>302</v>
      </c>
      <c r="C2097" s="1" t="s">
        <v>781</v>
      </c>
      <c r="D2097" s="18" t="s">
        <v>854</v>
      </c>
      <c r="E2097" s="18" t="s">
        <v>779</v>
      </c>
      <c r="F2097" s="33" t="s">
        <v>1111</v>
      </c>
      <c r="G2097" s="38" t="s">
        <v>1125</v>
      </c>
      <c r="H2097" s="8">
        <f t="shared" si="144"/>
        <v>-4228</v>
      </c>
      <c r="I2097" s="28">
        <f t="shared" si="145"/>
        <v>0.6291666666666667</v>
      </c>
      <c r="K2097" t="s">
        <v>1126</v>
      </c>
      <c r="M2097" s="2">
        <v>480</v>
      </c>
    </row>
    <row r="2098" spans="1:13" s="66" customFormat="1" ht="12.75">
      <c r="A2098" s="17"/>
      <c r="B2098" s="150">
        <f>SUM(B2084:B2097)</f>
        <v>4228</v>
      </c>
      <c r="C2098" s="17" t="s">
        <v>781</v>
      </c>
      <c r="D2098" s="17"/>
      <c r="E2098" s="17" t="s">
        <v>779</v>
      </c>
      <c r="F2098" s="24"/>
      <c r="G2098" s="24"/>
      <c r="H2098" s="63">
        <v>0</v>
      </c>
      <c r="I2098" s="65">
        <f t="shared" si="145"/>
        <v>8.808333333333334</v>
      </c>
      <c r="M2098" s="2">
        <v>480</v>
      </c>
    </row>
    <row r="2099" spans="2:13" ht="12.75">
      <c r="B2099" s="291"/>
      <c r="I2099" s="28"/>
      <c r="M2099" s="2">
        <v>480</v>
      </c>
    </row>
    <row r="2100" spans="2:13" ht="12.75">
      <c r="B2100" s="291"/>
      <c r="I2100" s="28"/>
      <c r="M2100" s="2">
        <v>480</v>
      </c>
    </row>
    <row r="2101" spans="2:13" ht="12.75">
      <c r="B2101" s="291">
        <v>1509</v>
      </c>
      <c r="C2101" s="18" t="s">
        <v>37</v>
      </c>
      <c r="D2101" s="18" t="s">
        <v>854</v>
      </c>
      <c r="E2101" s="18" t="s">
        <v>779</v>
      </c>
      <c r="F2101" s="33" t="s">
        <v>1111</v>
      </c>
      <c r="G2101" s="38" t="s">
        <v>1112</v>
      </c>
      <c r="H2101" s="8">
        <f aca="true" t="shared" si="146" ref="H2101:H2114">H2100-B2101</f>
        <v>-1509</v>
      </c>
      <c r="I2101" s="28">
        <f aca="true" t="shared" si="147" ref="I2101:I2115">+B2101/M2101</f>
        <v>3.14375</v>
      </c>
      <c r="K2101" t="s">
        <v>1126</v>
      </c>
      <c r="M2101" s="2">
        <v>480</v>
      </c>
    </row>
    <row r="2102" spans="2:13" ht="12.75">
      <c r="B2102" s="291">
        <v>1509</v>
      </c>
      <c r="C2102" s="18" t="s">
        <v>37</v>
      </c>
      <c r="D2102" s="18" t="s">
        <v>854</v>
      </c>
      <c r="E2102" s="18" t="s">
        <v>779</v>
      </c>
      <c r="F2102" s="33" t="s">
        <v>1111</v>
      </c>
      <c r="G2102" s="38" t="s">
        <v>1113</v>
      </c>
      <c r="H2102" s="8">
        <f t="shared" si="146"/>
        <v>-3018</v>
      </c>
      <c r="I2102" s="28">
        <f t="shared" si="147"/>
        <v>3.14375</v>
      </c>
      <c r="K2102" t="s">
        <v>1126</v>
      </c>
      <c r="M2102" s="2">
        <v>480</v>
      </c>
    </row>
    <row r="2103" spans="2:13" ht="12.75">
      <c r="B2103" s="291">
        <v>1509</v>
      </c>
      <c r="C2103" s="18" t="s">
        <v>37</v>
      </c>
      <c r="D2103" s="18" t="s">
        <v>854</v>
      </c>
      <c r="E2103" s="18" t="s">
        <v>779</v>
      </c>
      <c r="F2103" s="33" t="s">
        <v>1111</v>
      </c>
      <c r="G2103" s="38" t="s">
        <v>1114</v>
      </c>
      <c r="H2103" s="8">
        <f t="shared" si="146"/>
        <v>-4527</v>
      </c>
      <c r="I2103" s="28">
        <f t="shared" si="147"/>
        <v>3.14375</v>
      </c>
      <c r="K2103" t="s">
        <v>1126</v>
      </c>
      <c r="M2103" s="2">
        <v>480</v>
      </c>
    </row>
    <row r="2104" spans="2:13" ht="12.75">
      <c r="B2104" s="291">
        <v>1509</v>
      </c>
      <c r="C2104" s="18" t="s">
        <v>37</v>
      </c>
      <c r="D2104" s="18" t="s">
        <v>854</v>
      </c>
      <c r="E2104" s="18" t="s">
        <v>779</v>
      </c>
      <c r="F2104" s="33" t="s">
        <v>1111</v>
      </c>
      <c r="G2104" s="38" t="s">
        <v>1115</v>
      </c>
      <c r="H2104" s="8">
        <f t="shared" si="146"/>
        <v>-6036</v>
      </c>
      <c r="I2104" s="28">
        <f t="shared" si="147"/>
        <v>3.14375</v>
      </c>
      <c r="K2104" t="s">
        <v>1126</v>
      </c>
      <c r="M2104" s="2">
        <v>480</v>
      </c>
    </row>
    <row r="2105" spans="2:13" ht="12.75">
      <c r="B2105" s="291">
        <v>1509</v>
      </c>
      <c r="C2105" s="18" t="s">
        <v>37</v>
      </c>
      <c r="D2105" s="18" t="s">
        <v>854</v>
      </c>
      <c r="E2105" s="18" t="s">
        <v>779</v>
      </c>
      <c r="F2105" s="33" t="s">
        <v>1111</v>
      </c>
      <c r="G2105" s="38" t="s">
        <v>1116</v>
      </c>
      <c r="H2105" s="8">
        <f t="shared" si="146"/>
        <v>-7545</v>
      </c>
      <c r="I2105" s="28">
        <f t="shared" si="147"/>
        <v>3.14375</v>
      </c>
      <c r="K2105" t="s">
        <v>1126</v>
      </c>
      <c r="M2105" s="2">
        <v>480</v>
      </c>
    </row>
    <row r="2106" spans="2:13" ht="12.75">
      <c r="B2106" s="291">
        <v>1509</v>
      </c>
      <c r="C2106" s="18" t="s">
        <v>37</v>
      </c>
      <c r="D2106" s="18" t="s">
        <v>854</v>
      </c>
      <c r="E2106" s="18" t="s">
        <v>779</v>
      </c>
      <c r="F2106" s="33" t="s">
        <v>1111</v>
      </c>
      <c r="G2106" s="38" t="s">
        <v>1117</v>
      </c>
      <c r="H2106" s="8">
        <f t="shared" si="146"/>
        <v>-9054</v>
      </c>
      <c r="I2106" s="28">
        <f t="shared" si="147"/>
        <v>3.14375</v>
      </c>
      <c r="K2106" t="s">
        <v>1126</v>
      </c>
      <c r="M2106" s="2">
        <v>480</v>
      </c>
    </row>
    <row r="2107" spans="2:13" ht="12.75">
      <c r="B2107" s="291">
        <v>1509</v>
      </c>
      <c r="C2107" s="18" t="s">
        <v>37</v>
      </c>
      <c r="D2107" s="18" t="s">
        <v>854</v>
      </c>
      <c r="E2107" s="18" t="s">
        <v>779</v>
      </c>
      <c r="F2107" s="33" t="s">
        <v>1111</v>
      </c>
      <c r="G2107" s="38" t="s">
        <v>1118</v>
      </c>
      <c r="H2107" s="8">
        <f t="shared" si="146"/>
        <v>-10563</v>
      </c>
      <c r="I2107" s="28">
        <f t="shared" si="147"/>
        <v>3.14375</v>
      </c>
      <c r="K2107" t="s">
        <v>1126</v>
      </c>
      <c r="M2107" s="2">
        <v>480</v>
      </c>
    </row>
    <row r="2108" spans="2:13" ht="12.75">
      <c r="B2108" s="291">
        <v>1509</v>
      </c>
      <c r="C2108" s="18" t="s">
        <v>37</v>
      </c>
      <c r="D2108" s="18" t="s">
        <v>854</v>
      </c>
      <c r="E2108" s="18" t="s">
        <v>779</v>
      </c>
      <c r="F2108" s="33" t="s">
        <v>1111</v>
      </c>
      <c r="G2108" s="38" t="s">
        <v>1119</v>
      </c>
      <c r="H2108" s="8">
        <f t="shared" si="146"/>
        <v>-12072</v>
      </c>
      <c r="I2108" s="28">
        <f t="shared" si="147"/>
        <v>3.14375</v>
      </c>
      <c r="K2108" t="s">
        <v>1126</v>
      </c>
      <c r="M2108" s="2">
        <v>480</v>
      </c>
    </row>
    <row r="2109" spans="2:13" ht="12.75">
      <c r="B2109" s="291">
        <v>1509</v>
      </c>
      <c r="C2109" s="18" t="s">
        <v>37</v>
      </c>
      <c r="D2109" s="18" t="s">
        <v>854</v>
      </c>
      <c r="E2109" s="18" t="s">
        <v>779</v>
      </c>
      <c r="F2109" s="33" t="s">
        <v>1111</v>
      </c>
      <c r="G2109" s="38" t="s">
        <v>1120</v>
      </c>
      <c r="H2109" s="8">
        <f t="shared" si="146"/>
        <v>-13581</v>
      </c>
      <c r="I2109" s="28">
        <f t="shared" si="147"/>
        <v>3.14375</v>
      </c>
      <c r="K2109" t="s">
        <v>1126</v>
      </c>
      <c r="M2109" s="2">
        <v>480</v>
      </c>
    </row>
    <row r="2110" spans="2:13" ht="12.75">
      <c r="B2110" s="291">
        <v>1509</v>
      </c>
      <c r="C2110" s="18" t="s">
        <v>37</v>
      </c>
      <c r="D2110" s="18" t="s">
        <v>854</v>
      </c>
      <c r="E2110" s="18" t="s">
        <v>779</v>
      </c>
      <c r="F2110" s="33" t="s">
        <v>1111</v>
      </c>
      <c r="G2110" s="38" t="s">
        <v>1121</v>
      </c>
      <c r="H2110" s="8">
        <f t="shared" si="146"/>
        <v>-15090</v>
      </c>
      <c r="I2110" s="28">
        <f t="shared" si="147"/>
        <v>3.14375</v>
      </c>
      <c r="K2110" t="s">
        <v>1126</v>
      </c>
      <c r="M2110" s="2">
        <v>480</v>
      </c>
    </row>
    <row r="2111" spans="2:13" ht="12.75">
      <c r="B2111" s="291">
        <v>1509</v>
      </c>
      <c r="C2111" s="18" t="s">
        <v>37</v>
      </c>
      <c r="D2111" s="18" t="s">
        <v>854</v>
      </c>
      <c r="E2111" s="18" t="s">
        <v>779</v>
      </c>
      <c r="F2111" s="33" t="s">
        <v>1111</v>
      </c>
      <c r="G2111" s="38" t="s">
        <v>1122</v>
      </c>
      <c r="H2111" s="8">
        <f t="shared" si="146"/>
        <v>-16599</v>
      </c>
      <c r="I2111" s="28">
        <f t="shared" si="147"/>
        <v>3.14375</v>
      </c>
      <c r="K2111" t="s">
        <v>1126</v>
      </c>
      <c r="M2111" s="2">
        <v>480</v>
      </c>
    </row>
    <row r="2112" spans="2:13" ht="12.75">
      <c r="B2112" s="291">
        <v>1509</v>
      </c>
      <c r="C2112" s="18" t="s">
        <v>37</v>
      </c>
      <c r="D2112" s="18" t="s">
        <v>854</v>
      </c>
      <c r="E2112" s="18" t="s">
        <v>779</v>
      </c>
      <c r="F2112" s="33" t="s">
        <v>1111</v>
      </c>
      <c r="G2112" s="38" t="s">
        <v>1123</v>
      </c>
      <c r="H2112" s="8">
        <f t="shared" si="146"/>
        <v>-18108</v>
      </c>
      <c r="I2112" s="28">
        <f t="shared" si="147"/>
        <v>3.14375</v>
      </c>
      <c r="K2112" t="s">
        <v>1126</v>
      </c>
      <c r="M2112" s="2">
        <v>480</v>
      </c>
    </row>
    <row r="2113" spans="2:13" ht="12.75">
      <c r="B2113" s="291">
        <v>1509</v>
      </c>
      <c r="C2113" s="18" t="s">
        <v>37</v>
      </c>
      <c r="D2113" s="18" t="s">
        <v>854</v>
      </c>
      <c r="E2113" s="18" t="s">
        <v>779</v>
      </c>
      <c r="F2113" s="33" t="s">
        <v>1111</v>
      </c>
      <c r="G2113" s="38" t="s">
        <v>1124</v>
      </c>
      <c r="H2113" s="8">
        <f t="shared" si="146"/>
        <v>-19617</v>
      </c>
      <c r="I2113" s="28">
        <f t="shared" si="147"/>
        <v>3.14375</v>
      </c>
      <c r="K2113" t="s">
        <v>1126</v>
      </c>
      <c r="M2113" s="2">
        <v>480</v>
      </c>
    </row>
    <row r="2114" spans="2:13" ht="12.75">
      <c r="B2114" s="291">
        <v>1509</v>
      </c>
      <c r="C2114" s="18" t="s">
        <v>37</v>
      </c>
      <c r="D2114" s="18" t="s">
        <v>854</v>
      </c>
      <c r="E2114" s="18" t="s">
        <v>779</v>
      </c>
      <c r="F2114" s="33" t="s">
        <v>1111</v>
      </c>
      <c r="G2114" s="38" t="s">
        <v>1125</v>
      </c>
      <c r="H2114" s="8">
        <f t="shared" si="146"/>
        <v>-21126</v>
      </c>
      <c r="I2114" s="28">
        <f t="shared" si="147"/>
        <v>3.14375</v>
      </c>
      <c r="K2114" t="s">
        <v>1126</v>
      </c>
      <c r="M2114" s="2">
        <v>480</v>
      </c>
    </row>
    <row r="2115" spans="1:13" s="66" customFormat="1" ht="12.75">
      <c r="A2115" s="17"/>
      <c r="B2115" s="150">
        <f>SUM(B2101:B2114)</f>
        <v>21126</v>
      </c>
      <c r="C2115" s="17" t="s">
        <v>781</v>
      </c>
      <c r="D2115" s="17"/>
      <c r="E2115" s="17" t="s">
        <v>779</v>
      </c>
      <c r="F2115" s="24"/>
      <c r="G2115" s="24"/>
      <c r="H2115" s="63">
        <v>0</v>
      </c>
      <c r="I2115" s="65">
        <f t="shared" si="147"/>
        <v>44.0125</v>
      </c>
      <c r="M2115" s="2">
        <v>480</v>
      </c>
    </row>
    <row r="2116" spans="2:13" ht="12.75">
      <c r="B2116" s="291"/>
      <c r="I2116" s="28"/>
      <c r="M2116" s="2">
        <v>480</v>
      </c>
    </row>
    <row r="2117" spans="2:13" ht="12.75">
      <c r="B2117" s="291"/>
      <c r="I2117" s="28"/>
      <c r="M2117" s="2">
        <v>480</v>
      </c>
    </row>
    <row r="2118" spans="2:13" ht="12.75">
      <c r="B2118" s="291">
        <v>905</v>
      </c>
      <c r="C2118" s="1" t="s">
        <v>41</v>
      </c>
      <c r="D2118" s="18" t="s">
        <v>854</v>
      </c>
      <c r="E2118" s="18" t="s">
        <v>779</v>
      </c>
      <c r="F2118" s="33" t="s">
        <v>1111</v>
      </c>
      <c r="G2118" s="38" t="s">
        <v>1112</v>
      </c>
      <c r="H2118" s="8">
        <f aca="true" t="shared" si="148" ref="H2118:H2131">H2117-B2118</f>
        <v>-905</v>
      </c>
      <c r="I2118" s="28">
        <f aca="true" t="shared" si="149" ref="I2118:I2132">+B2118/M2118</f>
        <v>1.8854166666666667</v>
      </c>
      <c r="K2118" t="s">
        <v>1126</v>
      </c>
      <c r="M2118" s="2">
        <v>480</v>
      </c>
    </row>
    <row r="2119" spans="2:13" ht="12.75">
      <c r="B2119" s="291">
        <v>905</v>
      </c>
      <c r="C2119" s="1" t="s">
        <v>41</v>
      </c>
      <c r="D2119" s="18" t="s">
        <v>854</v>
      </c>
      <c r="E2119" s="18" t="s">
        <v>779</v>
      </c>
      <c r="F2119" s="33" t="s">
        <v>1111</v>
      </c>
      <c r="G2119" s="38" t="s">
        <v>1113</v>
      </c>
      <c r="H2119" s="8">
        <f t="shared" si="148"/>
        <v>-1810</v>
      </c>
      <c r="I2119" s="28">
        <f t="shared" si="149"/>
        <v>1.8854166666666667</v>
      </c>
      <c r="K2119" t="s">
        <v>1126</v>
      </c>
      <c r="M2119" s="2">
        <v>480</v>
      </c>
    </row>
    <row r="2120" spans="2:13" ht="12.75">
      <c r="B2120" s="291">
        <v>905</v>
      </c>
      <c r="C2120" s="1" t="s">
        <v>41</v>
      </c>
      <c r="D2120" s="18" t="s">
        <v>854</v>
      </c>
      <c r="E2120" s="18" t="s">
        <v>779</v>
      </c>
      <c r="F2120" s="33" t="s">
        <v>1111</v>
      </c>
      <c r="G2120" s="38" t="s">
        <v>1114</v>
      </c>
      <c r="H2120" s="8">
        <f t="shared" si="148"/>
        <v>-2715</v>
      </c>
      <c r="I2120" s="28">
        <f t="shared" si="149"/>
        <v>1.8854166666666667</v>
      </c>
      <c r="K2120" t="s">
        <v>1126</v>
      </c>
      <c r="M2120" s="2">
        <v>480</v>
      </c>
    </row>
    <row r="2121" spans="2:13" ht="12.75">
      <c r="B2121" s="291">
        <v>905</v>
      </c>
      <c r="C2121" s="1" t="s">
        <v>41</v>
      </c>
      <c r="D2121" s="18" t="s">
        <v>854</v>
      </c>
      <c r="E2121" s="18" t="s">
        <v>779</v>
      </c>
      <c r="F2121" s="33" t="s">
        <v>1111</v>
      </c>
      <c r="G2121" s="38" t="s">
        <v>1115</v>
      </c>
      <c r="H2121" s="8">
        <f t="shared" si="148"/>
        <v>-3620</v>
      </c>
      <c r="I2121" s="28">
        <f t="shared" si="149"/>
        <v>1.8854166666666667</v>
      </c>
      <c r="K2121" t="s">
        <v>1126</v>
      </c>
      <c r="M2121" s="2">
        <v>480</v>
      </c>
    </row>
    <row r="2122" spans="2:13" ht="12.75">
      <c r="B2122" s="291">
        <v>905</v>
      </c>
      <c r="C2122" s="1" t="s">
        <v>41</v>
      </c>
      <c r="D2122" s="18" t="s">
        <v>854</v>
      </c>
      <c r="E2122" s="18" t="s">
        <v>779</v>
      </c>
      <c r="F2122" s="33" t="s">
        <v>1111</v>
      </c>
      <c r="G2122" s="38" t="s">
        <v>1116</v>
      </c>
      <c r="H2122" s="8">
        <f t="shared" si="148"/>
        <v>-4525</v>
      </c>
      <c r="I2122" s="28">
        <f t="shared" si="149"/>
        <v>1.8854166666666667</v>
      </c>
      <c r="K2122" t="s">
        <v>1126</v>
      </c>
      <c r="M2122" s="2">
        <v>480</v>
      </c>
    </row>
    <row r="2123" spans="2:13" ht="12.75">
      <c r="B2123" s="291">
        <v>905</v>
      </c>
      <c r="C2123" s="1" t="s">
        <v>41</v>
      </c>
      <c r="D2123" s="18" t="s">
        <v>854</v>
      </c>
      <c r="E2123" s="18" t="s">
        <v>779</v>
      </c>
      <c r="F2123" s="33" t="s">
        <v>1111</v>
      </c>
      <c r="G2123" s="38" t="s">
        <v>1117</v>
      </c>
      <c r="H2123" s="8">
        <f t="shared" si="148"/>
        <v>-5430</v>
      </c>
      <c r="I2123" s="28">
        <f t="shared" si="149"/>
        <v>1.8854166666666667</v>
      </c>
      <c r="K2123" t="s">
        <v>1126</v>
      </c>
      <c r="M2123" s="2">
        <v>480</v>
      </c>
    </row>
    <row r="2124" spans="2:13" ht="12.75">
      <c r="B2124" s="291">
        <v>905</v>
      </c>
      <c r="C2124" s="1" t="s">
        <v>41</v>
      </c>
      <c r="D2124" s="18" t="s">
        <v>854</v>
      </c>
      <c r="E2124" s="18" t="s">
        <v>779</v>
      </c>
      <c r="F2124" s="33" t="s">
        <v>1111</v>
      </c>
      <c r="G2124" s="38" t="s">
        <v>1118</v>
      </c>
      <c r="H2124" s="8">
        <f t="shared" si="148"/>
        <v>-6335</v>
      </c>
      <c r="I2124" s="28">
        <f t="shared" si="149"/>
        <v>1.8854166666666667</v>
      </c>
      <c r="K2124" t="s">
        <v>1126</v>
      </c>
      <c r="M2124" s="2">
        <v>480</v>
      </c>
    </row>
    <row r="2125" spans="2:13" ht="12.75">
      <c r="B2125" s="291">
        <v>905</v>
      </c>
      <c r="C2125" s="1" t="s">
        <v>41</v>
      </c>
      <c r="D2125" s="18" t="s">
        <v>854</v>
      </c>
      <c r="E2125" s="18" t="s">
        <v>779</v>
      </c>
      <c r="F2125" s="33" t="s">
        <v>1111</v>
      </c>
      <c r="G2125" s="38" t="s">
        <v>1119</v>
      </c>
      <c r="H2125" s="8">
        <f t="shared" si="148"/>
        <v>-7240</v>
      </c>
      <c r="I2125" s="28">
        <f t="shared" si="149"/>
        <v>1.8854166666666667</v>
      </c>
      <c r="K2125" t="s">
        <v>1126</v>
      </c>
      <c r="M2125" s="2">
        <v>480</v>
      </c>
    </row>
    <row r="2126" spans="2:13" ht="12.75">
      <c r="B2126" s="291">
        <v>905</v>
      </c>
      <c r="C2126" s="1" t="s">
        <v>41</v>
      </c>
      <c r="D2126" s="18" t="s">
        <v>854</v>
      </c>
      <c r="E2126" s="18" t="s">
        <v>779</v>
      </c>
      <c r="F2126" s="33" t="s">
        <v>1111</v>
      </c>
      <c r="G2126" s="38" t="s">
        <v>1120</v>
      </c>
      <c r="H2126" s="8">
        <f t="shared" si="148"/>
        <v>-8145</v>
      </c>
      <c r="I2126" s="28">
        <f t="shared" si="149"/>
        <v>1.8854166666666667</v>
      </c>
      <c r="K2126" t="s">
        <v>1126</v>
      </c>
      <c r="M2126" s="2">
        <v>480</v>
      </c>
    </row>
    <row r="2127" spans="2:13" ht="12.75">
      <c r="B2127" s="291">
        <v>905</v>
      </c>
      <c r="C2127" s="1" t="s">
        <v>41</v>
      </c>
      <c r="D2127" s="18" t="s">
        <v>854</v>
      </c>
      <c r="E2127" s="18" t="s">
        <v>779</v>
      </c>
      <c r="F2127" s="33" t="s">
        <v>1111</v>
      </c>
      <c r="G2127" s="38" t="s">
        <v>1121</v>
      </c>
      <c r="H2127" s="8">
        <f t="shared" si="148"/>
        <v>-9050</v>
      </c>
      <c r="I2127" s="28">
        <f t="shared" si="149"/>
        <v>1.8854166666666667</v>
      </c>
      <c r="K2127" t="s">
        <v>1126</v>
      </c>
      <c r="M2127" s="2">
        <v>480</v>
      </c>
    </row>
    <row r="2128" spans="2:13" ht="12.75">
      <c r="B2128" s="291">
        <v>905</v>
      </c>
      <c r="C2128" s="1" t="s">
        <v>41</v>
      </c>
      <c r="D2128" s="18" t="s">
        <v>854</v>
      </c>
      <c r="E2128" s="18" t="s">
        <v>779</v>
      </c>
      <c r="F2128" s="33" t="s">
        <v>1111</v>
      </c>
      <c r="G2128" s="38" t="s">
        <v>1122</v>
      </c>
      <c r="H2128" s="8">
        <f t="shared" si="148"/>
        <v>-9955</v>
      </c>
      <c r="I2128" s="28">
        <f t="shared" si="149"/>
        <v>1.8854166666666667</v>
      </c>
      <c r="K2128" t="s">
        <v>1126</v>
      </c>
      <c r="M2128" s="2">
        <v>480</v>
      </c>
    </row>
    <row r="2129" spans="2:13" ht="12.75">
      <c r="B2129" s="291">
        <v>905</v>
      </c>
      <c r="C2129" s="1" t="s">
        <v>41</v>
      </c>
      <c r="D2129" s="18" t="s">
        <v>854</v>
      </c>
      <c r="E2129" s="18" t="s">
        <v>779</v>
      </c>
      <c r="F2129" s="33" t="s">
        <v>1111</v>
      </c>
      <c r="G2129" s="38" t="s">
        <v>1123</v>
      </c>
      <c r="H2129" s="8">
        <f t="shared" si="148"/>
        <v>-10860</v>
      </c>
      <c r="I2129" s="28">
        <f t="shared" si="149"/>
        <v>1.8854166666666667</v>
      </c>
      <c r="K2129" t="s">
        <v>1126</v>
      </c>
      <c r="M2129" s="2">
        <v>480</v>
      </c>
    </row>
    <row r="2130" spans="2:13" ht="12.75">
      <c r="B2130" s="291">
        <v>905</v>
      </c>
      <c r="C2130" s="1" t="s">
        <v>41</v>
      </c>
      <c r="D2130" s="18" t="s">
        <v>854</v>
      </c>
      <c r="E2130" s="18" t="s">
        <v>779</v>
      </c>
      <c r="F2130" s="33" t="s">
        <v>1111</v>
      </c>
      <c r="G2130" s="38" t="s">
        <v>1124</v>
      </c>
      <c r="H2130" s="8">
        <f t="shared" si="148"/>
        <v>-11765</v>
      </c>
      <c r="I2130" s="28">
        <f t="shared" si="149"/>
        <v>1.8854166666666667</v>
      </c>
      <c r="K2130" t="s">
        <v>1126</v>
      </c>
      <c r="M2130" s="2">
        <v>480</v>
      </c>
    </row>
    <row r="2131" spans="2:13" ht="12.75">
      <c r="B2131" s="291">
        <v>905</v>
      </c>
      <c r="C2131" s="1" t="s">
        <v>41</v>
      </c>
      <c r="D2131" s="18" t="s">
        <v>854</v>
      </c>
      <c r="E2131" s="18" t="s">
        <v>779</v>
      </c>
      <c r="F2131" s="33" t="s">
        <v>1111</v>
      </c>
      <c r="G2131" s="38" t="s">
        <v>1125</v>
      </c>
      <c r="H2131" s="8">
        <f t="shared" si="148"/>
        <v>-12670</v>
      </c>
      <c r="I2131" s="28">
        <f t="shared" si="149"/>
        <v>1.8854166666666667</v>
      </c>
      <c r="K2131" t="s">
        <v>1126</v>
      </c>
      <c r="M2131" s="2">
        <v>480</v>
      </c>
    </row>
    <row r="2132" spans="1:13" s="66" customFormat="1" ht="12.75">
      <c r="A2132" s="17"/>
      <c r="B2132" s="150">
        <f>SUM(B2118:B2131)</f>
        <v>12670</v>
      </c>
      <c r="C2132" s="17" t="s">
        <v>41</v>
      </c>
      <c r="D2132" s="17"/>
      <c r="E2132" s="17" t="s">
        <v>779</v>
      </c>
      <c r="F2132" s="24"/>
      <c r="G2132" s="24"/>
      <c r="H2132" s="63">
        <v>0</v>
      </c>
      <c r="I2132" s="65">
        <f t="shared" si="149"/>
        <v>26.395833333333332</v>
      </c>
      <c r="M2132" s="2">
        <v>480</v>
      </c>
    </row>
    <row r="2133" spans="2:13" ht="12.75">
      <c r="B2133" s="291"/>
      <c r="H2133" s="8">
        <f>H2132-B2133</f>
        <v>0</v>
      </c>
      <c r="I2133" s="28">
        <f>+B2133/M2133</f>
        <v>0</v>
      </c>
      <c r="M2133" s="2">
        <v>480</v>
      </c>
    </row>
    <row r="2134" spans="2:13" ht="12.75">
      <c r="B2134" s="291"/>
      <c r="H2134" s="8">
        <f>H2133-B2134</f>
        <v>0</v>
      </c>
      <c r="I2134" s="28">
        <f>+B2134/M2134</f>
        <v>0</v>
      </c>
      <c r="M2134" s="2">
        <v>480</v>
      </c>
    </row>
    <row r="2135" spans="2:13" ht="12.75">
      <c r="B2135" s="291"/>
      <c r="H2135" s="8">
        <f>H2134-B2135</f>
        <v>0</v>
      </c>
      <c r="I2135" s="28">
        <f>+B2135/M2135</f>
        <v>0</v>
      </c>
      <c r="M2135" s="2">
        <v>480</v>
      </c>
    </row>
    <row r="2136" spans="2:13" ht="12.75">
      <c r="B2136" s="291"/>
      <c r="H2136" s="8">
        <f>H2135-B2136</f>
        <v>0</v>
      </c>
      <c r="I2136" s="28">
        <f>+B2136/M2136</f>
        <v>0</v>
      </c>
      <c r="M2136" s="2">
        <v>480</v>
      </c>
    </row>
    <row r="2137" spans="1:13" ht="12.75">
      <c r="A2137" s="57"/>
      <c r="B2137" s="396">
        <f>+B2151+B2155+B2161+B2166+B2191+B2215+B2221+B2226</f>
        <v>871855</v>
      </c>
      <c r="C2137" s="57" t="s">
        <v>778</v>
      </c>
      <c r="D2137" s="57"/>
      <c r="E2137" s="57" t="s">
        <v>779</v>
      </c>
      <c r="F2137" s="62"/>
      <c r="G2137" s="62" t="s">
        <v>862</v>
      </c>
      <c r="H2137" s="58"/>
      <c r="I2137" s="65"/>
      <c r="J2137" s="62"/>
      <c r="K2137" s="62"/>
      <c r="L2137" s="62"/>
      <c r="M2137" s="2">
        <v>480</v>
      </c>
    </row>
    <row r="2138" spans="2:13" ht="12.75">
      <c r="B2138" s="291"/>
      <c r="H2138" s="8">
        <f>H2137-B2138</f>
        <v>0</v>
      </c>
      <c r="I2138" s="28">
        <f>+B2138/M2138</f>
        <v>0</v>
      </c>
      <c r="M2138" s="2">
        <v>480</v>
      </c>
    </row>
    <row r="2139" spans="2:13" ht="12.75">
      <c r="B2139" s="291"/>
      <c r="H2139" s="8">
        <f>H2138-B2139</f>
        <v>0</v>
      </c>
      <c r="I2139" s="28">
        <f>+B2139/M2139</f>
        <v>0</v>
      </c>
      <c r="M2139" s="2">
        <v>480</v>
      </c>
    </row>
    <row r="2140" spans="2:13" ht="12.75">
      <c r="B2140" s="291">
        <v>2500</v>
      </c>
      <c r="C2140" s="1" t="s">
        <v>855</v>
      </c>
      <c r="D2140" s="1" t="s">
        <v>782</v>
      </c>
      <c r="E2140" s="1" t="s">
        <v>779</v>
      </c>
      <c r="F2140" s="33" t="s">
        <v>863</v>
      </c>
      <c r="G2140" s="33" t="s">
        <v>139</v>
      </c>
      <c r="H2140" s="8">
        <f aca="true" t="shared" si="150" ref="H2140:H2150">H2139-B2140</f>
        <v>-2500</v>
      </c>
      <c r="I2140" s="28">
        <f aca="true" t="shared" si="151" ref="I2140:I2190">+B2140/M2140</f>
        <v>5.208333333333333</v>
      </c>
      <c r="K2140" t="s">
        <v>17</v>
      </c>
      <c r="M2140" s="2">
        <v>480</v>
      </c>
    </row>
    <row r="2141" spans="2:14" ht="12.75">
      <c r="B2141" s="291">
        <v>2500</v>
      </c>
      <c r="C2141" s="1" t="s">
        <v>855</v>
      </c>
      <c r="D2141" s="1" t="s">
        <v>782</v>
      </c>
      <c r="E2141" s="1" t="s">
        <v>779</v>
      </c>
      <c r="F2141" s="33" t="s">
        <v>864</v>
      </c>
      <c r="G2141" s="33" t="s">
        <v>137</v>
      </c>
      <c r="H2141" s="8">
        <f t="shared" si="150"/>
        <v>-5000</v>
      </c>
      <c r="I2141" s="28">
        <f t="shared" si="151"/>
        <v>5.208333333333333</v>
      </c>
      <c r="K2141" t="s">
        <v>17</v>
      </c>
      <c r="M2141" s="2">
        <v>480</v>
      </c>
      <c r="N2141" s="43"/>
    </row>
    <row r="2142" spans="2:13" ht="12.75">
      <c r="B2142" s="291">
        <v>2500</v>
      </c>
      <c r="C2142" s="1" t="s">
        <v>855</v>
      </c>
      <c r="D2142" s="1" t="s">
        <v>782</v>
      </c>
      <c r="E2142" s="1" t="s">
        <v>779</v>
      </c>
      <c r="F2142" s="33" t="s">
        <v>865</v>
      </c>
      <c r="G2142" s="33" t="s">
        <v>135</v>
      </c>
      <c r="H2142" s="8">
        <f t="shared" si="150"/>
        <v>-7500</v>
      </c>
      <c r="I2142" s="28">
        <f t="shared" si="151"/>
        <v>5.208333333333333</v>
      </c>
      <c r="K2142" t="s">
        <v>17</v>
      </c>
      <c r="M2142" s="2">
        <v>480</v>
      </c>
    </row>
    <row r="2143" spans="2:13" ht="12.75">
      <c r="B2143" s="291">
        <v>2500</v>
      </c>
      <c r="C2143" s="1" t="s">
        <v>855</v>
      </c>
      <c r="D2143" s="1" t="s">
        <v>782</v>
      </c>
      <c r="E2143" s="1" t="s">
        <v>779</v>
      </c>
      <c r="F2143" s="33" t="s">
        <v>866</v>
      </c>
      <c r="G2143" s="33" t="s">
        <v>209</v>
      </c>
      <c r="H2143" s="8">
        <f t="shared" si="150"/>
        <v>-10000</v>
      </c>
      <c r="I2143" s="28">
        <f t="shared" si="151"/>
        <v>5.208333333333333</v>
      </c>
      <c r="K2143" t="s">
        <v>17</v>
      </c>
      <c r="M2143" s="2">
        <v>480</v>
      </c>
    </row>
    <row r="2144" spans="2:13" ht="12.75">
      <c r="B2144" s="291">
        <v>2500</v>
      </c>
      <c r="C2144" s="1" t="s">
        <v>855</v>
      </c>
      <c r="D2144" s="1" t="s">
        <v>782</v>
      </c>
      <c r="E2144" s="1" t="s">
        <v>779</v>
      </c>
      <c r="F2144" s="33" t="s">
        <v>867</v>
      </c>
      <c r="G2144" s="33" t="s">
        <v>214</v>
      </c>
      <c r="H2144" s="8">
        <f t="shared" si="150"/>
        <v>-12500</v>
      </c>
      <c r="I2144" s="28">
        <f t="shared" si="151"/>
        <v>5.208333333333333</v>
      </c>
      <c r="K2144" t="s">
        <v>17</v>
      </c>
      <c r="M2144" s="2">
        <v>480</v>
      </c>
    </row>
    <row r="2145" spans="2:13" ht="12.75">
      <c r="B2145" s="291">
        <v>2500</v>
      </c>
      <c r="C2145" s="1" t="s">
        <v>855</v>
      </c>
      <c r="D2145" s="1" t="s">
        <v>782</v>
      </c>
      <c r="E2145" s="1" t="s">
        <v>779</v>
      </c>
      <c r="F2145" s="33" t="s">
        <v>868</v>
      </c>
      <c r="G2145" s="33" t="s">
        <v>216</v>
      </c>
      <c r="H2145" s="8">
        <f t="shared" si="150"/>
        <v>-15000</v>
      </c>
      <c r="I2145" s="28">
        <f t="shared" si="151"/>
        <v>5.208333333333333</v>
      </c>
      <c r="K2145" t="s">
        <v>17</v>
      </c>
      <c r="M2145" s="2">
        <v>480</v>
      </c>
    </row>
    <row r="2146" spans="2:13" ht="12.75">
      <c r="B2146" s="291">
        <v>2500</v>
      </c>
      <c r="C2146" s="1" t="s">
        <v>855</v>
      </c>
      <c r="D2146" s="1" t="s">
        <v>782</v>
      </c>
      <c r="E2146" s="1" t="s">
        <v>779</v>
      </c>
      <c r="F2146" s="33" t="s">
        <v>869</v>
      </c>
      <c r="G2146" s="33" t="s">
        <v>233</v>
      </c>
      <c r="H2146" s="8">
        <f t="shared" si="150"/>
        <v>-17500</v>
      </c>
      <c r="I2146" s="28">
        <f t="shared" si="151"/>
        <v>5.208333333333333</v>
      </c>
      <c r="K2146" t="s">
        <v>17</v>
      </c>
      <c r="M2146" s="2">
        <v>480</v>
      </c>
    </row>
    <row r="2147" spans="2:13" ht="12.75">
      <c r="B2147" s="291">
        <v>2500</v>
      </c>
      <c r="C2147" s="1" t="s">
        <v>855</v>
      </c>
      <c r="D2147" s="1" t="s">
        <v>782</v>
      </c>
      <c r="E2147" s="1" t="s">
        <v>779</v>
      </c>
      <c r="F2147" s="33" t="s">
        <v>870</v>
      </c>
      <c r="G2147" s="33" t="s">
        <v>236</v>
      </c>
      <c r="H2147" s="8">
        <f t="shared" si="150"/>
        <v>-20000</v>
      </c>
      <c r="I2147" s="28">
        <f t="shared" si="151"/>
        <v>5.208333333333333</v>
      </c>
      <c r="K2147" t="s">
        <v>17</v>
      </c>
      <c r="M2147" s="2">
        <v>480</v>
      </c>
    </row>
    <row r="2148" spans="2:13" ht="12.75">
      <c r="B2148" s="291">
        <v>2500</v>
      </c>
      <c r="C2148" s="1" t="s">
        <v>855</v>
      </c>
      <c r="D2148" s="1" t="s">
        <v>782</v>
      </c>
      <c r="E2148" s="1" t="s">
        <v>779</v>
      </c>
      <c r="F2148" s="33" t="s">
        <v>871</v>
      </c>
      <c r="G2148" s="33" t="s">
        <v>269</v>
      </c>
      <c r="H2148" s="8">
        <f t="shared" si="150"/>
        <v>-22500</v>
      </c>
      <c r="I2148" s="28">
        <f t="shared" si="151"/>
        <v>5.208333333333333</v>
      </c>
      <c r="K2148" t="s">
        <v>17</v>
      </c>
      <c r="M2148" s="2">
        <v>480</v>
      </c>
    </row>
    <row r="2149" spans="2:13" ht="12.75">
      <c r="B2149" s="291">
        <v>2500</v>
      </c>
      <c r="C2149" s="1" t="s">
        <v>855</v>
      </c>
      <c r="D2149" s="1" t="s">
        <v>782</v>
      </c>
      <c r="E2149" s="1" t="s">
        <v>779</v>
      </c>
      <c r="F2149" s="33" t="s">
        <v>872</v>
      </c>
      <c r="G2149" s="33" t="s">
        <v>271</v>
      </c>
      <c r="H2149" s="8">
        <f t="shared" si="150"/>
        <v>-25000</v>
      </c>
      <c r="I2149" s="28">
        <f t="shared" si="151"/>
        <v>5.208333333333333</v>
      </c>
      <c r="K2149" t="s">
        <v>17</v>
      </c>
      <c r="M2149" s="2">
        <v>480</v>
      </c>
    </row>
    <row r="2150" spans="2:13" ht="12.75">
      <c r="B2150" s="291">
        <v>2500</v>
      </c>
      <c r="C2150" s="1" t="s">
        <v>855</v>
      </c>
      <c r="D2150" s="1" t="s">
        <v>782</v>
      </c>
      <c r="E2150" s="1" t="s">
        <v>779</v>
      </c>
      <c r="F2150" s="33" t="s">
        <v>873</v>
      </c>
      <c r="G2150" s="33" t="s">
        <v>137</v>
      </c>
      <c r="H2150" s="8">
        <f t="shared" si="150"/>
        <v>-27500</v>
      </c>
      <c r="I2150" s="28">
        <f t="shared" si="151"/>
        <v>5.208333333333333</v>
      </c>
      <c r="K2150" t="s">
        <v>17</v>
      </c>
      <c r="M2150" s="2">
        <v>480</v>
      </c>
    </row>
    <row r="2151" spans="1:13" s="66" customFormat="1" ht="12.75">
      <c r="A2151" s="17"/>
      <c r="B2151" s="150">
        <f>SUM(B2140:B2150)</f>
        <v>27500</v>
      </c>
      <c r="C2151" s="17" t="s">
        <v>855</v>
      </c>
      <c r="D2151" s="17"/>
      <c r="E2151" s="17" t="s">
        <v>779</v>
      </c>
      <c r="F2151" s="24"/>
      <c r="G2151" s="24"/>
      <c r="H2151" s="63">
        <v>0</v>
      </c>
      <c r="I2151" s="65">
        <f t="shared" si="151"/>
        <v>57.291666666666664</v>
      </c>
      <c r="M2151" s="2">
        <v>480</v>
      </c>
    </row>
    <row r="2152" spans="2:13" ht="12.75">
      <c r="B2152" s="291"/>
      <c r="H2152" s="8">
        <f>H2151-B2152</f>
        <v>0</v>
      </c>
      <c r="I2152" s="28">
        <f t="shared" si="151"/>
        <v>0</v>
      </c>
      <c r="M2152" s="2">
        <v>480</v>
      </c>
    </row>
    <row r="2153" spans="2:13" ht="12.75">
      <c r="B2153" s="291"/>
      <c r="H2153" s="8">
        <f>H2152-B2153</f>
        <v>0</v>
      </c>
      <c r="I2153" s="28">
        <f t="shared" si="151"/>
        <v>0</v>
      </c>
      <c r="M2153" s="2">
        <v>480</v>
      </c>
    </row>
    <row r="2154" spans="2:13" ht="12.75">
      <c r="B2154" s="149">
        <v>520000</v>
      </c>
      <c r="C2154" s="18" t="s">
        <v>808</v>
      </c>
      <c r="D2154" s="18" t="s">
        <v>782</v>
      </c>
      <c r="E2154" s="18" t="s">
        <v>779</v>
      </c>
      <c r="F2154" s="37" t="s">
        <v>809</v>
      </c>
      <c r="G2154" s="33" t="s">
        <v>56</v>
      </c>
      <c r="H2154" s="8">
        <f>H1952-B2154</f>
        <v>-520000</v>
      </c>
      <c r="I2154" s="28">
        <f t="shared" si="151"/>
        <v>1083.3333333333333</v>
      </c>
      <c r="K2154" t="s">
        <v>810</v>
      </c>
      <c r="M2154" s="2">
        <v>480</v>
      </c>
    </row>
    <row r="2155" spans="1:13" s="66" customFormat="1" ht="12.75">
      <c r="A2155" s="17"/>
      <c r="B2155" s="150">
        <f>SUM(B2154)</f>
        <v>520000</v>
      </c>
      <c r="C2155" s="17" t="s">
        <v>812</v>
      </c>
      <c r="D2155" s="17"/>
      <c r="E2155" s="17" t="s">
        <v>779</v>
      </c>
      <c r="F2155" s="24"/>
      <c r="G2155" s="24"/>
      <c r="H2155" s="63">
        <v>0</v>
      </c>
      <c r="I2155" s="65">
        <f t="shared" si="151"/>
        <v>1083.3333333333333</v>
      </c>
      <c r="M2155" s="2">
        <v>480</v>
      </c>
    </row>
    <row r="2156" spans="2:13" ht="12.75">
      <c r="B2156" s="291"/>
      <c r="H2156" s="8">
        <f>H2155-B2156</f>
        <v>0</v>
      </c>
      <c r="I2156" s="28">
        <f t="shared" si="151"/>
        <v>0</v>
      </c>
      <c r="M2156" s="2">
        <v>480</v>
      </c>
    </row>
    <row r="2157" spans="2:13" ht="12.75">
      <c r="B2157" s="291"/>
      <c r="H2157" s="8">
        <f>H2156-B2157</f>
        <v>0</v>
      </c>
      <c r="I2157" s="28">
        <f t="shared" si="151"/>
        <v>0</v>
      </c>
      <c r="M2157" s="2">
        <v>480</v>
      </c>
    </row>
    <row r="2158" spans="1:13" s="80" customFormat="1" ht="12.75">
      <c r="A2158" s="40"/>
      <c r="B2158" s="149">
        <v>10000</v>
      </c>
      <c r="C2158" s="40" t="s">
        <v>874</v>
      </c>
      <c r="D2158" s="1" t="s">
        <v>782</v>
      </c>
      <c r="E2158" s="1" t="s">
        <v>779</v>
      </c>
      <c r="F2158" s="38" t="s">
        <v>875</v>
      </c>
      <c r="G2158" s="38" t="s">
        <v>271</v>
      </c>
      <c r="H2158" s="8">
        <f>H2157-B2158</f>
        <v>-10000</v>
      </c>
      <c r="I2158" s="28">
        <f t="shared" si="151"/>
        <v>20.833333333333332</v>
      </c>
      <c r="K2158" t="s">
        <v>1102</v>
      </c>
      <c r="M2158" s="2">
        <v>480</v>
      </c>
    </row>
    <row r="2159" spans="1:13" s="80" customFormat="1" ht="12.75">
      <c r="A2159" s="40"/>
      <c r="B2159" s="149">
        <v>15000</v>
      </c>
      <c r="C2159" s="40" t="s">
        <v>876</v>
      </c>
      <c r="D2159" s="1" t="s">
        <v>782</v>
      </c>
      <c r="E2159" s="1" t="s">
        <v>779</v>
      </c>
      <c r="F2159" s="38" t="s">
        <v>875</v>
      </c>
      <c r="G2159" s="38" t="s">
        <v>100</v>
      </c>
      <c r="H2159" s="8">
        <f>H2158-B2159</f>
        <v>-25000</v>
      </c>
      <c r="I2159" s="28">
        <f t="shared" si="151"/>
        <v>31.25</v>
      </c>
      <c r="K2159" t="s">
        <v>1102</v>
      </c>
      <c r="M2159" s="2">
        <v>480</v>
      </c>
    </row>
    <row r="2160" spans="1:13" s="80" customFormat="1" ht="12.75">
      <c r="A2160" s="40"/>
      <c r="B2160" s="149">
        <v>50000</v>
      </c>
      <c r="C2160" s="40" t="s">
        <v>1103</v>
      </c>
      <c r="D2160" s="1" t="s">
        <v>782</v>
      </c>
      <c r="E2160" s="1" t="s">
        <v>779</v>
      </c>
      <c r="F2160" s="38" t="s">
        <v>877</v>
      </c>
      <c r="G2160" s="38" t="s">
        <v>100</v>
      </c>
      <c r="H2160" s="8">
        <f>H2159-B2160</f>
        <v>-75000</v>
      </c>
      <c r="I2160" s="28">
        <f t="shared" si="151"/>
        <v>104.16666666666667</v>
      </c>
      <c r="K2160" t="s">
        <v>1102</v>
      </c>
      <c r="M2160" s="2">
        <v>480</v>
      </c>
    </row>
    <row r="2161" spans="1:13" s="66" customFormat="1" ht="12.75">
      <c r="A2161" s="17"/>
      <c r="B2161" s="150">
        <f>SUM(B2158:B2160)</f>
        <v>75000</v>
      </c>
      <c r="C2161" s="17" t="s">
        <v>821</v>
      </c>
      <c r="D2161" s="17"/>
      <c r="E2161" s="17" t="s">
        <v>779</v>
      </c>
      <c r="F2161" s="24"/>
      <c r="G2161" s="24"/>
      <c r="H2161" s="63">
        <v>0</v>
      </c>
      <c r="I2161" s="65">
        <f t="shared" si="151"/>
        <v>156.25</v>
      </c>
      <c r="M2161" s="2">
        <v>480</v>
      </c>
    </row>
    <row r="2162" spans="2:13" ht="12.75">
      <c r="B2162" s="291"/>
      <c r="H2162" s="8">
        <f>H2161-B2162</f>
        <v>0</v>
      </c>
      <c r="I2162" s="28">
        <f t="shared" si="151"/>
        <v>0</v>
      </c>
      <c r="M2162" s="2">
        <v>480</v>
      </c>
    </row>
    <row r="2163" spans="2:13" ht="12.75">
      <c r="B2163" s="291"/>
      <c r="H2163" s="8">
        <f>H2162-B2163</f>
        <v>0</v>
      </c>
      <c r="I2163" s="28">
        <f t="shared" si="151"/>
        <v>0</v>
      </c>
      <c r="M2163" s="2">
        <v>480</v>
      </c>
    </row>
    <row r="2164" spans="1:13" s="81" customFormat="1" ht="12.75">
      <c r="A2164" s="82"/>
      <c r="B2164" s="149">
        <v>2500</v>
      </c>
      <c r="C2164" s="82" t="s">
        <v>538</v>
      </c>
      <c r="D2164" s="1" t="s">
        <v>782</v>
      </c>
      <c r="E2164" s="1" t="s">
        <v>779</v>
      </c>
      <c r="F2164" s="70" t="s">
        <v>878</v>
      </c>
      <c r="G2164" s="38" t="s">
        <v>137</v>
      </c>
      <c r="H2164" s="8">
        <f>H2163-B2164</f>
        <v>-2500</v>
      </c>
      <c r="I2164" s="28">
        <f t="shared" si="151"/>
        <v>5.208333333333333</v>
      </c>
      <c r="K2164" t="s">
        <v>1102</v>
      </c>
      <c r="M2164" s="2">
        <v>480</v>
      </c>
    </row>
    <row r="2165" spans="1:13" s="81" customFormat="1" ht="12.75">
      <c r="A2165" s="82"/>
      <c r="B2165" s="149">
        <v>2500</v>
      </c>
      <c r="C2165" s="82" t="s">
        <v>540</v>
      </c>
      <c r="D2165" s="1" t="s">
        <v>782</v>
      </c>
      <c r="E2165" s="1" t="s">
        <v>779</v>
      </c>
      <c r="F2165" s="70" t="s">
        <v>879</v>
      </c>
      <c r="G2165" s="70" t="s">
        <v>141</v>
      </c>
      <c r="H2165" s="8">
        <f>H2164-B2165</f>
        <v>-5000</v>
      </c>
      <c r="I2165" s="28">
        <f t="shared" si="151"/>
        <v>5.208333333333333</v>
      </c>
      <c r="K2165" t="s">
        <v>1102</v>
      </c>
      <c r="M2165" s="2">
        <v>480</v>
      </c>
    </row>
    <row r="2166" spans="1:13" s="66" customFormat="1" ht="12.75">
      <c r="A2166" s="17"/>
      <c r="B2166" s="150">
        <f>SUM(B2164:B2165)</f>
        <v>5000</v>
      </c>
      <c r="C2166" s="17" t="s">
        <v>655</v>
      </c>
      <c r="D2166" s="17"/>
      <c r="E2166" s="17" t="s">
        <v>779</v>
      </c>
      <c r="F2166" s="24"/>
      <c r="G2166" s="24"/>
      <c r="H2166" s="63">
        <v>0</v>
      </c>
      <c r="I2166" s="65">
        <f t="shared" si="151"/>
        <v>10.416666666666666</v>
      </c>
      <c r="M2166" s="2">
        <v>480</v>
      </c>
    </row>
    <row r="2167" spans="2:13" ht="12.75">
      <c r="B2167" s="291"/>
      <c r="H2167" s="8">
        <f aca="true" t="shared" si="152" ref="H2167:H2190">H2166-B2167</f>
        <v>0</v>
      </c>
      <c r="I2167" s="28">
        <f t="shared" si="151"/>
        <v>0</v>
      </c>
      <c r="M2167" s="2">
        <v>480</v>
      </c>
    </row>
    <row r="2168" spans="2:13" ht="12.75">
      <c r="B2168" s="418"/>
      <c r="H2168" s="8">
        <f t="shared" si="152"/>
        <v>0</v>
      </c>
      <c r="I2168" s="28">
        <f t="shared" si="151"/>
        <v>0</v>
      </c>
      <c r="M2168" s="2">
        <v>480</v>
      </c>
    </row>
    <row r="2169" spans="2:13" ht="12.75">
      <c r="B2169" s="418">
        <v>7000</v>
      </c>
      <c r="C2169" s="1" t="s">
        <v>37</v>
      </c>
      <c r="D2169" s="1" t="s">
        <v>782</v>
      </c>
      <c r="E2169" s="1" t="s">
        <v>779</v>
      </c>
      <c r="F2169" s="33" t="s">
        <v>875</v>
      </c>
      <c r="G2169" s="33" t="s">
        <v>100</v>
      </c>
      <c r="H2169" s="8">
        <f t="shared" si="152"/>
        <v>-7000</v>
      </c>
      <c r="I2169" s="28">
        <f t="shared" si="151"/>
        <v>14.583333333333334</v>
      </c>
      <c r="K2169" t="s">
        <v>1102</v>
      </c>
      <c r="M2169" s="2">
        <v>480</v>
      </c>
    </row>
    <row r="2170" spans="2:13" ht="12.75">
      <c r="B2170" s="418">
        <v>7000</v>
      </c>
      <c r="C2170" s="1" t="s">
        <v>37</v>
      </c>
      <c r="D2170" s="1" t="s">
        <v>782</v>
      </c>
      <c r="E2170" s="1" t="s">
        <v>779</v>
      </c>
      <c r="F2170" s="33" t="s">
        <v>875</v>
      </c>
      <c r="G2170" s="33" t="s">
        <v>100</v>
      </c>
      <c r="H2170" s="8">
        <f t="shared" si="152"/>
        <v>-14000</v>
      </c>
      <c r="I2170" s="28">
        <f t="shared" si="151"/>
        <v>14.583333333333334</v>
      </c>
      <c r="K2170" t="s">
        <v>1102</v>
      </c>
      <c r="M2170" s="2">
        <v>480</v>
      </c>
    </row>
    <row r="2171" spans="2:13" ht="12.75">
      <c r="B2171" s="291">
        <v>1500</v>
      </c>
      <c r="C2171" s="1" t="s">
        <v>37</v>
      </c>
      <c r="D2171" s="1" t="s">
        <v>782</v>
      </c>
      <c r="E2171" s="1" t="s">
        <v>779</v>
      </c>
      <c r="F2171" s="33" t="s">
        <v>875</v>
      </c>
      <c r="G2171" s="33" t="s">
        <v>100</v>
      </c>
      <c r="H2171" s="8">
        <f t="shared" si="152"/>
        <v>-15500</v>
      </c>
      <c r="I2171" s="28">
        <f t="shared" si="151"/>
        <v>3.125</v>
      </c>
      <c r="K2171" t="s">
        <v>1102</v>
      </c>
      <c r="M2171" s="2">
        <v>480</v>
      </c>
    </row>
    <row r="2172" spans="1:13" ht="12.75">
      <c r="A2172" s="82"/>
      <c r="B2172" s="149">
        <v>1500</v>
      </c>
      <c r="C2172" s="82" t="s">
        <v>37</v>
      </c>
      <c r="D2172" s="1" t="s">
        <v>782</v>
      </c>
      <c r="E2172" s="1" t="s">
        <v>779</v>
      </c>
      <c r="F2172" s="70" t="s">
        <v>875</v>
      </c>
      <c r="G2172" s="38" t="s">
        <v>135</v>
      </c>
      <c r="H2172" s="8">
        <f t="shared" si="152"/>
        <v>-17000</v>
      </c>
      <c r="I2172" s="28">
        <f t="shared" si="151"/>
        <v>3.125</v>
      </c>
      <c r="J2172" s="81"/>
      <c r="K2172" t="s">
        <v>1102</v>
      </c>
      <c r="L2172" s="81"/>
      <c r="M2172" s="2">
        <v>480</v>
      </c>
    </row>
    <row r="2173" spans="1:13" ht="12.75">
      <c r="A2173" s="82"/>
      <c r="B2173" s="291">
        <v>2000</v>
      </c>
      <c r="C2173" s="1" t="s">
        <v>37</v>
      </c>
      <c r="D2173" s="1" t="s">
        <v>782</v>
      </c>
      <c r="E2173" s="1" t="s">
        <v>779</v>
      </c>
      <c r="F2173" s="33" t="s">
        <v>875</v>
      </c>
      <c r="G2173" s="38" t="s">
        <v>137</v>
      </c>
      <c r="H2173" s="8">
        <f t="shared" si="152"/>
        <v>-19000</v>
      </c>
      <c r="I2173" s="28">
        <f t="shared" si="151"/>
        <v>4.166666666666667</v>
      </c>
      <c r="J2173" s="81"/>
      <c r="K2173" t="s">
        <v>1102</v>
      </c>
      <c r="L2173" s="81"/>
      <c r="M2173" s="2">
        <v>480</v>
      </c>
    </row>
    <row r="2174" spans="1:13" ht="12.75">
      <c r="A2174" s="82"/>
      <c r="B2174" s="291">
        <v>1500</v>
      </c>
      <c r="C2174" s="1" t="s">
        <v>37</v>
      </c>
      <c r="D2174" s="1" t="s">
        <v>782</v>
      </c>
      <c r="E2174" s="1" t="s">
        <v>779</v>
      </c>
      <c r="F2174" s="33" t="s">
        <v>875</v>
      </c>
      <c r="G2174" s="38" t="s">
        <v>139</v>
      </c>
      <c r="H2174" s="8">
        <f t="shared" si="152"/>
        <v>-20500</v>
      </c>
      <c r="I2174" s="28">
        <f t="shared" si="151"/>
        <v>3.125</v>
      </c>
      <c r="J2174" s="81"/>
      <c r="K2174" t="s">
        <v>1102</v>
      </c>
      <c r="L2174" s="81"/>
      <c r="M2174" s="2">
        <v>480</v>
      </c>
    </row>
    <row r="2175" spans="1:13" ht="12.75">
      <c r="A2175" s="40"/>
      <c r="B2175" s="291">
        <v>1500</v>
      </c>
      <c r="C2175" s="1" t="s">
        <v>37</v>
      </c>
      <c r="D2175" s="1" t="s">
        <v>782</v>
      </c>
      <c r="E2175" s="1" t="s">
        <v>779</v>
      </c>
      <c r="F2175" s="33" t="s">
        <v>875</v>
      </c>
      <c r="G2175" s="38" t="s">
        <v>141</v>
      </c>
      <c r="H2175" s="8">
        <f t="shared" si="152"/>
        <v>-22000</v>
      </c>
      <c r="I2175" s="28">
        <f t="shared" si="151"/>
        <v>3.125</v>
      </c>
      <c r="J2175" s="80"/>
      <c r="K2175" t="s">
        <v>1102</v>
      </c>
      <c r="L2175" s="80"/>
      <c r="M2175" s="2">
        <v>480</v>
      </c>
    </row>
    <row r="2176" spans="1:13" ht="12.75">
      <c r="A2176" s="40"/>
      <c r="B2176" s="149">
        <v>1500</v>
      </c>
      <c r="C2176" s="82" t="s">
        <v>37</v>
      </c>
      <c r="D2176" s="1" t="s">
        <v>782</v>
      </c>
      <c r="E2176" s="1" t="s">
        <v>779</v>
      </c>
      <c r="F2176" s="70" t="s">
        <v>875</v>
      </c>
      <c r="G2176" s="38" t="s">
        <v>823</v>
      </c>
      <c r="H2176" s="8">
        <f t="shared" si="152"/>
        <v>-23500</v>
      </c>
      <c r="I2176" s="28">
        <f t="shared" si="151"/>
        <v>3.125</v>
      </c>
      <c r="J2176" s="80"/>
      <c r="K2176" t="s">
        <v>1102</v>
      </c>
      <c r="L2176" s="80"/>
      <c r="M2176" s="2">
        <v>480</v>
      </c>
    </row>
    <row r="2177" spans="1:13" ht="12.75">
      <c r="A2177" s="40"/>
      <c r="B2177" s="149">
        <v>1500</v>
      </c>
      <c r="C2177" s="82" t="s">
        <v>37</v>
      </c>
      <c r="D2177" s="1" t="s">
        <v>782</v>
      </c>
      <c r="E2177" s="1" t="s">
        <v>779</v>
      </c>
      <c r="F2177" s="70" t="s">
        <v>875</v>
      </c>
      <c r="G2177" s="38" t="s">
        <v>699</v>
      </c>
      <c r="H2177" s="8">
        <f t="shared" si="152"/>
        <v>-25000</v>
      </c>
      <c r="I2177" s="28">
        <f t="shared" si="151"/>
        <v>3.125</v>
      </c>
      <c r="J2177" s="80"/>
      <c r="K2177" t="s">
        <v>1102</v>
      </c>
      <c r="L2177" s="80"/>
      <c r="M2177" s="2">
        <v>480</v>
      </c>
    </row>
    <row r="2178" spans="1:13" ht="12.75">
      <c r="A2178" s="40"/>
      <c r="B2178" s="149">
        <v>1500</v>
      </c>
      <c r="C2178" s="82" t="s">
        <v>37</v>
      </c>
      <c r="D2178" s="1" t="s">
        <v>782</v>
      </c>
      <c r="E2178" s="1" t="s">
        <v>779</v>
      </c>
      <c r="F2178" s="70" t="s">
        <v>875</v>
      </c>
      <c r="G2178" s="38" t="s">
        <v>725</v>
      </c>
      <c r="H2178" s="8">
        <f t="shared" si="152"/>
        <v>-26500</v>
      </c>
      <c r="I2178" s="28">
        <f t="shared" si="151"/>
        <v>3.125</v>
      </c>
      <c r="J2178" s="80"/>
      <c r="K2178" t="s">
        <v>1102</v>
      </c>
      <c r="L2178" s="80"/>
      <c r="M2178" s="2">
        <v>480</v>
      </c>
    </row>
    <row r="2179" spans="1:13" ht="12.75">
      <c r="A2179" s="40"/>
      <c r="B2179" s="149">
        <v>1500</v>
      </c>
      <c r="C2179" s="82" t="s">
        <v>37</v>
      </c>
      <c r="D2179" s="1" t="s">
        <v>782</v>
      </c>
      <c r="E2179" s="1" t="s">
        <v>779</v>
      </c>
      <c r="F2179" s="70" t="s">
        <v>875</v>
      </c>
      <c r="G2179" s="38" t="s">
        <v>209</v>
      </c>
      <c r="H2179" s="8">
        <f t="shared" si="152"/>
        <v>-28000</v>
      </c>
      <c r="I2179" s="28">
        <f t="shared" si="151"/>
        <v>3.125</v>
      </c>
      <c r="J2179" s="80"/>
      <c r="K2179" t="s">
        <v>1102</v>
      </c>
      <c r="L2179" s="80"/>
      <c r="M2179" s="2">
        <v>480</v>
      </c>
    </row>
    <row r="2180" spans="1:13" ht="12.75">
      <c r="A2180" s="40"/>
      <c r="B2180" s="149">
        <v>1500</v>
      </c>
      <c r="C2180" s="82" t="s">
        <v>37</v>
      </c>
      <c r="D2180" s="1" t="s">
        <v>782</v>
      </c>
      <c r="E2180" s="1" t="s">
        <v>779</v>
      </c>
      <c r="F2180" s="70" t="s">
        <v>875</v>
      </c>
      <c r="G2180" s="38" t="s">
        <v>214</v>
      </c>
      <c r="H2180" s="8">
        <f t="shared" si="152"/>
        <v>-29500</v>
      </c>
      <c r="I2180" s="28">
        <f t="shared" si="151"/>
        <v>3.125</v>
      </c>
      <c r="J2180" s="80"/>
      <c r="K2180" t="s">
        <v>1102</v>
      </c>
      <c r="L2180" s="80"/>
      <c r="M2180" s="2">
        <v>480</v>
      </c>
    </row>
    <row r="2181" spans="1:13" ht="12.75">
      <c r="A2181" s="40"/>
      <c r="B2181" s="149">
        <v>1500</v>
      </c>
      <c r="C2181" s="82" t="s">
        <v>37</v>
      </c>
      <c r="D2181" s="1" t="s">
        <v>782</v>
      </c>
      <c r="E2181" s="1" t="s">
        <v>779</v>
      </c>
      <c r="F2181" s="70" t="s">
        <v>875</v>
      </c>
      <c r="G2181" s="38" t="s">
        <v>216</v>
      </c>
      <c r="H2181" s="8">
        <f t="shared" si="152"/>
        <v>-31000</v>
      </c>
      <c r="I2181" s="28">
        <f t="shared" si="151"/>
        <v>3.125</v>
      </c>
      <c r="J2181" s="80"/>
      <c r="K2181" t="s">
        <v>1102</v>
      </c>
      <c r="L2181" s="80"/>
      <c r="M2181" s="2">
        <v>480</v>
      </c>
    </row>
    <row r="2182" spans="1:13" ht="12.75">
      <c r="A2182" s="40"/>
      <c r="B2182" s="149">
        <v>1500</v>
      </c>
      <c r="C2182" s="82" t="s">
        <v>37</v>
      </c>
      <c r="D2182" s="1" t="s">
        <v>782</v>
      </c>
      <c r="E2182" s="1" t="s">
        <v>779</v>
      </c>
      <c r="F2182" s="70" t="s">
        <v>875</v>
      </c>
      <c r="G2182" s="38" t="s">
        <v>218</v>
      </c>
      <c r="H2182" s="8">
        <f t="shared" si="152"/>
        <v>-32500</v>
      </c>
      <c r="I2182" s="28">
        <f t="shared" si="151"/>
        <v>3.125</v>
      </c>
      <c r="J2182" s="80"/>
      <c r="K2182" t="s">
        <v>1102</v>
      </c>
      <c r="L2182" s="80"/>
      <c r="M2182" s="2">
        <v>480</v>
      </c>
    </row>
    <row r="2183" spans="1:13" ht="12.75">
      <c r="A2183" s="40"/>
      <c r="B2183" s="149">
        <v>1500</v>
      </c>
      <c r="C2183" s="82" t="s">
        <v>37</v>
      </c>
      <c r="D2183" s="1" t="s">
        <v>782</v>
      </c>
      <c r="E2183" s="1" t="s">
        <v>779</v>
      </c>
      <c r="F2183" s="70" t="s">
        <v>875</v>
      </c>
      <c r="G2183" s="38" t="s">
        <v>224</v>
      </c>
      <c r="H2183" s="8">
        <f t="shared" si="152"/>
        <v>-34000</v>
      </c>
      <c r="I2183" s="28">
        <f t="shared" si="151"/>
        <v>3.125</v>
      </c>
      <c r="J2183" s="80"/>
      <c r="K2183" t="s">
        <v>1102</v>
      </c>
      <c r="L2183" s="80"/>
      <c r="M2183" s="2">
        <v>480</v>
      </c>
    </row>
    <row r="2184" spans="1:13" ht="12.75">
      <c r="A2184" s="40"/>
      <c r="B2184" s="149">
        <v>1500</v>
      </c>
      <c r="C2184" s="82" t="s">
        <v>37</v>
      </c>
      <c r="D2184" s="1" t="s">
        <v>782</v>
      </c>
      <c r="E2184" s="1" t="s">
        <v>779</v>
      </c>
      <c r="F2184" s="70" t="s">
        <v>875</v>
      </c>
      <c r="G2184" s="38" t="s">
        <v>233</v>
      </c>
      <c r="H2184" s="8">
        <f t="shared" si="152"/>
        <v>-35500</v>
      </c>
      <c r="I2184" s="28">
        <f t="shared" si="151"/>
        <v>3.125</v>
      </c>
      <c r="J2184" s="80"/>
      <c r="K2184" t="s">
        <v>1102</v>
      </c>
      <c r="L2184" s="80"/>
      <c r="M2184" s="2">
        <v>480</v>
      </c>
    </row>
    <row r="2185" spans="1:13" ht="12.75">
      <c r="A2185" s="40"/>
      <c r="B2185" s="149">
        <v>1500</v>
      </c>
      <c r="C2185" s="82" t="s">
        <v>37</v>
      </c>
      <c r="D2185" s="1" t="s">
        <v>782</v>
      </c>
      <c r="E2185" s="1" t="s">
        <v>779</v>
      </c>
      <c r="F2185" s="70" t="s">
        <v>875</v>
      </c>
      <c r="G2185" s="38" t="s">
        <v>236</v>
      </c>
      <c r="H2185" s="8">
        <f t="shared" si="152"/>
        <v>-37000</v>
      </c>
      <c r="I2185" s="28">
        <f t="shared" si="151"/>
        <v>3.125</v>
      </c>
      <c r="J2185" s="80"/>
      <c r="K2185" t="s">
        <v>1102</v>
      </c>
      <c r="L2185" s="80"/>
      <c r="M2185" s="2">
        <v>480</v>
      </c>
    </row>
    <row r="2186" spans="1:13" ht="12.75">
      <c r="A2186" s="40"/>
      <c r="B2186" s="149">
        <v>1500</v>
      </c>
      <c r="C2186" s="40" t="s">
        <v>37</v>
      </c>
      <c r="D2186" s="1" t="s">
        <v>782</v>
      </c>
      <c r="E2186" s="1" t="s">
        <v>779</v>
      </c>
      <c r="F2186" s="38" t="s">
        <v>875</v>
      </c>
      <c r="G2186" s="38" t="s">
        <v>269</v>
      </c>
      <c r="H2186" s="8">
        <f t="shared" si="152"/>
        <v>-38500</v>
      </c>
      <c r="I2186" s="28">
        <f t="shared" si="151"/>
        <v>3.125</v>
      </c>
      <c r="J2186" s="80"/>
      <c r="K2186" t="s">
        <v>1102</v>
      </c>
      <c r="L2186" s="80"/>
      <c r="M2186" s="2">
        <v>480</v>
      </c>
    </row>
    <row r="2187" spans="1:13" ht="12.75">
      <c r="A2187" s="40"/>
      <c r="B2187" s="149">
        <v>1500</v>
      </c>
      <c r="C2187" s="40" t="s">
        <v>37</v>
      </c>
      <c r="D2187" s="1" t="s">
        <v>782</v>
      </c>
      <c r="E2187" s="1" t="s">
        <v>779</v>
      </c>
      <c r="F2187" s="38" t="s">
        <v>875</v>
      </c>
      <c r="G2187" s="38" t="s">
        <v>282</v>
      </c>
      <c r="H2187" s="8">
        <f t="shared" si="152"/>
        <v>-40000</v>
      </c>
      <c r="I2187" s="28">
        <f t="shared" si="151"/>
        <v>3.125</v>
      </c>
      <c r="J2187" s="80"/>
      <c r="K2187" t="s">
        <v>1102</v>
      </c>
      <c r="L2187" s="80"/>
      <c r="M2187" s="2">
        <v>480</v>
      </c>
    </row>
    <row r="2188" spans="1:13" ht="12.75">
      <c r="A2188" s="40"/>
      <c r="B2188" s="149">
        <v>1500</v>
      </c>
      <c r="C2188" s="40" t="s">
        <v>37</v>
      </c>
      <c r="D2188" s="1" t="s">
        <v>782</v>
      </c>
      <c r="E2188" s="1" t="s">
        <v>779</v>
      </c>
      <c r="F2188" s="38" t="s">
        <v>875</v>
      </c>
      <c r="G2188" s="38" t="s">
        <v>271</v>
      </c>
      <c r="H2188" s="8">
        <f t="shared" si="152"/>
        <v>-41500</v>
      </c>
      <c r="I2188" s="28">
        <f t="shared" si="151"/>
        <v>3.125</v>
      </c>
      <c r="J2188" s="80"/>
      <c r="K2188" t="s">
        <v>1102</v>
      </c>
      <c r="L2188" s="80"/>
      <c r="M2188" s="2">
        <v>480</v>
      </c>
    </row>
    <row r="2189" spans="2:13" ht="12.75">
      <c r="B2189" s="418">
        <v>5000</v>
      </c>
      <c r="C2189" s="1" t="s">
        <v>37</v>
      </c>
      <c r="D2189" s="1" t="s">
        <v>782</v>
      </c>
      <c r="E2189" s="1" t="s">
        <v>779</v>
      </c>
      <c r="F2189" s="33" t="s">
        <v>875</v>
      </c>
      <c r="G2189" s="33" t="s">
        <v>271</v>
      </c>
      <c r="H2189" s="8">
        <f t="shared" si="152"/>
        <v>-46500</v>
      </c>
      <c r="I2189" s="28">
        <f t="shared" si="151"/>
        <v>10.416666666666666</v>
      </c>
      <c r="K2189" t="s">
        <v>348</v>
      </c>
      <c r="M2189" s="2">
        <v>480</v>
      </c>
    </row>
    <row r="2190" spans="2:13" ht="12.75">
      <c r="B2190" s="418">
        <v>5000</v>
      </c>
      <c r="C2190" s="1" t="s">
        <v>37</v>
      </c>
      <c r="D2190" s="1" t="s">
        <v>782</v>
      </c>
      <c r="E2190" s="1" t="s">
        <v>779</v>
      </c>
      <c r="F2190" s="33" t="s">
        <v>875</v>
      </c>
      <c r="G2190" s="33" t="s">
        <v>271</v>
      </c>
      <c r="H2190" s="8">
        <f t="shared" si="152"/>
        <v>-51500</v>
      </c>
      <c r="I2190" s="28">
        <f t="shared" si="151"/>
        <v>10.416666666666666</v>
      </c>
      <c r="K2190" t="s">
        <v>348</v>
      </c>
      <c r="M2190" s="2">
        <v>480</v>
      </c>
    </row>
    <row r="2191" spans="1:13" s="66" customFormat="1" ht="12.75">
      <c r="A2191" s="17"/>
      <c r="B2191" s="150">
        <f>SUM(B2169:B2190)</f>
        <v>51500</v>
      </c>
      <c r="C2191" s="17" t="s">
        <v>37</v>
      </c>
      <c r="D2191" s="17"/>
      <c r="E2191" s="17" t="s">
        <v>779</v>
      </c>
      <c r="F2191" s="24"/>
      <c r="G2191" s="24"/>
      <c r="H2191" s="63">
        <v>0</v>
      </c>
      <c r="I2191" s="65">
        <f>+B2191/M2191</f>
        <v>107.29166666666667</v>
      </c>
      <c r="M2191" s="2">
        <v>480</v>
      </c>
    </row>
    <row r="2192" spans="2:13" ht="12.75">
      <c r="B2192" s="291"/>
      <c r="H2192" s="8">
        <f>H2191-B2192</f>
        <v>0</v>
      </c>
      <c r="I2192" s="28">
        <f>+B2192/M2192</f>
        <v>0</v>
      </c>
      <c r="M2192" s="2">
        <v>480</v>
      </c>
    </row>
    <row r="2193" spans="2:13" ht="12.75">
      <c r="B2193" s="291"/>
      <c r="H2193" s="8">
        <f>H2192-B2193</f>
        <v>0</v>
      </c>
      <c r="I2193" s="28">
        <f>+B2193/M2193</f>
        <v>0</v>
      </c>
      <c r="M2193" s="2">
        <v>480</v>
      </c>
    </row>
    <row r="2194" spans="1:13" ht="12.75">
      <c r="A2194" s="82"/>
      <c r="B2194" s="149">
        <v>3500</v>
      </c>
      <c r="C2194" s="82" t="s">
        <v>41</v>
      </c>
      <c r="D2194" s="1" t="s">
        <v>782</v>
      </c>
      <c r="E2194" s="1" t="s">
        <v>779</v>
      </c>
      <c r="F2194" s="70" t="s">
        <v>875</v>
      </c>
      <c r="G2194" s="38" t="s">
        <v>100</v>
      </c>
      <c r="H2194" s="8">
        <f aca="true" t="shared" si="153" ref="H2194:H2214">H2193-B2194</f>
        <v>-3500</v>
      </c>
      <c r="I2194" s="28">
        <f aca="true" t="shared" si="154" ref="I2194:I2243">+B2194/M2194</f>
        <v>7.291666666666667</v>
      </c>
      <c r="J2194" s="81"/>
      <c r="K2194" t="s">
        <v>1102</v>
      </c>
      <c r="L2194" s="81"/>
      <c r="M2194" s="2">
        <v>480</v>
      </c>
    </row>
    <row r="2195" spans="1:13" ht="12.75">
      <c r="A2195" s="82"/>
      <c r="B2195" s="149">
        <v>3500</v>
      </c>
      <c r="C2195" s="82" t="s">
        <v>41</v>
      </c>
      <c r="D2195" s="1" t="s">
        <v>782</v>
      </c>
      <c r="E2195" s="1" t="s">
        <v>779</v>
      </c>
      <c r="F2195" s="70" t="s">
        <v>875</v>
      </c>
      <c r="G2195" s="38" t="s">
        <v>135</v>
      </c>
      <c r="H2195" s="8">
        <f t="shared" si="153"/>
        <v>-7000</v>
      </c>
      <c r="I2195" s="28">
        <f t="shared" si="154"/>
        <v>7.291666666666667</v>
      </c>
      <c r="J2195" s="81"/>
      <c r="K2195" t="s">
        <v>1102</v>
      </c>
      <c r="L2195" s="81"/>
      <c r="M2195" s="2">
        <v>480</v>
      </c>
    </row>
    <row r="2196" spans="1:13" ht="12.75">
      <c r="A2196" s="82"/>
      <c r="B2196" s="149">
        <v>1500</v>
      </c>
      <c r="C2196" s="82" t="s">
        <v>41</v>
      </c>
      <c r="D2196" s="1" t="s">
        <v>782</v>
      </c>
      <c r="E2196" s="1" t="s">
        <v>779</v>
      </c>
      <c r="F2196" s="70" t="s">
        <v>875</v>
      </c>
      <c r="G2196" s="38" t="s">
        <v>137</v>
      </c>
      <c r="H2196" s="8">
        <f t="shared" si="153"/>
        <v>-8500</v>
      </c>
      <c r="I2196" s="28">
        <f t="shared" si="154"/>
        <v>3.125</v>
      </c>
      <c r="J2196" s="81"/>
      <c r="K2196" t="s">
        <v>1102</v>
      </c>
      <c r="L2196" s="81"/>
      <c r="M2196" s="2">
        <v>480</v>
      </c>
    </row>
    <row r="2197" spans="1:13" ht="12.75">
      <c r="A2197" s="82"/>
      <c r="B2197" s="149">
        <v>500</v>
      </c>
      <c r="C2197" s="82" t="s">
        <v>41</v>
      </c>
      <c r="D2197" s="1" t="s">
        <v>782</v>
      </c>
      <c r="E2197" s="1" t="s">
        <v>779</v>
      </c>
      <c r="F2197" s="70" t="s">
        <v>875</v>
      </c>
      <c r="G2197" s="38" t="s">
        <v>137</v>
      </c>
      <c r="H2197" s="8">
        <f t="shared" si="153"/>
        <v>-9000</v>
      </c>
      <c r="I2197" s="28">
        <f t="shared" si="154"/>
        <v>1.0416666666666667</v>
      </c>
      <c r="J2197" s="81"/>
      <c r="K2197" t="s">
        <v>1102</v>
      </c>
      <c r="L2197" s="81"/>
      <c r="M2197" s="2">
        <v>480</v>
      </c>
    </row>
    <row r="2198" spans="1:13" ht="12.75">
      <c r="A2198" s="82"/>
      <c r="B2198" s="149">
        <v>3500</v>
      </c>
      <c r="C2198" s="82" t="s">
        <v>41</v>
      </c>
      <c r="D2198" s="1" t="s">
        <v>782</v>
      </c>
      <c r="E2198" s="1" t="s">
        <v>779</v>
      </c>
      <c r="F2198" s="70" t="s">
        <v>875</v>
      </c>
      <c r="G2198" s="38" t="s">
        <v>139</v>
      </c>
      <c r="H2198" s="8">
        <f t="shared" si="153"/>
        <v>-12500</v>
      </c>
      <c r="I2198" s="28">
        <f t="shared" si="154"/>
        <v>7.291666666666667</v>
      </c>
      <c r="J2198" s="81"/>
      <c r="K2198" t="s">
        <v>1102</v>
      </c>
      <c r="L2198" s="81"/>
      <c r="M2198" s="2">
        <v>480</v>
      </c>
    </row>
    <row r="2199" spans="1:13" ht="12.75">
      <c r="A2199" s="40"/>
      <c r="B2199" s="149">
        <v>500</v>
      </c>
      <c r="C2199" s="82" t="s">
        <v>41</v>
      </c>
      <c r="D2199" s="1" t="s">
        <v>782</v>
      </c>
      <c r="E2199" s="1" t="s">
        <v>779</v>
      </c>
      <c r="F2199" s="70" t="s">
        <v>875</v>
      </c>
      <c r="G2199" s="38" t="s">
        <v>139</v>
      </c>
      <c r="H2199" s="8">
        <f t="shared" si="153"/>
        <v>-13000</v>
      </c>
      <c r="I2199" s="28">
        <f t="shared" si="154"/>
        <v>1.0416666666666667</v>
      </c>
      <c r="J2199" s="80"/>
      <c r="K2199" t="s">
        <v>1102</v>
      </c>
      <c r="L2199" s="80"/>
      <c r="M2199" s="2">
        <v>480</v>
      </c>
    </row>
    <row r="2200" spans="1:13" ht="12.75">
      <c r="A2200" s="40"/>
      <c r="B2200" s="149">
        <v>3500</v>
      </c>
      <c r="C2200" s="82" t="s">
        <v>41</v>
      </c>
      <c r="D2200" s="1" t="s">
        <v>782</v>
      </c>
      <c r="E2200" s="1" t="s">
        <v>779</v>
      </c>
      <c r="F2200" s="70" t="s">
        <v>875</v>
      </c>
      <c r="G2200" s="38" t="s">
        <v>141</v>
      </c>
      <c r="H2200" s="8">
        <f t="shared" si="153"/>
        <v>-16500</v>
      </c>
      <c r="I2200" s="28">
        <f t="shared" si="154"/>
        <v>7.291666666666667</v>
      </c>
      <c r="J2200" s="80"/>
      <c r="K2200" t="s">
        <v>1102</v>
      </c>
      <c r="L2200" s="80"/>
      <c r="M2200" s="2">
        <v>480</v>
      </c>
    </row>
    <row r="2201" spans="1:13" ht="12.75">
      <c r="A2201" s="40"/>
      <c r="B2201" s="149">
        <v>500</v>
      </c>
      <c r="C2201" s="82" t="s">
        <v>41</v>
      </c>
      <c r="D2201" s="1" t="s">
        <v>782</v>
      </c>
      <c r="E2201" s="1" t="s">
        <v>779</v>
      </c>
      <c r="F2201" s="70" t="s">
        <v>875</v>
      </c>
      <c r="G2201" s="38" t="s">
        <v>141</v>
      </c>
      <c r="H2201" s="8">
        <f t="shared" si="153"/>
        <v>-17000</v>
      </c>
      <c r="I2201" s="28">
        <f t="shared" si="154"/>
        <v>1.0416666666666667</v>
      </c>
      <c r="J2201" s="124"/>
      <c r="K2201" t="s">
        <v>1102</v>
      </c>
      <c r="L2201" s="124"/>
      <c r="M2201" s="2">
        <v>480</v>
      </c>
    </row>
    <row r="2202" spans="1:13" ht="12.75">
      <c r="A2202" s="40"/>
      <c r="B2202" s="149">
        <v>3500</v>
      </c>
      <c r="C2202" s="82" t="s">
        <v>41</v>
      </c>
      <c r="D2202" s="1" t="s">
        <v>782</v>
      </c>
      <c r="E2202" s="1" t="s">
        <v>779</v>
      </c>
      <c r="F2202" s="70" t="s">
        <v>875</v>
      </c>
      <c r="G2202" s="38" t="s">
        <v>823</v>
      </c>
      <c r="H2202" s="8">
        <f t="shared" si="153"/>
        <v>-20500</v>
      </c>
      <c r="I2202" s="28">
        <f t="shared" si="154"/>
        <v>7.291666666666667</v>
      </c>
      <c r="J2202" s="80"/>
      <c r="K2202" t="s">
        <v>1102</v>
      </c>
      <c r="L2202" s="80"/>
      <c r="M2202" s="2">
        <v>480</v>
      </c>
    </row>
    <row r="2203" spans="1:13" ht="12.75">
      <c r="A2203" s="40"/>
      <c r="B2203" s="149">
        <v>3500</v>
      </c>
      <c r="C2203" s="82" t="s">
        <v>41</v>
      </c>
      <c r="D2203" s="1" t="s">
        <v>782</v>
      </c>
      <c r="E2203" s="1" t="s">
        <v>779</v>
      </c>
      <c r="F2203" s="70" t="s">
        <v>875</v>
      </c>
      <c r="G2203" s="38" t="s">
        <v>699</v>
      </c>
      <c r="H2203" s="8">
        <f t="shared" si="153"/>
        <v>-24000</v>
      </c>
      <c r="I2203" s="28">
        <f t="shared" si="154"/>
        <v>7.291666666666667</v>
      </c>
      <c r="J2203" s="80"/>
      <c r="K2203" t="s">
        <v>1102</v>
      </c>
      <c r="L2203" s="80"/>
      <c r="M2203" s="2">
        <v>480</v>
      </c>
    </row>
    <row r="2204" spans="1:13" ht="12.75">
      <c r="A2204" s="40"/>
      <c r="B2204" s="149">
        <v>3500</v>
      </c>
      <c r="C2204" s="82" t="s">
        <v>41</v>
      </c>
      <c r="D2204" s="1" t="s">
        <v>782</v>
      </c>
      <c r="E2204" s="1" t="s">
        <v>779</v>
      </c>
      <c r="F2204" s="70" t="s">
        <v>875</v>
      </c>
      <c r="G2204" s="38" t="s">
        <v>725</v>
      </c>
      <c r="H2204" s="8">
        <f t="shared" si="153"/>
        <v>-27500</v>
      </c>
      <c r="I2204" s="28">
        <f t="shared" si="154"/>
        <v>7.291666666666667</v>
      </c>
      <c r="J2204" s="80"/>
      <c r="K2204" t="s">
        <v>1102</v>
      </c>
      <c r="L2204" s="80"/>
      <c r="M2204" s="2">
        <v>480</v>
      </c>
    </row>
    <row r="2205" spans="1:13" ht="12.75">
      <c r="A2205" s="40"/>
      <c r="B2205" s="149">
        <v>3500</v>
      </c>
      <c r="C2205" s="82" t="s">
        <v>41</v>
      </c>
      <c r="D2205" s="1" t="s">
        <v>782</v>
      </c>
      <c r="E2205" s="1" t="s">
        <v>779</v>
      </c>
      <c r="F2205" s="70" t="s">
        <v>875</v>
      </c>
      <c r="G2205" s="38" t="s">
        <v>209</v>
      </c>
      <c r="H2205" s="8">
        <f t="shared" si="153"/>
        <v>-31000</v>
      </c>
      <c r="I2205" s="28">
        <f t="shared" si="154"/>
        <v>7.291666666666667</v>
      </c>
      <c r="J2205" s="80"/>
      <c r="K2205" t="s">
        <v>1102</v>
      </c>
      <c r="L2205" s="80"/>
      <c r="M2205" s="2">
        <v>480</v>
      </c>
    </row>
    <row r="2206" spans="1:13" ht="12.75">
      <c r="A2206" s="40"/>
      <c r="B2206" s="149">
        <v>3500</v>
      </c>
      <c r="C2206" s="82" t="s">
        <v>41</v>
      </c>
      <c r="D2206" s="1" t="s">
        <v>782</v>
      </c>
      <c r="E2206" s="1" t="s">
        <v>779</v>
      </c>
      <c r="F2206" s="70" t="s">
        <v>875</v>
      </c>
      <c r="G2206" s="38" t="s">
        <v>214</v>
      </c>
      <c r="H2206" s="8">
        <f t="shared" si="153"/>
        <v>-34500</v>
      </c>
      <c r="I2206" s="28">
        <f t="shared" si="154"/>
        <v>7.291666666666667</v>
      </c>
      <c r="J2206" s="80"/>
      <c r="K2206" t="s">
        <v>1102</v>
      </c>
      <c r="L2206" s="80"/>
      <c r="M2206" s="2">
        <v>480</v>
      </c>
    </row>
    <row r="2207" spans="1:13" ht="12.75">
      <c r="A2207" s="40"/>
      <c r="B2207" s="149">
        <v>3500</v>
      </c>
      <c r="C2207" s="82" t="s">
        <v>41</v>
      </c>
      <c r="D2207" s="1" t="s">
        <v>782</v>
      </c>
      <c r="E2207" s="1" t="s">
        <v>779</v>
      </c>
      <c r="F2207" s="70" t="s">
        <v>875</v>
      </c>
      <c r="G2207" s="38" t="s">
        <v>216</v>
      </c>
      <c r="H2207" s="8">
        <f t="shared" si="153"/>
        <v>-38000</v>
      </c>
      <c r="I2207" s="28">
        <f t="shared" si="154"/>
        <v>7.291666666666667</v>
      </c>
      <c r="J2207" s="80"/>
      <c r="K2207" t="s">
        <v>1102</v>
      </c>
      <c r="L2207" s="80"/>
      <c r="M2207" s="2">
        <v>480</v>
      </c>
    </row>
    <row r="2208" spans="1:13" ht="12.75">
      <c r="A2208" s="40"/>
      <c r="B2208" s="149">
        <v>3500</v>
      </c>
      <c r="C2208" s="82" t="s">
        <v>41</v>
      </c>
      <c r="D2208" s="1" t="s">
        <v>782</v>
      </c>
      <c r="E2208" s="1" t="s">
        <v>779</v>
      </c>
      <c r="F2208" s="70" t="s">
        <v>875</v>
      </c>
      <c r="G2208" s="38" t="s">
        <v>218</v>
      </c>
      <c r="H2208" s="8">
        <f t="shared" si="153"/>
        <v>-41500</v>
      </c>
      <c r="I2208" s="28">
        <f t="shared" si="154"/>
        <v>7.291666666666667</v>
      </c>
      <c r="J2208" s="80"/>
      <c r="K2208" t="s">
        <v>1102</v>
      </c>
      <c r="L2208" s="80"/>
      <c r="M2208" s="2">
        <v>480</v>
      </c>
    </row>
    <row r="2209" spans="1:13" ht="12.75">
      <c r="A2209" s="40"/>
      <c r="B2209" s="149">
        <v>3500</v>
      </c>
      <c r="C2209" s="82" t="s">
        <v>41</v>
      </c>
      <c r="D2209" s="1" t="s">
        <v>782</v>
      </c>
      <c r="E2209" s="1" t="s">
        <v>779</v>
      </c>
      <c r="F2209" s="70" t="s">
        <v>875</v>
      </c>
      <c r="G2209" s="38" t="s">
        <v>224</v>
      </c>
      <c r="H2209" s="8">
        <f t="shared" si="153"/>
        <v>-45000</v>
      </c>
      <c r="I2209" s="28">
        <f t="shared" si="154"/>
        <v>7.291666666666667</v>
      </c>
      <c r="J2209" s="80"/>
      <c r="K2209" t="s">
        <v>1102</v>
      </c>
      <c r="L2209" s="80"/>
      <c r="M2209" s="2">
        <v>480</v>
      </c>
    </row>
    <row r="2210" spans="1:13" ht="12.75">
      <c r="A2210" s="40"/>
      <c r="B2210" s="149">
        <v>3500</v>
      </c>
      <c r="C2210" s="82" t="s">
        <v>41</v>
      </c>
      <c r="D2210" s="1" t="s">
        <v>782</v>
      </c>
      <c r="E2210" s="1" t="s">
        <v>779</v>
      </c>
      <c r="F2210" s="70" t="s">
        <v>875</v>
      </c>
      <c r="G2210" s="38" t="s">
        <v>233</v>
      </c>
      <c r="H2210" s="8">
        <f t="shared" si="153"/>
        <v>-48500</v>
      </c>
      <c r="I2210" s="28">
        <f t="shared" si="154"/>
        <v>7.291666666666667</v>
      </c>
      <c r="J2210" s="80"/>
      <c r="K2210" t="s">
        <v>1102</v>
      </c>
      <c r="L2210" s="80"/>
      <c r="M2210" s="2">
        <v>480</v>
      </c>
    </row>
    <row r="2211" spans="1:13" ht="12.75">
      <c r="A2211" s="40"/>
      <c r="B2211" s="149">
        <v>3500</v>
      </c>
      <c r="C2211" s="82" t="s">
        <v>41</v>
      </c>
      <c r="D2211" s="1" t="s">
        <v>782</v>
      </c>
      <c r="E2211" s="1" t="s">
        <v>779</v>
      </c>
      <c r="F2211" s="70" t="s">
        <v>875</v>
      </c>
      <c r="G2211" s="38" t="s">
        <v>236</v>
      </c>
      <c r="H2211" s="8">
        <f t="shared" si="153"/>
        <v>-52000</v>
      </c>
      <c r="I2211" s="28">
        <f t="shared" si="154"/>
        <v>7.291666666666667</v>
      </c>
      <c r="J2211" s="80"/>
      <c r="K2211" t="s">
        <v>1102</v>
      </c>
      <c r="L2211" s="80"/>
      <c r="M2211" s="2">
        <v>480</v>
      </c>
    </row>
    <row r="2212" spans="1:13" ht="12.75">
      <c r="A2212" s="40"/>
      <c r="B2212" s="149">
        <v>3500</v>
      </c>
      <c r="C2212" s="40" t="s">
        <v>41</v>
      </c>
      <c r="D2212" s="1" t="s">
        <v>782</v>
      </c>
      <c r="E2212" s="1" t="s">
        <v>779</v>
      </c>
      <c r="F2212" s="38" t="s">
        <v>875</v>
      </c>
      <c r="G2212" s="38" t="s">
        <v>269</v>
      </c>
      <c r="H2212" s="8">
        <f t="shared" si="153"/>
        <v>-55500</v>
      </c>
      <c r="I2212" s="28">
        <f t="shared" si="154"/>
        <v>7.291666666666667</v>
      </c>
      <c r="J2212" s="80"/>
      <c r="K2212" t="s">
        <v>1102</v>
      </c>
      <c r="L2212" s="80"/>
      <c r="M2212" s="2">
        <v>480</v>
      </c>
    </row>
    <row r="2213" spans="1:13" ht="12.75">
      <c r="A2213" s="40"/>
      <c r="B2213" s="149">
        <v>3500</v>
      </c>
      <c r="C2213" s="40" t="s">
        <v>41</v>
      </c>
      <c r="D2213" s="1" t="s">
        <v>782</v>
      </c>
      <c r="E2213" s="1" t="s">
        <v>779</v>
      </c>
      <c r="F2213" s="38" t="s">
        <v>875</v>
      </c>
      <c r="G2213" s="38" t="s">
        <v>282</v>
      </c>
      <c r="H2213" s="8">
        <f t="shared" si="153"/>
        <v>-59000</v>
      </c>
      <c r="I2213" s="28">
        <f t="shared" si="154"/>
        <v>7.291666666666667</v>
      </c>
      <c r="J2213" s="80"/>
      <c r="K2213" t="s">
        <v>1102</v>
      </c>
      <c r="L2213" s="80"/>
      <c r="M2213" s="2">
        <v>480</v>
      </c>
    </row>
    <row r="2214" spans="1:13" ht="12.75">
      <c r="A2214" s="40"/>
      <c r="B2214" s="149">
        <v>3500</v>
      </c>
      <c r="C2214" s="40" t="s">
        <v>41</v>
      </c>
      <c r="D2214" s="1" t="s">
        <v>782</v>
      </c>
      <c r="E2214" s="1" t="s">
        <v>779</v>
      </c>
      <c r="F2214" s="38" t="s">
        <v>875</v>
      </c>
      <c r="G2214" s="38" t="s">
        <v>271</v>
      </c>
      <c r="H2214" s="8">
        <f t="shared" si="153"/>
        <v>-62500</v>
      </c>
      <c r="I2214" s="28">
        <f t="shared" si="154"/>
        <v>7.291666666666667</v>
      </c>
      <c r="J2214" s="80"/>
      <c r="K2214" t="s">
        <v>1102</v>
      </c>
      <c r="L2214" s="80"/>
      <c r="M2214" s="2">
        <v>480</v>
      </c>
    </row>
    <row r="2215" spans="1:13" s="66" customFormat="1" ht="12.75">
      <c r="A2215" s="17"/>
      <c r="B2215" s="150">
        <f>SUM(B2194:B2214)</f>
        <v>62500</v>
      </c>
      <c r="C2215" s="17" t="s">
        <v>41</v>
      </c>
      <c r="D2215" s="17"/>
      <c r="E2215" s="17" t="s">
        <v>779</v>
      </c>
      <c r="F2215" s="24"/>
      <c r="G2215" s="24"/>
      <c r="H2215" s="63">
        <v>0</v>
      </c>
      <c r="I2215" s="65">
        <f t="shared" si="154"/>
        <v>130.20833333333334</v>
      </c>
      <c r="M2215" s="2">
        <v>480</v>
      </c>
    </row>
    <row r="2216" spans="2:13" ht="12.75">
      <c r="B2216" s="291"/>
      <c r="H2216" s="8">
        <f>H2215-B2216</f>
        <v>0</v>
      </c>
      <c r="I2216" s="28">
        <f t="shared" si="154"/>
        <v>0</v>
      </c>
      <c r="M2216" s="2">
        <v>480</v>
      </c>
    </row>
    <row r="2217" spans="2:13" ht="12.75">
      <c r="B2217" s="291"/>
      <c r="H2217" s="8">
        <f>H2216-B2217</f>
        <v>0</v>
      </c>
      <c r="I2217" s="28">
        <f t="shared" si="154"/>
        <v>0</v>
      </c>
      <c r="M2217" s="2">
        <v>480</v>
      </c>
    </row>
    <row r="2218" spans="1:13" ht="12.75">
      <c r="A2218" s="82"/>
      <c r="B2218" s="149">
        <v>5000</v>
      </c>
      <c r="C2218" s="82" t="s">
        <v>39</v>
      </c>
      <c r="D2218" s="1" t="s">
        <v>782</v>
      </c>
      <c r="E2218" s="1" t="s">
        <v>779</v>
      </c>
      <c r="F2218" s="70" t="s">
        <v>880</v>
      </c>
      <c r="G2218" s="38" t="s">
        <v>137</v>
      </c>
      <c r="H2218" s="8">
        <f>H2217-B2218</f>
        <v>-5000</v>
      </c>
      <c r="I2218" s="28">
        <f>+B2218/M2218</f>
        <v>10.416666666666666</v>
      </c>
      <c r="J2218" s="81"/>
      <c r="K2218" t="s">
        <v>1102</v>
      </c>
      <c r="L2218" s="81"/>
      <c r="M2218" s="2">
        <v>480</v>
      </c>
    </row>
    <row r="2219" spans="1:13" ht="12.75">
      <c r="A2219" s="82"/>
      <c r="B2219" s="149">
        <v>5000</v>
      </c>
      <c r="C2219" s="82" t="s">
        <v>39</v>
      </c>
      <c r="D2219" s="1" t="s">
        <v>782</v>
      </c>
      <c r="E2219" s="1" t="s">
        <v>779</v>
      </c>
      <c r="F2219" s="70" t="s">
        <v>880</v>
      </c>
      <c r="G2219" s="38" t="s">
        <v>139</v>
      </c>
      <c r="H2219" s="8">
        <f>H2218-B2219</f>
        <v>-10000</v>
      </c>
      <c r="I2219" s="28">
        <f>+B2219/M2219</f>
        <v>10.416666666666666</v>
      </c>
      <c r="J2219" s="81"/>
      <c r="K2219" t="s">
        <v>1102</v>
      </c>
      <c r="L2219" s="81"/>
      <c r="M2219" s="2">
        <v>480</v>
      </c>
    </row>
    <row r="2220" spans="1:13" s="80" customFormat="1" ht="12.75">
      <c r="A2220" s="40"/>
      <c r="B2220" s="291">
        <v>50000</v>
      </c>
      <c r="C2220" s="1" t="s">
        <v>39</v>
      </c>
      <c r="D2220" s="1" t="s">
        <v>782</v>
      </c>
      <c r="E2220" s="1" t="s">
        <v>779</v>
      </c>
      <c r="F2220" s="33" t="s">
        <v>607</v>
      </c>
      <c r="G2220" s="33" t="s">
        <v>139</v>
      </c>
      <c r="H2220" s="8">
        <f>H2219-B2220</f>
        <v>-60000</v>
      </c>
      <c r="I2220" s="28">
        <f>+B2220/M2220</f>
        <v>104.16666666666667</v>
      </c>
      <c r="K2220" t="s">
        <v>370</v>
      </c>
      <c r="M2220" s="2">
        <v>480</v>
      </c>
    </row>
    <row r="2221" spans="1:13" s="66" customFormat="1" ht="12.75">
      <c r="A2221" s="17"/>
      <c r="B2221" s="150">
        <f>SUM(B2218:B2220)</f>
        <v>60000</v>
      </c>
      <c r="C2221" s="17" t="s">
        <v>39</v>
      </c>
      <c r="D2221" s="17"/>
      <c r="E2221" s="17" t="s">
        <v>779</v>
      </c>
      <c r="F2221" s="24"/>
      <c r="G2221" s="24"/>
      <c r="H2221" s="63">
        <v>0</v>
      </c>
      <c r="I2221" s="65">
        <f t="shared" si="154"/>
        <v>125</v>
      </c>
      <c r="M2221" s="2">
        <v>480</v>
      </c>
    </row>
    <row r="2222" spans="2:13" ht="12.75">
      <c r="B2222" s="291"/>
      <c r="H2222" s="8">
        <f>H2221-B2222</f>
        <v>0</v>
      </c>
      <c r="I2222" s="28">
        <f t="shared" si="154"/>
        <v>0</v>
      </c>
      <c r="M2222" s="2">
        <v>480</v>
      </c>
    </row>
    <row r="2223" spans="2:13" ht="12.75">
      <c r="B2223" s="291"/>
      <c r="H2223" s="8">
        <f>H2222-B2223</f>
        <v>0</v>
      </c>
      <c r="I2223" s="28">
        <f t="shared" si="154"/>
        <v>0</v>
      </c>
      <c r="M2223" s="2">
        <v>480</v>
      </c>
    </row>
    <row r="2224" spans="2:13" ht="12.75">
      <c r="B2224" s="291">
        <v>10000</v>
      </c>
      <c r="C2224" s="1" t="s">
        <v>341</v>
      </c>
      <c r="D2224" s="1" t="s">
        <v>782</v>
      </c>
      <c r="E2224" s="1" t="s">
        <v>779</v>
      </c>
      <c r="F2224" s="70" t="s">
        <v>875</v>
      </c>
      <c r="G2224" s="33" t="s">
        <v>100</v>
      </c>
      <c r="H2224" s="8">
        <f>H2223-B2224</f>
        <v>-10000</v>
      </c>
      <c r="I2224" s="28">
        <f>+B2224/M2224</f>
        <v>20.833333333333332</v>
      </c>
      <c r="M2224" s="2">
        <v>480</v>
      </c>
    </row>
    <row r="2225" spans="2:13" ht="12.75">
      <c r="B2225" s="291">
        <v>60355</v>
      </c>
      <c r="C2225" s="1" t="s">
        <v>341</v>
      </c>
      <c r="D2225" s="1" t="s">
        <v>782</v>
      </c>
      <c r="E2225" s="1" t="s">
        <v>779</v>
      </c>
      <c r="F2225" s="33" t="s">
        <v>881</v>
      </c>
      <c r="G2225" s="33" t="s">
        <v>271</v>
      </c>
      <c r="H2225" s="8">
        <f>H2224-B2225</f>
        <v>-70355</v>
      </c>
      <c r="I2225" s="28">
        <f>+B2225/M2225</f>
        <v>125.73958333333333</v>
      </c>
      <c r="M2225" s="2">
        <v>480</v>
      </c>
    </row>
    <row r="2226" spans="1:13" s="66" customFormat="1" ht="12.75">
      <c r="A2226" s="17"/>
      <c r="B2226" s="150">
        <f>SUM(B2224:B2225)</f>
        <v>70355</v>
      </c>
      <c r="C2226" s="17" t="s">
        <v>341</v>
      </c>
      <c r="D2226" s="17"/>
      <c r="E2226" s="17" t="s">
        <v>779</v>
      </c>
      <c r="F2226" s="24"/>
      <c r="G2226" s="24"/>
      <c r="H2226" s="63">
        <v>0</v>
      </c>
      <c r="I2226" s="65">
        <f t="shared" si="154"/>
        <v>146.57291666666666</v>
      </c>
      <c r="M2226" s="2">
        <v>480</v>
      </c>
    </row>
    <row r="2227" spans="2:13" ht="12.75">
      <c r="B2227" s="291"/>
      <c r="H2227" s="8">
        <f>H2226-B2227</f>
        <v>0</v>
      </c>
      <c r="I2227" s="28">
        <f t="shared" si="154"/>
        <v>0</v>
      </c>
      <c r="M2227" s="2">
        <v>480</v>
      </c>
    </row>
    <row r="2228" spans="2:13" ht="12.75">
      <c r="B2228" s="291"/>
      <c r="H2228" s="8">
        <f>H2227-B2228</f>
        <v>0</v>
      </c>
      <c r="I2228" s="28">
        <f>+B2228/M2228</f>
        <v>0</v>
      </c>
      <c r="M2228" s="2">
        <v>480</v>
      </c>
    </row>
    <row r="2229" spans="2:13" ht="12.75">
      <c r="B2229" s="291"/>
      <c r="H2229" s="8">
        <f>H2228-B2229</f>
        <v>0</v>
      </c>
      <c r="I2229" s="28">
        <f>+B2229/M2229</f>
        <v>0</v>
      </c>
      <c r="M2229" s="2">
        <v>480</v>
      </c>
    </row>
    <row r="2230" spans="2:13" ht="12.75">
      <c r="B2230" s="291"/>
      <c r="H2230" s="8">
        <f>H2229-B2230</f>
        <v>0</v>
      </c>
      <c r="I2230" s="28">
        <f>+B2230/M2230</f>
        <v>0</v>
      </c>
      <c r="M2230" s="2">
        <v>480</v>
      </c>
    </row>
    <row r="2231" spans="1:13" s="66" customFormat="1" ht="12.75">
      <c r="A2231" s="57"/>
      <c r="B2231" s="396">
        <f>+B2236+B2240</f>
        <v>95000</v>
      </c>
      <c r="C2231" s="57" t="s">
        <v>1081</v>
      </c>
      <c r="D2231" s="57"/>
      <c r="E2231" s="57" t="s">
        <v>1080</v>
      </c>
      <c r="F2231" s="62"/>
      <c r="G2231" s="62" t="s">
        <v>1104</v>
      </c>
      <c r="H2231" s="58"/>
      <c r="I2231" s="65"/>
      <c r="J2231" s="62"/>
      <c r="K2231" s="62"/>
      <c r="L2231" s="62"/>
      <c r="M2231" s="2">
        <v>480</v>
      </c>
    </row>
    <row r="2232" spans="1:13" s="21" customFormat="1" ht="12.75">
      <c r="A2232" s="18"/>
      <c r="B2232" s="149"/>
      <c r="C2232" s="18"/>
      <c r="D2232" s="18"/>
      <c r="E2232" s="18"/>
      <c r="F2232" s="37"/>
      <c r="G2232" s="37"/>
      <c r="H2232" s="36"/>
      <c r="I2232" s="99"/>
      <c r="M2232" s="2">
        <v>480</v>
      </c>
    </row>
    <row r="2233" spans="1:13" s="21" customFormat="1" ht="12.75">
      <c r="A2233" s="18"/>
      <c r="B2233" s="149"/>
      <c r="C2233" s="18"/>
      <c r="D2233" s="18"/>
      <c r="E2233" s="18"/>
      <c r="F2233" s="37"/>
      <c r="G2233" s="37"/>
      <c r="H2233" s="36"/>
      <c r="I2233" s="99"/>
      <c r="M2233" s="2">
        <v>480</v>
      </c>
    </row>
    <row r="2234" spans="1:13" s="21" customFormat="1" ht="12.75">
      <c r="A2234" s="18"/>
      <c r="B2234" s="149">
        <v>15000</v>
      </c>
      <c r="C2234" s="18" t="s">
        <v>39</v>
      </c>
      <c r="D2234" s="18" t="s">
        <v>1079</v>
      </c>
      <c r="E2234" s="18" t="s">
        <v>1080</v>
      </c>
      <c r="F2234" s="37" t="s">
        <v>718</v>
      </c>
      <c r="G2234" s="37" t="s">
        <v>717</v>
      </c>
      <c r="H2234" s="36">
        <f>H2233-B2234</f>
        <v>-15000</v>
      </c>
      <c r="I2234" s="99">
        <f aca="true" t="shared" si="155" ref="I2234:I2240">+B2234/M2234</f>
        <v>31.25</v>
      </c>
      <c r="K2234" s="21" t="s">
        <v>683</v>
      </c>
      <c r="M2234" s="2">
        <v>480</v>
      </c>
    </row>
    <row r="2235" spans="1:13" s="21" customFormat="1" ht="15" customHeight="1">
      <c r="A2235" s="18"/>
      <c r="B2235" s="149">
        <v>30000</v>
      </c>
      <c r="C2235" s="18" t="s">
        <v>39</v>
      </c>
      <c r="D2235" s="18" t="s">
        <v>1079</v>
      </c>
      <c r="E2235" s="18" t="s">
        <v>1080</v>
      </c>
      <c r="F2235" s="37" t="s">
        <v>719</v>
      </c>
      <c r="G2235" s="37" t="s">
        <v>720</v>
      </c>
      <c r="H2235" s="36">
        <f>H2234-B2235</f>
        <v>-45000</v>
      </c>
      <c r="I2235" s="99">
        <f t="shared" si="155"/>
        <v>62.5</v>
      </c>
      <c r="K2235" s="21" t="s">
        <v>683</v>
      </c>
      <c r="M2235" s="2">
        <v>480</v>
      </c>
    </row>
    <row r="2236" spans="1:13" s="66" customFormat="1" ht="12.75">
      <c r="A2236" s="17"/>
      <c r="B2236" s="150">
        <f>SUM(B2234:B2235)</f>
        <v>45000</v>
      </c>
      <c r="C2236" s="64" t="s">
        <v>39</v>
      </c>
      <c r="D2236" s="17"/>
      <c r="E2236" s="64"/>
      <c r="F2236" s="24"/>
      <c r="G2236" s="69"/>
      <c r="H2236" s="63">
        <v>0</v>
      </c>
      <c r="I2236" s="65">
        <f t="shared" si="155"/>
        <v>93.75</v>
      </c>
      <c r="M2236" s="2">
        <v>480</v>
      </c>
    </row>
    <row r="2237" spans="1:13" s="21" customFormat="1" ht="12.75">
      <c r="A2237" s="18"/>
      <c r="B2237" s="149"/>
      <c r="C2237" s="40"/>
      <c r="D2237" s="18"/>
      <c r="E2237" s="40"/>
      <c r="F2237" s="37"/>
      <c r="G2237" s="38"/>
      <c r="H2237" s="36">
        <f>H2236-B2237</f>
        <v>0</v>
      </c>
      <c r="I2237" s="99">
        <f t="shared" si="155"/>
        <v>0</v>
      </c>
      <c r="M2237" s="2">
        <v>480</v>
      </c>
    </row>
    <row r="2238" spans="1:13" s="21" customFormat="1" ht="12.75">
      <c r="A2238" s="18"/>
      <c r="B2238" s="149"/>
      <c r="C2238" s="40"/>
      <c r="D2238" s="18"/>
      <c r="E2238" s="40"/>
      <c r="F2238" s="37"/>
      <c r="G2238" s="38"/>
      <c r="H2238" s="36">
        <f>H2237-B2238</f>
        <v>0</v>
      </c>
      <c r="I2238" s="99">
        <f t="shared" si="155"/>
        <v>0</v>
      </c>
      <c r="M2238" s="2">
        <v>480</v>
      </c>
    </row>
    <row r="2239" spans="1:13" s="21" customFormat="1" ht="12.75">
      <c r="A2239" s="18"/>
      <c r="B2239" s="149">
        <v>50000</v>
      </c>
      <c r="C2239" s="18" t="s">
        <v>1078</v>
      </c>
      <c r="D2239" s="18" t="s">
        <v>1079</v>
      </c>
      <c r="E2239" s="18" t="s">
        <v>1080</v>
      </c>
      <c r="F2239" s="37" t="s">
        <v>721</v>
      </c>
      <c r="G2239" s="37" t="s">
        <v>722</v>
      </c>
      <c r="H2239" s="36">
        <f>H2238-B2239</f>
        <v>-50000</v>
      </c>
      <c r="I2239" s="99">
        <f t="shared" si="155"/>
        <v>104.16666666666667</v>
      </c>
      <c r="K2239" s="21" t="s">
        <v>683</v>
      </c>
      <c r="M2239" s="2">
        <v>480</v>
      </c>
    </row>
    <row r="2240" spans="1:13" s="66" customFormat="1" ht="12.75">
      <c r="A2240" s="17"/>
      <c r="B2240" s="150">
        <f>SUM(B2239)</f>
        <v>50000</v>
      </c>
      <c r="C2240" s="64" t="s">
        <v>1078</v>
      </c>
      <c r="D2240" s="17"/>
      <c r="E2240" s="64"/>
      <c r="F2240" s="24"/>
      <c r="G2240" s="69"/>
      <c r="H2240" s="63">
        <v>0</v>
      </c>
      <c r="I2240" s="65">
        <f t="shared" si="155"/>
        <v>104.16666666666667</v>
      </c>
      <c r="M2240" s="2">
        <v>480</v>
      </c>
    </row>
    <row r="2241" spans="2:13" ht="12.75">
      <c r="B2241" s="8"/>
      <c r="H2241" s="8">
        <v>0</v>
      </c>
      <c r="I2241" s="28">
        <v>0</v>
      </c>
      <c r="M2241" s="2">
        <v>480</v>
      </c>
    </row>
    <row r="2242" spans="2:13" ht="12.75">
      <c r="B2242" s="8"/>
      <c r="H2242" s="8">
        <f>H2227-B2242</f>
        <v>0</v>
      </c>
      <c r="I2242" s="28">
        <f t="shared" si="154"/>
        <v>0</v>
      </c>
      <c r="M2242" s="2">
        <v>480</v>
      </c>
    </row>
    <row r="2243" spans="2:13" ht="12.75">
      <c r="B2243" s="8"/>
      <c r="H2243" s="8">
        <f>H2242-B2243</f>
        <v>0</v>
      </c>
      <c r="I2243" s="28">
        <f t="shared" si="154"/>
        <v>0</v>
      </c>
      <c r="M2243" s="2">
        <v>480</v>
      </c>
    </row>
    <row r="2244" spans="2:13" ht="12.75">
      <c r="B2244" s="8"/>
      <c r="H2244" s="8">
        <f>H2243-B2244</f>
        <v>0</v>
      </c>
      <c r="I2244" s="28">
        <f aca="true" t="shared" si="156" ref="I2244:I2256">+B2244/M2244</f>
        <v>0</v>
      </c>
      <c r="M2244" s="2">
        <v>480</v>
      </c>
    </row>
    <row r="2245" spans="1:13" ht="13.5" thickBot="1">
      <c r="A2245" s="50"/>
      <c r="B2245" s="419">
        <f>+B2249</f>
        <v>800000</v>
      </c>
      <c r="C2245" s="50"/>
      <c r="D2245" s="49" t="s">
        <v>399</v>
      </c>
      <c r="E2245" s="119"/>
      <c r="F2245" s="119"/>
      <c r="G2245" s="52"/>
      <c r="H2245" s="120"/>
      <c r="I2245" s="121">
        <f t="shared" si="156"/>
        <v>1666.6666666666667</v>
      </c>
      <c r="J2245" s="122"/>
      <c r="K2245" s="122"/>
      <c r="L2245" s="122"/>
      <c r="M2245" s="2">
        <v>480</v>
      </c>
    </row>
    <row r="2246" spans="2:13" ht="12.75">
      <c r="B2246" s="217"/>
      <c r="H2246" s="8">
        <f>H2245-B2246</f>
        <v>0</v>
      </c>
      <c r="I2246" s="28">
        <f t="shared" si="156"/>
        <v>0</v>
      </c>
      <c r="M2246" s="2">
        <v>480</v>
      </c>
    </row>
    <row r="2247" spans="2:13" ht="12.75">
      <c r="B2247" s="217"/>
      <c r="H2247" s="8">
        <f>H2246-B2247</f>
        <v>0</v>
      </c>
      <c r="I2247" s="28">
        <f t="shared" si="156"/>
        <v>0</v>
      </c>
      <c r="M2247" s="2">
        <v>480</v>
      </c>
    </row>
    <row r="2248" spans="2:13" ht="12.75">
      <c r="B2248" s="217">
        <v>800000</v>
      </c>
      <c r="C2248" s="1" t="s">
        <v>784</v>
      </c>
      <c r="D2248" s="18" t="s">
        <v>399</v>
      </c>
      <c r="F2248" s="33" t="s">
        <v>404</v>
      </c>
      <c r="G2248" s="38" t="s">
        <v>31</v>
      </c>
      <c r="H2248" s="8">
        <f>H2247-B2248</f>
        <v>-800000</v>
      </c>
      <c r="I2248" s="28">
        <f t="shared" si="156"/>
        <v>1666.6666666666667</v>
      </c>
      <c r="M2248" s="2">
        <v>480</v>
      </c>
    </row>
    <row r="2249" spans="1:13" s="66" customFormat="1" ht="12.75">
      <c r="A2249" s="17"/>
      <c r="B2249" s="405">
        <f>SUM(B2248)</f>
        <v>800000</v>
      </c>
      <c r="C2249" s="17" t="s">
        <v>409</v>
      </c>
      <c r="D2249" s="17"/>
      <c r="E2249" s="17"/>
      <c r="F2249" s="24"/>
      <c r="G2249" s="24"/>
      <c r="H2249" s="63">
        <v>0</v>
      </c>
      <c r="I2249" s="65">
        <f t="shared" si="156"/>
        <v>1666.6666666666667</v>
      </c>
      <c r="M2249" s="2">
        <v>480</v>
      </c>
    </row>
    <row r="2250" spans="2:13" ht="12.75">
      <c r="B2250" s="8"/>
      <c r="H2250" s="8">
        <f>H2249-B2250</f>
        <v>0</v>
      </c>
      <c r="I2250" s="28">
        <f t="shared" si="156"/>
        <v>0</v>
      </c>
      <c r="M2250" s="2">
        <v>480</v>
      </c>
    </row>
    <row r="2251" spans="2:13" ht="12.75">
      <c r="B2251" s="8"/>
      <c r="H2251" s="8">
        <f>H2250-B2251</f>
        <v>0</v>
      </c>
      <c r="I2251" s="28">
        <f t="shared" si="156"/>
        <v>0</v>
      </c>
      <c r="M2251" s="2">
        <v>480</v>
      </c>
    </row>
    <row r="2252" spans="2:13" ht="12.75">
      <c r="B2252" s="8"/>
      <c r="H2252" s="8">
        <f>H2251-B2252</f>
        <v>0</v>
      </c>
      <c r="I2252" s="28">
        <f t="shared" si="156"/>
        <v>0</v>
      </c>
      <c r="M2252" s="2">
        <v>480</v>
      </c>
    </row>
    <row r="2253" spans="2:13" ht="12.75">
      <c r="B2253" s="8"/>
      <c r="H2253" s="8">
        <f>H2252-B2253</f>
        <v>0</v>
      </c>
      <c r="I2253" s="28">
        <f t="shared" si="156"/>
        <v>0</v>
      </c>
      <c r="M2253" s="2">
        <v>480</v>
      </c>
    </row>
    <row r="2254" spans="1:13" s="81" customFormat="1" ht="13.5" thickBot="1">
      <c r="A2254" s="50"/>
      <c r="B2254" s="47">
        <f>+B2321+B2387+B2422+B2432+B2488+B2439+B2500</f>
        <v>2956909</v>
      </c>
      <c r="C2254" s="50"/>
      <c r="D2254" s="49" t="s">
        <v>402</v>
      </c>
      <c r="E2254" s="119"/>
      <c r="F2254" s="119"/>
      <c r="G2254" s="52"/>
      <c r="H2254" s="120">
        <v>0</v>
      </c>
      <c r="I2254" s="121">
        <f t="shared" si="156"/>
        <v>6160.227083333333</v>
      </c>
      <c r="J2254" s="122"/>
      <c r="K2254" s="122"/>
      <c r="L2254" s="122"/>
      <c r="M2254" s="2">
        <v>480</v>
      </c>
    </row>
    <row r="2255" spans="2:13" ht="12.75">
      <c r="B2255" s="9"/>
      <c r="H2255" s="8">
        <f aca="true" t="shared" si="157" ref="H2255:H2318">H2254-B2255</f>
        <v>0</v>
      </c>
      <c r="I2255" s="28">
        <f t="shared" si="156"/>
        <v>0</v>
      </c>
      <c r="M2255" s="2">
        <v>480</v>
      </c>
    </row>
    <row r="2256" spans="2:13" ht="12.75">
      <c r="B2256" s="8"/>
      <c r="C2256" s="4"/>
      <c r="H2256" s="8">
        <f t="shared" si="157"/>
        <v>0</v>
      </c>
      <c r="I2256" s="28">
        <f t="shared" si="156"/>
        <v>0</v>
      </c>
      <c r="M2256" s="2">
        <v>480</v>
      </c>
    </row>
    <row r="2257" spans="2:13" ht="12.75">
      <c r="B2257" s="402">
        <v>2500</v>
      </c>
      <c r="C2257" s="1" t="s">
        <v>17</v>
      </c>
      <c r="D2257" s="18" t="s">
        <v>402</v>
      </c>
      <c r="E2257" s="76" t="s">
        <v>882</v>
      </c>
      <c r="F2257" s="33" t="s">
        <v>883</v>
      </c>
      <c r="G2257" s="38" t="s">
        <v>20</v>
      </c>
      <c r="H2257" s="8">
        <f t="shared" si="157"/>
        <v>-2500</v>
      </c>
      <c r="I2257" s="28">
        <v>5</v>
      </c>
      <c r="J2257" s="42"/>
      <c r="K2257" t="s">
        <v>17</v>
      </c>
      <c r="L2257" s="42"/>
      <c r="M2257" s="2">
        <v>480</v>
      </c>
    </row>
    <row r="2258" spans="2:13" ht="12.75">
      <c r="B2258" s="402">
        <v>2500</v>
      </c>
      <c r="C2258" s="1" t="s">
        <v>17</v>
      </c>
      <c r="D2258" s="18" t="s">
        <v>402</v>
      </c>
      <c r="E2258" s="1" t="s">
        <v>882</v>
      </c>
      <c r="F2258" s="33" t="s">
        <v>884</v>
      </c>
      <c r="G2258" s="33" t="s">
        <v>26</v>
      </c>
      <c r="H2258" s="8">
        <f t="shared" si="157"/>
        <v>-5000</v>
      </c>
      <c r="I2258" s="28">
        <v>5</v>
      </c>
      <c r="K2258" t="s">
        <v>17</v>
      </c>
      <c r="M2258" s="2">
        <v>480</v>
      </c>
    </row>
    <row r="2259" spans="2:13" ht="12.75">
      <c r="B2259" s="402">
        <v>2500</v>
      </c>
      <c r="C2259" s="1" t="s">
        <v>17</v>
      </c>
      <c r="D2259" s="18" t="s">
        <v>402</v>
      </c>
      <c r="E2259" s="1" t="s">
        <v>882</v>
      </c>
      <c r="F2259" s="33" t="s">
        <v>885</v>
      </c>
      <c r="G2259" s="33" t="s">
        <v>28</v>
      </c>
      <c r="H2259" s="8">
        <f t="shared" si="157"/>
        <v>-7500</v>
      </c>
      <c r="I2259" s="28">
        <v>5</v>
      </c>
      <c r="K2259" t="s">
        <v>17</v>
      </c>
      <c r="M2259" s="2">
        <v>480</v>
      </c>
    </row>
    <row r="2260" spans="2:13" ht="12.75">
      <c r="B2260" s="402">
        <v>2500</v>
      </c>
      <c r="C2260" s="1" t="s">
        <v>17</v>
      </c>
      <c r="D2260" s="18" t="s">
        <v>402</v>
      </c>
      <c r="E2260" s="1" t="s">
        <v>882</v>
      </c>
      <c r="F2260" s="33" t="s">
        <v>886</v>
      </c>
      <c r="G2260" s="33" t="s">
        <v>31</v>
      </c>
      <c r="H2260" s="8">
        <f t="shared" si="157"/>
        <v>-10000</v>
      </c>
      <c r="I2260" s="28">
        <v>5</v>
      </c>
      <c r="K2260" t="s">
        <v>17</v>
      </c>
      <c r="M2260" s="2">
        <v>480</v>
      </c>
    </row>
    <row r="2261" spans="2:13" ht="12.75">
      <c r="B2261" s="402">
        <v>2500</v>
      </c>
      <c r="C2261" s="1" t="s">
        <v>17</v>
      </c>
      <c r="D2261" s="1" t="s">
        <v>402</v>
      </c>
      <c r="E2261" s="1" t="s">
        <v>882</v>
      </c>
      <c r="F2261" s="33" t="s">
        <v>887</v>
      </c>
      <c r="G2261" s="33" t="s">
        <v>49</v>
      </c>
      <c r="H2261" s="8">
        <f t="shared" si="157"/>
        <v>-12500</v>
      </c>
      <c r="I2261" s="28">
        <v>5</v>
      </c>
      <c r="K2261" t="s">
        <v>17</v>
      </c>
      <c r="M2261" s="2">
        <v>480</v>
      </c>
    </row>
    <row r="2262" spans="2:13" ht="12.75">
      <c r="B2262" s="402">
        <v>2500</v>
      </c>
      <c r="C2262" s="1" t="s">
        <v>17</v>
      </c>
      <c r="D2262" s="1" t="s">
        <v>402</v>
      </c>
      <c r="E2262" s="1" t="s">
        <v>882</v>
      </c>
      <c r="F2262" s="33" t="s">
        <v>888</v>
      </c>
      <c r="G2262" s="33" t="s">
        <v>51</v>
      </c>
      <c r="H2262" s="8">
        <f t="shared" si="157"/>
        <v>-15000</v>
      </c>
      <c r="I2262" s="28">
        <v>5</v>
      </c>
      <c r="K2262" t="s">
        <v>17</v>
      </c>
      <c r="M2262" s="2">
        <v>480</v>
      </c>
    </row>
    <row r="2263" spans="2:13" ht="12.75">
      <c r="B2263" s="402">
        <v>2500</v>
      </c>
      <c r="C2263" s="1" t="s">
        <v>17</v>
      </c>
      <c r="D2263" s="1" t="s">
        <v>402</v>
      </c>
      <c r="E2263" s="1" t="s">
        <v>882</v>
      </c>
      <c r="F2263" s="33" t="s">
        <v>889</v>
      </c>
      <c r="G2263" s="33" t="s">
        <v>56</v>
      </c>
      <c r="H2263" s="8">
        <f t="shared" si="157"/>
        <v>-17500</v>
      </c>
      <c r="I2263" s="28">
        <v>5</v>
      </c>
      <c r="K2263" t="s">
        <v>17</v>
      </c>
      <c r="M2263" s="2">
        <v>480</v>
      </c>
    </row>
    <row r="2264" spans="2:13" ht="12.75">
      <c r="B2264" s="402">
        <v>2500</v>
      </c>
      <c r="C2264" s="1" t="s">
        <v>17</v>
      </c>
      <c r="D2264" s="1" t="s">
        <v>402</v>
      </c>
      <c r="E2264" s="1" t="s">
        <v>882</v>
      </c>
      <c r="F2264" s="33" t="s">
        <v>890</v>
      </c>
      <c r="G2264" s="33" t="s">
        <v>100</v>
      </c>
      <c r="H2264" s="8">
        <f t="shared" si="157"/>
        <v>-20000</v>
      </c>
      <c r="I2264" s="28">
        <v>5</v>
      </c>
      <c r="K2264" t="s">
        <v>17</v>
      </c>
      <c r="M2264" s="2">
        <v>480</v>
      </c>
    </row>
    <row r="2265" spans="2:13" ht="12.75">
      <c r="B2265" s="402">
        <v>2500</v>
      </c>
      <c r="C2265" s="1" t="s">
        <v>17</v>
      </c>
      <c r="D2265" s="1" t="s">
        <v>402</v>
      </c>
      <c r="E2265" s="1" t="s">
        <v>882</v>
      </c>
      <c r="F2265" s="33" t="s">
        <v>891</v>
      </c>
      <c r="G2265" s="33" t="s">
        <v>137</v>
      </c>
      <c r="H2265" s="8">
        <f t="shared" si="157"/>
        <v>-22500</v>
      </c>
      <c r="I2265" s="28">
        <v>5</v>
      </c>
      <c r="K2265" t="s">
        <v>17</v>
      </c>
      <c r="M2265" s="2">
        <v>480</v>
      </c>
    </row>
    <row r="2266" spans="2:13" ht="12.75">
      <c r="B2266" s="402">
        <v>2500</v>
      </c>
      <c r="C2266" s="1" t="s">
        <v>17</v>
      </c>
      <c r="D2266" s="1" t="s">
        <v>402</v>
      </c>
      <c r="E2266" s="1" t="s">
        <v>882</v>
      </c>
      <c r="F2266" s="33" t="s">
        <v>892</v>
      </c>
      <c r="G2266" s="33" t="s">
        <v>139</v>
      </c>
      <c r="H2266" s="8">
        <f t="shared" si="157"/>
        <v>-25000</v>
      </c>
      <c r="I2266" s="28">
        <v>5</v>
      </c>
      <c r="K2266" t="s">
        <v>17</v>
      </c>
      <c r="M2266" s="2">
        <v>480</v>
      </c>
    </row>
    <row r="2267" spans="2:13" ht="12.75">
      <c r="B2267" s="402">
        <v>2500</v>
      </c>
      <c r="C2267" s="1" t="s">
        <v>17</v>
      </c>
      <c r="D2267" s="1" t="s">
        <v>402</v>
      </c>
      <c r="E2267" s="1" t="s">
        <v>882</v>
      </c>
      <c r="F2267" s="33" t="s">
        <v>893</v>
      </c>
      <c r="G2267" s="33" t="s">
        <v>141</v>
      </c>
      <c r="H2267" s="8">
        <f t="shared" si="157"/>
        <v>-27500</v>
      </c>
      <c r="I2267" s="28">
        <v>5</v>
      </c>
      <c r="K2267" t="s">
        <v>17</v>
      </c>
      <c r="M2267" s="2">
        <v>480</v>
      </c>
    </row>
    <row r="2268" spans="2:13" ht="12.75">
      <c r="B2268" s="402">
        <v>2500</v>
      </c>
      <c r="C2268" s="1" t="s">
        <v>17</v>
      </c>
      <c r="D2268" s="1" t="s">
        <v>402</v>
      </c>
      <c r="E2268" s="1" t="s">
        <v>882</v>
      </c>
      <c r="F2268" s="33" t="s">
        <v>894</v>
      </c>
      <c r="G2268" s="33" t="s">
        <v>209</v>
      </c>
      <c r="H2268" s="8">
        <f t="shared" si="157"/>
        <v>-30000</v>
      </c>
      <c r="I2268" s="28">
        <v>5</v>
      </c>
      <c r="K2268" t="s">
        <v>17</v>
      </c>
      <c r="M2268" s="2">
        <v>480</v>
      </c>
    </row>
    <row r="2269" spans="2:13" ht="12.75">
      <c r="B2269" s="402">
        <v>2500</v>
      </c>
      <c r="C2269" s="1" t="s">
        <v>17</v>
      </c>
      <c r="D2269" s="1" t="s">
        <v>402</v>
      </c>
      <c r="E2269" s="1" t="s">
        <v>882</v>
      </c>
      <c r="F2269" s="33" t="s">
        <v>895</v>
      </c>
      <c r="G2269" s="33" t="s">
        <v>214</v>
      </c>
      <c r="H2269" s="8">
        <f t="shared" si="157"/>
        <v>-32500</v>
      </c>
      <c r="I2269" s="28">
        <v>5</v>
      </c>
      <c r="K2269" t="s">
        <v>17</v>
      </c>
      <c r="M2269" s="2">
        <v>480</v>
      </c>
    </row>
    <row r="2270" spans="2:13" ht="12.75">
      <c r="B2270" s="402">
        <v>2500</v>
      </c>
      <c r="C2270" s="1" t="s">
        <v>17</v>
      </c>
      <c r="D2270" s="1" t="s">
        <v>402</v>
      </c>
      <c r="E2270" s="1" t="s">
        <v>882</v>
      </c>
      <c r="F2270" s="33" t="s">
        <v>896</v>
      </c>
      <c r="G2270" s="33" t="s">
        <v>216</v>
      </c>
      <c r="H2270" s="8">
        <f t="shared" si="157"/>
        <v>-35000</v>
      </c>
      <c r="I2270" s="28">
        <v>5</v>
      </c>
      <c r="K2270" t="s">
        <v>17</v>
      </c>
      <c r="M2270" s="2">
        <v>480</v>
      </c>
    </row>
    <row r="2271" spans="2:13" ht="12.75">
      <c r="B2271" s="402">
        <v>2500</v>
      </c>
      <c r="C2271" s="1" t="s">
        <v>17</v>
      </c>
      <c r="D2271" s="1" t="s">
        <v>402</v>
      </c>
      <c r="E2271" s="1" t="s">
        <v>882</v>
      </c>
      <c r="F2271" s="33" t="s">
        <v>897</v>
      </c>
      <c r="G2271" s="33" t="s">
        <v>233</v>
      </c>
      <c r="H2271" s="8">
        <f t="shared" si="157"/>
        <v>-37500</v>
      </c>
      <c r="I2271" s="28">
        <v>5</v>
      </c>
      <c r="K2271" t="s">
        <v>17</v>
      </c>
      <c r="M2271" s="2">
        <v>480</v>
      </c>
    </row>
    <row r="2272" spans="2:13" ht="12.75">
      <c r="B2272" s="402">
        <v>2500</v>
      </c>
      <c r="C2272" s="1" t="s">
        <v>17</v>
      </c>
      <c r="D2272" s="1" t="s">
        <v>402</v>
      </c>
      <c r="E2272" s="1" t="s">
        <v>882</v>
      </c>
      <c r="F2272" s="33" t="s">
        <v>898</v>
      </c>
      <c r="G2272" s="33" t="s">
        <v>236</v>
      </c>
      <c r="H2272" s="8">
        <f t="shared" si="157"/>
        <v>-40000</v>
      </c>
      <c r="I2272" s="28">
        <v>5</v>
      </c>
      <c r="K2272" t="s">
        <v>17</v>
      </c>
      <c r="M2272" s="2">
        <v>480</v>
      </c>
    </row>
    <row r="2273" spans="2:13" ht="12.75">
      <c r="B2273" s="402">
        <v>5000</v>
      </c>
      <c r="C2273" s="1" t="s">
        <v>17</v>
      </c>
      <c r="D2273" s="18" t="s">
        <v>402</v>
      </c>
      <c r="E2273" s="1" t="s">
        <v>858</v>
      </c>
      <c r="F2273" s="33" t="s">
        <v>899</v>
      </c>
      <c r="G2273" s="33" t="s">
        <v>20</v>
      </c>
      <c r="H2273" s="8">
        <f t="shared" si="157"/>
        <v>-45000</v>
      </c>
      <c r="I2273" s="28">
        <v>10</v>
      </c>
      <c r="K2273" t="s">
        <v>17</v>
      </c>
      <c r="M2273" s="2">
        <v>480</v>
      </c>
    </row>
    <row r="2274" spans="2:13" ht="12.75">
      <c r="B2274" s="402">
        <v>5000</v>
      </c>
      <c r="C2274" s="1" t="s">
        <v>17</v>
      </c>
      <c r="D2274" s="18" t="s">
        <v>402</v>
      </c>
      <c r="E2274" s="1" t="s">
        <v>858</v>
      </c>
      <c r="F2274" s="33" t="s">
        <v>899</v>
      </c>
      <c r="G2274" s="33" t="s">
        <v>26</v>
      </c>
      <c r="H2274" s="8">
        <f t="shared" si="157"/>
        <v>-50000</v>
      </c>
      <c r="I2274" s="28">
        <v>10</v>
      </c>
      <c r="K2274" t="s">
        <v>17</v>
      </c>
      <c r="M2274" s="2">
        <v>480</v>
      </c>
    </row>
    <row r="2275" spans="2:13" ht="12.75">
      <c r="B2275" s="402">
        <v>2500</v>
      </c>
      <c r="C2275" s="1" t="s">
        <v>17</v>
      </c>
      <c r="D2275" s="18" t="s">
        <v>402</v>
      </c>
      <c r="E2275" s="1" t="s">
        <v>858</v>
      </c>
      <c r="F2275" s="33" t="s">
        <v>900</v>
      </c>
      <c r="G2275" s="33" t="s">
        <v>786</v>
      </c>
      <c r="H2275" s="8">
        <f t="shared" si="157"/>
        <v>-52500</v>
      </c>
      <c r="I2275" s="28">
        <v>5</v>
      </c>
      <c r="K2275" t="s">
        <v>17</v>
      </c>
      <c r="M2275" s="2">
        <v>480</v>
      </c>
    </row>
    <row r="2276" spans="2:13" ht="12.75">
      <c r="B2276" s="402">
        <v>5000</v>
      </c>
      <c r="C2276" s="1" t="s">
        <v>17</v>
      </c>
      <c r="D2276" s="18" t="s">
        <v>402</v>
      </c>
      <c r="E2276" s="1" t="s">
        <v>858</v>
      </c>
      <c r="F2276" s="33" t="s">
        <v>901</v>
      </c>
      <c r="G2276" s="33" t="s">
        <v>36</v>
      </c>
      <c r="H2276" s="8">
        <f t="shared" si="157"/>
        <v>-57500</v>
      </c>
      <c r="I2276" s="28">
        <v>10</v>
      </c>
      <c r="K2276" t="s">
        <v>17</v>
      </c>
      <c r="M2276" s="2">
        <v>480</v>
      </c>
    </row>
    <row r="2277" spans="2:13" ht="12.75">
      <c r="B2277" s="402">
        <v>5000</v>
      </c>
      <c r="C2277" s="1" t="s">
        <v>17</v>
      </c>
      <c r="D2277" s="18" t="s">
        <v>402</v>
      </c>
      <c r="E2277" s="1" t="s">
        <v>858</v>
      </c>
      <c r="F2277" s="33" t="s">
        <v>901</v>
      </c>
      <c r="G2277" s="33" t="s">
        <v>28</v>
      </c>
      <c r="H2277" s="8">
        <f t="shared" si="157"/>
        <v>-62500</v>
      </c>
      <c r="I2277" s="28">
        <v>10</v>
      </c>
      <c r="K2277" t="s">
        <v>17</v>
      </c>
      <c r="M2277" s="2">
        <v>480</v>
      </c>
    </row>
    <row r="2278" spans="1:13" ht="12.75">
      <c r="A2278" s="73"/>
      <c r="B2278" s="401">
        <v>5000</v>
      </c>
      <c r="C2278" s="1" t="s">
        <v>17</v>
      </c>
      <c r="D2278" s="41" t="s">
        <v>402</v>
      </c>
      <c r="E2278" s="41" t="s">
        <v>858</v>
      </c>
      <c r="F2278" s="33" t="s">
        <v>902</v>
      </c>
      <c r="G2278" s="33" t="s">
        <v>31</v>
      </c>
      <c r="H2278" s="8">
        <f t="shared" si="157"/>
        <v>-67500</v>
      </c>
      <c r="I2278" s="28">
        <v>10</v>
      </c>
      <c r="J2278" s="72"/>
      <c r="K2278" t="s">
        <v>17</v>
      </c>
      <c r="L2278" s="72"/>
      <c r="M2278" s="2">
        <v>480</v>
      </c>
    </row>
    <row r="2279" spans="2:13" ht="12.75">
      <c r="B2279" s="402">
        <v>5000</v>
      </c>
      <c r="C2279" s="1" t="s">
        <v>17</v>
      </c>
      <c r="D2279" s="1" t="s">
        <v>402</v>
      </c>
      <c r="E2279" s="1" t="s">
        <v>858</v>
      </c>
      <c r="F2279" s="33" t="s">
        <v>903</v>
      </c>
      <c r="G2279" s="33" t="s">
        <v>46</v>
      </c>
      <c r="H2279" s="8">
        <f t="shared" si="157"/>
        <v>-72500</v>
      </c>
      <c r="I2279" s="28">
        <v>10</v>
      </c>
      <c r="K2279" t="s">
        <v>17</v>
      </c>
      <c r="M2279" s="2">
        <v>480</v>
      </c>
    </row>
    <row r="2280" spans="2:13" ht="12.75">
      <c r="B2280" s="402">
        <v>5000</v>
      </c>
      <c r="C2280" s="1" t="s">
        <v>17</v>
      </c>
      <c r="D2280" s="1" t="s">
        <v>402</v>
      </c>
      <c r="E2280" s="1" t="s">
        <v>858</v>
      </c>
      <c r="F2280" s="33" t="s">
        <v>903</v>
      </c>
      <c r="G2280" s="33" t="s">
        <v>49</v>
      </c>
      <c r="H2280" s="8">
        <f t="shared" si="157"/>
        <v>-77500</v>
      </c>
      <c r="I2280" s="28">
        <v>10</v>
      </c>
      <c r="K2280" t="s">
        <v>17</v>
      </c>
      <c r="M2280" s="2">
        <v>480</v>
      </c>
    </row>
    <row r="2281" spans="2:13" ht="12.75">
      <c r="B2281" s="402">
        <v>5000</v>
      </c>
      <c r="C2281" s="1" t="s">
        <v>17</v>
      </c>
      <c r="D2281" s="1" t="s">
        <v>402</v>
      </c>
      <c r="E2281" s="1" t="s">
        <v>858</v>
      </c>
      <c r="F2281" s="33" t="s">
        <v>904</v>
      </c>
      <c r="G2281" s="33" t="s">
        <v>51</v>
      </c>
      <c r="H2281" s="8">
        <f t="shared" si="157"/>
        <v>-82500</v>
      </c>
      <c r="I2281" s="28">
        <v>10</v>
      </c>
      <c r="K2281" t="s">
        <v>17</v>
      </c>
      <c r="M2281" s="2">
        <v>480</v>
      </c>
    </row>
    <row r="2282" spans="2:13" ht="12.75">
      <c r="B2282" s="420">
        <v>5000</v>
      </c>
      <c r="C2282" s="1" t="s">
        <v>17</v>
      </c>
      <c r="D2282" s="1" t="s">
        <v>402</v>
      </c>
      <c r="E2282" s="1" t="s">
        <v>858</v>
      </c>
      <c r="F2282" s="33" t="s">
        <v>905</v>
      </c>
      <c r="G2282" s="33" t="s">
        <v>53</v>
      </c>
      <c r="H2282" s="8">
        <f t="shared" si="157"/>
        <v>-87500</v>
      </c>
      <c r="I2282" s="28">
        <v>10</v>
      </c>
      <c r="K2282" t="s">
        <v>17</v>
      </c>
      <c r="M2282" s="2">
        <v>480</v>
      </c>
    </row>
    <row r="2283" spans="2:13" ht="12.75">
      <c r="B2283" s="402">
        <v>5000</v>
      </c>
      <c r="C2283" s="1" t="s">
        <v>17</v>
      </c>
      <c r="D2283" s="1" t="s">
        <v>402</v>
      </c>
      <c r="E2283" s="1" t="s">
        <v>858</v>
      </c>
      <c r="F2283" s="33" t="s">
        <v>906</v>
      </c>
      <c r="G2283" s="33" t="s">
        <v>124</v>
      </c>
      <c r="H2283" s="8">
        <f t="shared" si="157"/>
        <v>-92500</v>
      </c>
      <c r="I2283" s="28">
        <v>10</v>
      </c>
      <c r="K2283" t="s">
        <v>17</v>
      </c>
      <c r="M2283" s="2">
        <v>480</v>
      </c>
    </row>
    <row r="2284" spans="2:13" ht="12.75">
      <c r="B2284" s="402">
        <v>5000</v>
      </c>
      <c r="C2284" s="1" t="s">
        <v>17</v>
      </c>
      <c r="D2284" s="1" t="s">
        <v>402</v>
      </c>
      <c r="E2284" s="1" t="s">
        <v>858</v>
      </c>
      <c r="F2284" s="33" t="s">
        <v>907</v>
      </c>
      <c r="G2284" s="33" t="s">
        <v>56</v>
      </c>
      <c r="H2284" s="8">
        <f t="shared" si="157"/>
        <v>-97500</v>
      </c>
      <c r="I2284" s="28">
        <v>10</v>
      </c>
      <c r="K2284" t="s">
        <v>17</v>
      </c>
      <c r="M2284" s="2">
        <v>480</v>
      </c>
    </row>
    <row r="2285" spans="2:13" ht="12.75">
      <c r="B2285" s="402">
        <v>5000</v>
      </c>
      <c r="C2285" s="1" t="s">
        <v>17</v>
      </c>
      <c r="D2285" s="1" t="s">
        <v>402</v>
      </c>
      <c r="E2285" s="1" t="s">
        <v>858</v>
      </c>
      <c r="F2285" s="33" t="s">
        <v>908</v>
      </c>
      <c r="G2285" s="33" t="s">
        <v>100</v>
      </c>
      <c r="H2285" s="8">
        <f t="shared" si="157"/>
        <v>-102500</v>
      </c>
      <c r="I2285" s="28">
        <v>10</v>
      </c>
      <c r="K2285" t="s">
        <v>17</v>
      </c>
      <c r="M2285" s="2">
        <v>480</v>
      </c>
    </row>
    <row r="2286" spans="2:13" ht="12.75">
      <c r="B2286" s="402">
        <v>5000</v>
      </c>
      <c r="C2286" s="1" t="s">
        <v>17</v>
      </c>
      <c r="D2286" s="1" t="s">
        <v>402</v>
      </c>
      <c r="E2286" s="1" t="s">
        <v>858</v>
      </c>
      <c r="F2286" s="33" t="s">
        <v>860</v>
      </c>
      <c r="G2286" s="33" t="s">
        <v>135</v>
      </c>
      <c r="H2286" s="8">
        <f t="shared" si="157"/>
        <v>-107500</v>
      </c>
      <c r="I2286" s="28">
        <v>10</v>
      </c>
      <c r="K2286" t="s">
        <v>17</v>
      </c>
      <c r="M2286" s="2">
        <v>480</v>
      </c>
    </row>
    <row r="2287" spans="2:13" ht="12.75">
      <c r="B2287" s="402">
        <v>5000</v>
      </c>
      <c r="C2287" s="1" t="s">
        <v>17</v>
      </c>
      <c r="D2287" s="1" t="s">
        <v>402</v>
      </c>
      <c r="E2287" s="1" t="s">
        <v>858</v>
      </c>
      <c r="F2287" s="33" t="s">
        <v>672</v>
      </c>
      <c r="G2287" s="33" t="s">
        <v>137</v>
      </c>
      <c r="H2287" s="8">
        <f t="shared" si="157"/>
        <v>-112500</v>
      </c>
      <c r="I2287" s="28">
        <v>10</v>
      </c>
      <c r="K2287" t="s">
        <v>17</v>
      </c>
      <c r="M2287" s="2">
        <v>480</v>
      </c>
    </row>
    <row r="2288" spans="2:13" ht="12.75">
      <c r="B2288" s="402">
        <v>5000</v>
      </c>
      <c r="C2288" s="1" t="s">
        <v>17</v>
      </c>
      <c r="D2288" s="1" t="s">
        <v>402</v>
      </c>
      <c r="E2288" s="1" t="s">
        <v>858</v>
      </c>
      <c r="F2288" s="33" t="s">
        <v>909</v>
      </c>
      <c r="G2288" s="33" t="s">
        <v>139</v>
      </c>
      <c r="H2288" s="8">
        <f t="shared" si="157"/>
        <v>-117500</v>
      </c>
      <c r="I2288" s="28">
        <v>10</v>
      </c>
      <c r="K2288" t="s">
        <v>17</v>
      </c>
      <c r="M2288" s="2">
        <v>480</v>
      </c>
    </row>
    <row r="2289" spans="2:13" ht="12.75">
      <c r="B2289" s="402">
        <v>5000</v>
      </c>
      <c r="C2289" s="1" t="s">
        <v>17</v>
      </c>
      <c r="D2289" s="1" t="s">
        <v>402</v>
      </c>
      <c r="E2289" s="1" t="s">
        <v>858</v>
      </c>
      <c r="F2289" s="33" t="s">
        <v>910</v>
      </c>
      <c r="G2289" s="33" t="s">
        <v>141</v>
      </c>
      <c r="H2289" s="8">
        <f t="shared" si="157"/>
        <v>-122500</v>
      </c>
      <c r="I2289" s="28">
        <v>10</v>
      </c>
      <c r="K2289" t="s">
        <v>17</v>
      </c>
      <c r="M2289" s="2">
        <v>480</v>
      </c>
    </row>
    <row r="2290" spans="2:13" ht="12.75">
      <c r="B2290" s="402">
        <v>5000</v>
      </c>
      <c r="C2290" s="1" t="s">
        <v>17</v>
      </c>
      <c r="D2290" s="1" t="s">
        <v>402</v>
      </c>
      <c r="E2290" s="1" t="s">
        <v>858</v>
      </c>
      <c r="F2290" s="33" t="s">
        <v>911</v>
      </c>
      <c r="G2290" s="33" t="s">
        <v>823</v>
      </c>
      <c r="H2290" s="8">
        <f t="shared" si="157"/>
        <v>-127500</v>
      </c>
      <c r="I2290" s="28">
        <v>10</v>
      </c>
      <c r="K2290" t="s">
        <v>17</v>
      </c>
      <c r="M2290" s="2">
        <v>480</v>
      </c>
    </row>
    <row r="2291" spans="2:13" ht="12.75">
      <c r="B2291" s="402">
        <v>5000</v>
      </c>
      <c r="C2291" s="1" t="s">
        <v>17</v>
      </c>
      <c r="D2291" s="1" t="s">
        <v>402</v>
      </c>
      <c r="E2291" s="1" t="s">
        <v>858</v>
      </c>
      <c r="F2291" s="33" t="s">
        <v>911</v>
      </c>
      <c r="G2291" s="33" t="s">
        <v>699</v>
      </c>
      <c r="H2291" s="8">
        <f t="shared" si="157"/>
        <v>-132500</v>
      </c>
      <c r="I2291" s="28">
        <v>10</v>
      </c>
      <c r="K2291" t="s">
        <v>17</v>
      </c>
      <c r="M2291" s="2">
        <v>480</v>
      </c>
    </row>
    <row r="2292" spans="2:13" ht="12.75">
      <c r="B2292" s="420">
        <v>2500</v>
      </c>
      <c r="C2292" s="1" t="s">
        <v>17</v>
      </c>
      <c r="D2292" s="1" t="s">
        <v>402</v>
      </c>
      <c r="E2292" s="1" t="s">
        <v>858</v>
      </c>
      <c r="F2292" s="33" t="s">
        <v>912</v>
      </c>
      <c r="G2292" s="33" t="s">
        <v>725</v>
      </c>
      <c r="H2292" s="8">
        <f t="shared" si="157"/>
        <v>-135000</v>
      </c>
      <c r="I2292" s="28">
        <v>5</v>
      </c>
      <c r="K2292" t="s">
        <v>17</v>
      </c>
      <c r="M2292" s="2">
        <v>480</v>
      </c>
    </row>
    <row r="2293" spans="2:13" ht="12.75">
      <c r="B2293" s="402">
        <v>5000</v>
      </c>
      <c r="C2293" s="1" t="s">
        <v>17</v>
      </c>
      <c r="D2293" s="1" t="s">
        <v>402</v>
      </c>
      <c r="E2293" s="1" t="s">
        <v>858</v>
      </c>
      <c r="F2293" s="33" t="s">
        <v>913</v>
      </c>
      <c r="G2293" s="33" t="s">
        <v>214</v>
      </c>
      <c r="H2293" s="8">
        <f t="shared" si="157"/>
        <v>-140000</v>
      </c>
      <c r="I2293" s="28">
        <v>10</v>
      </c>
      <c r="K2293" t="s">
        <v>17</v>
      </c>
      <c r="M2293" s="2">
        <v>480</v>
      </c>
    </row>
    <row r="2294" spans="2:13" ht="12.75">
      <c r="B2294" s="402">
        <v>5000</v>
      </c>
      <c r="C2294" s="1" t="s">
        <v>17</v>
      </c>
      <c r="D2294" s="1" t="s">
        <v>402</v>
      </c>
      <c r="E2294" s="1" t="s">
        <v>858</v>
      </c>
      <c r="F2294" s="33" t="s">
        <v>676</v>
      </c>
      <c r="G2294" s="33" t="s">
        <v>216</v>
      </c>
      <c r="H2294" s="8">
        <f t="shared" si="157"/>
        <v>-145000</v>
      </c>
      <c r="I2294" s="28">
        <v>10</v>
      </c>
      <c r="K2294" t="s">
        <v>17</v>
      </c>
      <c r="M2294" s="2">
        <v>480</v>
      </c>
    </row>
    <row r="2295" spans="2:13" ht="12.75">
      <c r="B2295" s="402">
        <v>5000</v>
      </c>
      <c r="C2295" s="1" t="s">
        <v>17</v>
      </c>
      <c r="D2295" s="1" t="s">
        <v>402</v>
      </c>
      <c r="E2295" s="1" t="s">
        <v>858</v>
      </c>
      <c r="F2295" s="33" t="s">
        <v>914</v>
      </c>
      <c r="G2295" s="33" t="s">
        <v>218</v>
      </c>
      <c r="H2295" s="8">
        <f t="shared" si="157"/>
        <v>-150000</v>
      </c>
      <c r="I2295" s="28">
        <v>10</v>
      </c>
      <c r="K2295" t="s">
        <v>17</v>
      </c>
      <c r="M2295" s="2">
        <v>480</v>
      </c>
    </row>
    <row r="2296" spans="2:13" ht="12.75">
      <c r="B2296" s="402">
        <v>5000</v>
      </c>
      <c r="C2296" s="1" t="s">
        <v>17</v>
      </c>
      <c r="D2296" s="1" t="s">
        <v>402</v>
      </c>
      <c r="E2296" s="1" t="s">
        <v>858</v>
      </c>
      <c r="F2296" s="33" t="s">
        <v>914</v>
      </c>
      <c r="G2296" s="33" t="s">
        <v>224</v>
      </c>
      <c r="H2296" s="8">
        <f t="shared" si="157"/>
        <v>-155000</v>
      </c>
      <c r="I2296" s="28">
        <v>10</v>
      </c>
      <c r="K2296" t="s">
        <v>17</v>
      </c>
      <c r="M2296" s="2">
        <v>480</v>
      </c>
    </row>
    <row r="2297" spans="2:13" ht="12.75">
      <c r="B2297" s="402">
        <v>5000</v>
      </c>
      <c r="C2297" s="1" t="s">
        <v>17</v>
      </c>
      <c r="D2297" s="1" t="s">
        <v>402</v>
      </c>
      <c r="E2297" s="1" t="s">
        <v>858</v>
      </c>
      <c r="F2297" s="33" t="s">
        <v>915</v>
      </c>
      <c r="G2297" s="33" t="s">
        <v>233</v>
      </c>
      <c r="H2297" s="8">
        <f t="shared" si="157"/>
        <v>-160000</v>
      </c>
      <c r="I2297" s="28">
        <v>10</v>
      </c>
      <c r="K2297" t="s">
        <v>17</v>
      </c>
      <c r="M2297" s="2">
        <v>480</v>
      </c>
    </row>
    <row r="2298" spans="2:13" ht="12.75">
      <c r="B2298" s="402">
        <v>2500</v>
      </c>
      <c r="C2298" s="1" t="s">
        <v>17</v>
      </c>
      <c r="D2298" s="18" t="s">
        <v>402</v>
      </c>
      <c r="E2298" s="1" t="s">
        <v>916</v>
      </c>
      <c r="F2298" s="33" t="s">
        <v>917</v>
      </c>
      <c r="G2298" s="38" t="s">
        <v>20</v>
      </c>
      <c r="H2298" s="8">
        <f t="shared" si="157"/>
        <v>-162500</v>
      </c>
      <c r="I2298" s="28">
        <v>5</v>
      </c>
      <c r="K2298" t="s">
        <v>17</v>
      </c>
      <c r="M2298" s="2">
        <v>480</v>
      </c>
    </row>
    <row r="2299" spans="2:13" ht="12.75">
      <c r="B2299" s="402">
        <v>2500</v>
      </c>
      <c r="C2299" s="1" t="s">
        <v>17</v>
      </c>
      <c r="D2299" s="18" t="s">
        <v>402</v>
      </c>
      <c r="E2299" s="1" t="s">
        <v>916</v>
      </c>
      <c r="F2299" s="33" t="s">
        <v>918</v>
      </c>
      <c r="G2299" s="33" t="s">
        <v>26</v>
      </c>
      <c r="H2299" s="8">
        <f t="shared" si="157"/>
        <v>-165000</v>
      </c>
      <c r="I2299" s="28">
        <v>5</v>
      </c>
      <c r="K2299" t="s">
        <v>17</v>
      </c>
      <c r="M2299" s="2">
        <v>480</v>
      </c>
    </row>
    <row r="2300" spans="2:13" ht="12.75">
      <c r="B2300" s="402">
        <v>2500</v>
      </c>
      <c r="C2300" s="1" t="s">
        <v>17</v>
      </c>
      <c r="D2300" s="18" t="s">
        <v>402</v>
      </c>
      <c r="E2300" s="1" t="s">
        <v>916</v>
      </c>
      <c r="F2300" s="33" t="s">
        <v>919</v>
      </c>
      <c r="G2300" s="33" t="s">
        <v>28</v>
      </c>
      <c r="H2300" s="8">
        <f t="shared" si="157"/>
        <v>-167500</v>
      </c>
      <c r="I2300" s="28">
        <v>5</v>
      </c>
      <c r="K2300" t="s">
        <v>17</v>
      </c>
      <c r="M2300" s="2">
        <v>480</v>
      </c>
    </row>
    <row r="2301" spans="2:13" ht="12.75">
      <c r="B2301" s="402">
        <v>2500</v>
      </c>
      <c r="C2301" s="1" t="s">
        <v>17</v>
      </c>
      <c r="D2301" s="18" t="s">
        <v>402</v>
      </c>
      <c r="E2301" s="1" t="s">
        <v>916</v>
      </c>
      <c r="F2301" s="33" t="s">
        <v>920</v>
      </c>
      <c r="G2301" s="33" t="s">
        <v>31</v>
      </c>
      <c r="H2301" s="8">
        <f t="shared" si="157"/>
        <v>-170000</v>
      </c>
      <c r="I2301" s="28">
        <v>5</v>
      </c>
      <c r="K2301" t="s">
        <v>17</v>
      </c>
      <c r="M2301" s="2">
        <v>480</v>
      </c>
    </row>
    <row r="2302" spans="2:13" ht="12.75">
      <c r="B2302" s="402">
        <v>2500</v>
      </c>
      <c r="C2302" s="1" t="s">
        <v>17</v>
      </c>
      <c r="D2302" s="1" t="s">
        <v>402</v>
      </c>
      <c r="E2302" s="1" t="s">
        <v>916</v>
      </c>
      <c r="F2302" s="33" t="s">
        <v>921</v>
      </c>
      <c r="G2302" s="33" t="s">
        <v>46</v>
      </c>
      <c r="H2302" s="8">
        <f t="shared" si="157"/>
        <v>-172500</v>
      </c>
      <c r="I2302" s="28">
        <v>5</v>
      </c>
      <c r="K2302" t="s">
        <v>17</v>
      </c>
      <c r="M2302" s="2">
        <v>480</v>
      </c>
    </row>
    <row r="2303" spans="2:13" ht="12.75">
      <c r="B2303" s="402">
        <v>2500</v>
      </c>
      <c r="C2303" s="1" t="s">
        <v>17</v>
      </c>
      <c r="D2303" s="1" t="s">
        <v>402</v>
      </c>
      <c r="E2303" s="1" t="s">
        <v>916</v>
      </c>
      <c r="F2303" s="33" t="s">
        <v>922</v>
      </c>
      <c r="G2303" s="33" t="s">
        <v>49</v>
      </c>
      <c r="H2303" s="8">
        <f t="shared" si="157"/>
        <v>-175000</v>
      </c>
      <c r="I2303" s="28">
        <v>5</v>
      </c>
      <c r="K2303" t="s">
        <v>17</v>
      </c>
      <c r="M2303" s="2">
        <v>480</v>
      </c>
    </row>
    <row r="2304" spans="2:13" ht="12.75">
      <c r="B2304" s="402">
        <v>2500</v>
      </c>
      <c r="C2304" s="1" t="s">
        <v>17</v>
      </c>
      <c r="D2304" s="1" t="s">
        <v>402</v>
      </c>
      <c r="E2304" s="1" t="s">
        <v>916</v>
      </c>
      <c r="F2304" s="33" t="s">
        <v>923</v>
      </c>
      <c r="G2304" s="33" t="s">
        <v>51</v>
      </c>
      <c r="H2304" s="8">
        <f t="shared" si="157"/>
        <v>-177500</v>
      </c>
      <c r="I2304" s="28">
        <v>5</v>
      </c>
      <c r="K2304" t="s">
        <v>17</v>
      </c>
      <c r="M2304" s="2">
        <v>480</v>
      </c>
    </row>
    <row r="2305" spans="2:13" ht="12.75">
      <c r="B2305" s="420">
        <v>2500</v>
      </c>
      <c r="C2305" s="1" t="s">
        <v>17</v>
      </c>
      <c r="D2305" s="1" t="s">
        <v>402</v>
      </c>
      <c r="E2305" s="1" t="s">
        <v>916</v>
      </c>
      <c r="F2305" s="33" t="s">
        <v>924</v>
      </c>
      <c r="G2305" s="33" t="s">
        <v>53</v>
      </c>
      <c r="H2305" s="8">
        <f t="shared" si="157"/>
        <v>-180000</v>
      </c>
      <c r="I2305" s="28">
        <v>5</v>
      </c>
      <c r="K2305" t="s">
        <v>17</v>
      </c>
      <c r="M2305" s="2">
        <v>480</v>
      </c>
    </row>
    <row r="2306" spans="2:13" ht="12.75">
      <c r="B2306" s="402">
        <v>2500</v>
      </c>
      <c r="C2306" s="1" t="s">
        <v>17</v>
      </c>
      <c r="D2306" s="1" t="s">
        <v>402</v>
      </c>
      <c r="E2306" s="1" t="s">
        <v>916</v>
      </c>
      <c r="F2306" s="33" t="s">
        <v>925</v>
      </c>
      <c r="G2306" s="33" t="s">
        <v>56</v>
      </c>
      <c r="H2306" s="8">
        <f t="shared" si="157"/>
        <v>-182500</v>
      </c>
      <c r="I2306" s="28">
        <v>5</v>
      </c>
      <c r="K2306" t="s">
        <v>17</v>
      </c>
      <c r="M2306" s="2">
        <v>480</v>
      </c>
    </row>
    <row r="2307" spans="2:13" ht="12.75">
      <c r="B2307" s="402">
        <v>2500</v>
      </c>
      <c r="C2307" s="1" t="s">
        <v>17</v>
      </c>
      <c r="D2307" s="1" t="s">
        <v>402</v>
      </c>
      <c r="E2307" s="1" t="s">
        <v>916</v>
      </c>
      <c r="F2307" s="33" t="s">
        <v>926</v>
      </c>
      <c r="G2307" s="33" t="s">
        <v>100</v>
      </c>
      <c r="H2307" s="8">
        <f t="shared" si="157"/>
        <v>-185000</v>
      </c>
      <c r="I2307" s="28">
        <v>5</v>
      </c>
      <c r="K2307" t="s">
        <v>17</v>
      </c>
      <c r="M2307" s="2">
        <v>480</v>
      </c>
    </row>
    <row r="2308" spans="2:13" ht="12.75">
      <c r="B2308" s="402">
        <v>2500</v>
      </c>
      <c r="C2308" s="1" t="s">
        <v>17</v>
      </c>
      <c r="D2308" s="1" t="s">
        <v>402</v>
      </c>
      <c r="E2308" s="1" t="s">
        <v>916</v>
      </c>
      <c r="F2308" s="33" t="s">
        <v>927</v>
      </c>
      <c r="G2308" s="33" t="s">
        <v>135</v>
      </c>
      <c r="H2308" s="8">
        <f t="shared" si="157"/>
        <v>-187500</v>
      </c>
      <c r="I2308" s="28">
        <v>5</v>
      </c>
      <c r="K2308" t="s">
        <v>17</v>
      </c>
      <c r="M2308" s="2">
        <v>480</v>
      </c>
    </row>
    <row r="2309" spans="2:13" ht="12.75">
      <c r="B2309" s="402">
        <v>2500</v>
      </c>
      <c r="C2309" s="1" t="s">
        <v>17</v>
      </c>
      <c r="D2309" s="1" t="s">
        <v>402</v>
      </c>
      <c r="E2309" s="1" t="s">
        <v>916</v>
      </c>
      <c r="F2309" s="33" t="s">
        <v>928</v>
      </c>
      <c r="G2309" s="33" t="s">
        <v>137</v>
      </c>
      <c r="H2309" s="8">
        <f t="shared" si="157"/>
        <v>-190000</v>
      </c>
      <c r="I2309" s="28">
        <v>5</v>
      </c>
      <c r="K2309" t="s">
        <v>17</v>
      </c>
      <c r="M2309" s="2">
        <v>480</v>
      </c>
    </row>
    <row r="2310" spans="2:13" ht="12.75">
      <c r="B2310" s="420">
        <v>2500</v>
      </c>
      <c r="C2310" s="1" t="s">
        <v>17</v>
      </c>
      <c r="D2310" s="1" t="s">
        <v>402</v>
      </c>
      <c r="E2310" s="1" t="s">
        <v>916</v>
      </c>
      <c r="F2310" s="33" t="s">
        <v>929</v>
      </c>
      <c r="G2310" s="33" t="s">
        <v>139</v>
      </c>
      <c r="H2310" s="8">
        <f t="shared" si="157"/>
        <v>-192500</v>
      </c>
      <c r="I2310" s="28">
        <v>5</v>
      </c>
      <c r="K2310" t="s">
        <v>17</v>
      </c>
      <c r="M2310" s="2">
        <v>480</v>
      </c>
    </row>
    <row r="2311" spans="2:13" ht="12.75">
      <c r="B2311" s="402">
        <v>2500</v>
      </c>
      <c r="C2311" s="1" t="s">
        <v>17</v>
      </c>
      <c r="D2311" s="1" t="s">
        <v>402</v>
      </c>
      <c r="E2311" s="1" t="s">
        <v>916</v>
      </c>
      <c r="F2311" s="33" t="s">
        <v>930</v>
      </c>
      <c r="G2311" s="33" t="s">
        <v>141</v>
      </c>
      <c r="H2311" s="8">
        <f t="shared" si="157"/>
        <v>-195000</v>
      </c>
      <c r="I2311" s="28">
        <v>5</v>
      </c>
      <c r="K2311" t="s">
        <v>17</v>
      </c>
      <c r="M2311" s="2">
        <v>480</v>
      </c>
    </row>
    <row r="2312" spans="2:13" ht="12.75">
      <c r="B2312" s="402">
        <v>2500</v>
      </c>
      <c r="C2312" s="1" t="s">
        <v>17</v>
      </c>
      <c r="D2312" s="1" t="s">
        <v>402</v>
      </c>
      <c r="E2312" s="1" t="s">
        <v>916</v>
      </c>
      <c r="F2312" s="33" t="s">
        <v>931</v>
      </c>
      <c r="G2312" s="33" t="s">
        <v>209</v>
      </c>
      <c r="H2312" s="8">
        <f t="shared" si="157"/>
        <v>-197500</v>
      </c>
      <c r="I2312" s="28">
        <v>5</v>
      </c>
      <c r="K2312" t="s">
        <v>17</v>
      </c>
      <c r="M2312" s="2">
        <v>480</v>
      </c>
    </row>
    <row r="2313" spans="2:13" ht="12.75">
      <c r="B2313" s="402">
        <v>2500</v>
      </c>
      <c r="C2313" s="1" t="s">
        <v>17</v>
      </c>
      <c r="D2313" s="1" t="s">
        <v>402</v>
      </c>
      <c r="E2313" s="1" t="s">
        <v>916</v>
      </c>
      <c r="F2313" s="33" t="s">
        <v>932</v>
      </c>
      <c r="G2313" s="33" t="s">
        <v>214</v>
      </c>
      <c r="H2313" s="8">
        <f t="shared" si="157"/>
        <v>-200000</v>
      </c>
      <c r="I2313" s="28">
        <v>5</v>
      </c>
      <c r="K2313" t="s">
        <v>17</v>
      </c>
      <c r="M2313" s="2">
        <v>480</v>
      </c>
    </row>
    <row r="2314" spans="2:13" ht="12.75">
      <c r="B2314" s="402">
        <v>2500</v>
      </c>
      <c r="C2314" s="1" t="s">
        <v>17</v>
      </c>
      <c r="D2314" s="1" t="s">
        <v>402</v>
      </c>
      <c r="E2314" s="1" t="s">
        <v>916</v>
      </c>
      <c r="F2314" s="33" t="s">
        <v>933</v>
      </c>
      <c r="G2314" s="33" t="s">
        <v>216</v>
      </c>
      <c r="H2314" s="8">
        <f t="shared" si="157"/>
        <v>-202500</v>
      </c>
      <c r="I2314" s="28">
        <v>5</v>
      </c>
      <c r="K2314" t="s">
        <v>17</v>
      </c>
      <c r="M2314" s="2">
        <v>480</v>
      </c>
    </row>
    <row r="2315" spans="2:13" ht="12.75">
      <c r="B2315" s="402">
        <v>2500</v>
      </c>
      <c r="C2315" s="1" t="s">
        <v>17</v>
      </c>
      <c r="D2315" s="1" t="s">
        <v>402</v>
      </c>
      <c r="E2315" s="1" t="s">
        <v>916</v>
      </c>
      <c r="F2315" s="33" t="s">
        <v>934</v>
      </c>
      <c r="G2315" s="33" t="s">
        <v>233</v>
      </c>
      <c r="H2315" s="8">
        <f t="shared" si="157"/>
        <v>-205000</v>
      </c>
      <c r="I2315" s="28">
        <v>5</v>
      </c>
      <c r="K2315" t="s">
        <v>17</v>
      </c>
      <c r="M2315" s="2">
        <v>480</v>
      </c>
    </row>
    <row r="2316" spans="2:13" ht="12.75">
      <c r="B2316" s="402">
        <v>2500</v>
      </c>
      <c r="C2316" s="1" t="s">
        <v>17</v>
      </c>
      <c r="D2316" s="1" t="s">
        <v>402</v>
      </c>
      <c r="E2316" s="1" t="s">
        <v>916</v>
      </c>
      <c r="F2316" s="33" t="s">
        <v>935</v>
      </c>
      <c r="G2316" s="33" t="s">
        <v>236</v>
      </c>
      <c r="H2316" s="8">
        <f t="shared" si="157"/>
        <v>-207500</v>
      </c>
      <c r="I2316" s="28">
        <v>5</v>
      </c>
      <c r="K2316" t="s">
        <v>17</v>
      </c>
      <c r="M2316" s="2">
        <v>480</v>
      </c>
    </row>
    <row r="2317" spans="2:13" ht="12.75">
      <c r="B2317" s="402">
        <v>2500</v>
      </c>
      <c r="C2317" s="1" t="s">
        <v>17</v>
      </c>
      <c r="D2317" s="1" t="s">
        <v>402</v>
      </c>
      <c r="E2317" s="1" t="s">
        <v>916</v>
      </c>
      <c r="F2317" s="33" t="s">
        <v>936</v>
      </c>
      <c r="G2317" s="33" t="s">
        <v>269</v>
      </c>
      <c r="H2317" s="8">
        <f t="shared" si="157"/>
        <v>-210000</v>
      </c>
      <c r="I2317" s="28">
        <v>5</v>
      </c>
      <c r="K2317" t="s">
        <v>17</v>
      </c>
      <c r="M2317" s="2">
        <v>480</v>
      </c>
    </row>
    <row r="2318" spans="2:13" ht="12.75">
      <c r="B2318" s="402">
        <v>2500</v>
      </c>
      <c r="C2318" s="1" t="s">
        <v>17</v>
      </c>
      <c r="D2318" s="1" t="s">
        <v>402</v>
      </c>
      <c r="E2318" s="1" t="s">
        <v>916</v>
      </c>
      <c r="F2318" s="33" t="s">
        <v>937</v>
      </c>
      <c r="G2318" s="33" t="s">
        <v>282</v>
      </c>
      <c r="H2318" s="8">
        <f t="shared" si="157"/>
        <v>-212500</v>
      </c>
      <c r="I2318" s="28">
        <v>5</v>
      </c>
      <c r="K2318" t="s">
        <v>17</v>
      </c>
      <c r="M2318" s="2">
        <v>480</v>
      </c>
    </row>
    <row r="2319" spans="2:13" ht="12.75">
      <c r="B2319" s="402">
        <v>2500</v>
      </c>
      <c r="C2319" s="1" t="s">
        <v>17</v>
      </c>
      <c r="D2319" s="1" t="s">
        <v>402</v>
      </c>
      <c r="E2319" s="1" t="s">
        <v>916</v>
      </c>
      <c r="F2319" s="33" t="s">
        <v>938</v>
      </c>
      <c r="G2319" s="33" t="s">
        <v>271</v>
      </c>
      <c r="H2319" s="8">
        <f>H2318-B2319</f>
        <v>-215000</v>
      </c>
      <c r="I2319" s="28">
        <v>5</v>
      </c>
      <c r="K2319" t="s">
        <v>17</v>
      </c>
      <c r="M2319" s="2">
        <v>480</v>
      </c>
    </row>
    <row r="2320" spans="2:13" ht="12.75">
      <c r="B2320" s="402">
        <v>2500</v>
      </c>
      <c r="C2320" s="1" t="s">
        <v>17</v>
      </c>
      <c r="D2320" s="1" t="s">
        <v>402</v>
      </c>
      <c r="E2320" s="1" t="s">
        <v>916</v>
      </c>
      <c r="F2320" s="33" t="s">
        <v>939</v>
      </c>
      <c r="G2320" s="33" t="s">
        <v>273</v>
      </c>
      <c r="H2320" s="8">
        <f>H2319-B2320</f>
        <v>-217500</v>
      </c>
      <c r="I2320" s="28">
        <v>5</v>
      </c>
      <c r="K2320" t="s">
        <v>17</v>
      </c>
      <c r="M2320" s="2">
        <v>480</v>
      </c>
    </row>
    <row r="2321" spans="1:13" s="66" customFormat="1" ht="12.75">
      <c r="A2321" s="17"/>
      <c r="B2321" s="403">
        <f>SUM(B2257:B2320)</f>
        <v>217500</v>
      </c>
      <c r="C2321" s="17" t="s">
        <v>17</v>
      </c>
      <c r="D2321" s="17"/>
      <c r="E2321" s="17"/>
      <c r="F2321" s="24"/>
      <c r="G2321" s="24"/>
      <c r="H2321" s="63">
        <v>0</v>
      </c>
      <c r="I2321" s="65">
        <f>+B2321/M2321</f>
        <v>453.125</v>
      </c>
      <c r="M2321" s="2">
        <v>480</v>
      </c>
    </row>
    <row r="2322" spans="2:13" ht="12.75">
      <c r="B2322" s="402"/>
      <c r="H2322" s="8">
        <f>H2321-B2322</f>
        <v>0</v>
      </c>
      <c r="I2322" s="28">
        <f>+B2322/M2322</f>
        <v>0</v>
      </c>
      <c r="M2322" s="2">
        <v>480</v>
      </c>
    </row>
    <row r="2323" spans="2:13" ht="12.75">
      <c r="B2323" s="402"/>
      <c r="H2323" s="8">
        <f>H2322-B2323</f>
        <v>0</v>
      </c>
      <c r="I2323" s="28">
        <f>+B2323/M2323</f>
        <v>0</v>
      </c>
      <c r="M2323" s="2">
        <v>480</v>
      </c>
    </row>
    <row r="2324" spans="2:13" ht="12.75">
      <c r="B2324" s="401">
        <v>1700</v>
      </c>
      <c r="C2324" s="40" t="s">
        <v>37</v>
      </c>
      <c r="D2324" s="18" t="s">
        <v>402</v>
      </c>
      <c r="E2324" s="40" t="s">
        <v>656</v>
      </c>
      <c r="F2324" s="33" t="s">
        <v>940</v>
      </c>
      <c r="G2324" s="38" t="s">
        <v>20</v>
      </c>
      <c r="H2324" s="8">
        <f aca="true" t="shared" si="158" ref="H2324:H2386">H2323-B2324</f>
        <v>-1700</v>
      </c>
      <c r="I2324" s="28">
        <f aca="true" t="shared" si="159" ref="I2324:I2386">+B2324/M2324</f>
        <v>3.5416666666666665</v>
      </c>
      <c r="K2324" t="s">
        <v>916</v>
      </c>
      <c r="M2324" s="2">
        <v>480</v>
      </c>
    </row>
    <row r="2325" spans="2:13" ht="12.75">
      <c r="B2325" s="402">
        <v>1500</v>
      </c>
      <c r="C2325" s="40" t="s">
        <v>37</v>
      </c>
      <c r="D2325" s="18" t="s">
        <v>402</v>
      </c>
      <c r="E2325" s="40" t="s">
        <v>656</v>
      </c>
      <c r="F2325" s="33" t="s">
        <v>940</v>
      </c>
      <c r="G2325" s="74" t="s">
        <v>26</v>
      </c>
      <c r="H2325" s="8">
        <f t="shared" si="158"/>
        <v>-3200</v>
      </c>
      <c r="I2325" s="28">
        <f t="shared" si="159"/>
        <v>3.125</v>
      </c>
      <c r="K2325" t="s">
        <v>916</v>
      </c>
      <c r="M2325" s="2">
        <v>480</v>
      </c>
    </row>
    <row r="2326" spans="2:13" ht="12.75">
      <c r="B2326" s="401">
        <v>1600</v>
      </c>
      <c r="C2326" s="40" t="s">
        <v>37</v>
      </c>
      <c r="D2326" s="18" t="s">
        <v>402</v>
      </c>
      <c r="E2326" s="40" t="s">
        <v>656</v>
      </c>
      <c r="F2326" s="33" t="s">
        <v>940</v>
      </c>
      <c r="G2326" s="37" t="s">
        <v>28</v>
      </c>
      <c r="H2326" s="8">
        <f t="shared" si="158"/>
        <v>-4800</v>
      </c>
      <c r="I2326" s="28">
        <f t="shared" si="159"/>
        <v>3.3333333333333335</v>
      </c>
      <c r="K2326" t="s">
        <v>916</v>
      </c>
      <c r="M2326" s="2">
        <v>480</v>
      </c>
    </row>
    <row r="2327" spans="1:13" s="21" customFormat="1" ht="12.75">
      <c r="A2327" s="18"/>
      <c r="B2327" s="401">
        <v>1800</v>
      </c>
      <c r="C2327" s="40" t="s">
        <v>37</v>
      </c>
      <c r="D2327" s="18" t="s">
        <v>402</v>
      </c>
      <c r="E2327" s="40" t="s">
        <v>656</v>
      </c>
      <c r="F2327" s="33" t="s">
        <v>940</v>
      </c>
      <c r="G2327" s="37" t="s">
        <v>31</v>
      </c>
      <c r="H2327" s="8">
        <f t="shared" si="158"/>
        <v>-6600</v>
      </c>
      <c r="I2327" s="28">
        <f t="shared" si="159"/>
        <v>3.75</v>
      </c>
      <c r="K2327" t="s">
        <v>916</v>
      </c>
      <c r="M2327" s="2">
        <v>480</v>
      </c>
    </row>
    <row r="2328" spans="2:13" ht="12.75">
      <c r="B2328" s="402">
        <v>1500</v>
      </c>
      <c r="C2328" s="40" t="s">
        <v>37</v>
      </c>
      <c r="D2328" s="18" t="s">
        <v>402</v>
      </c>
      <c r="E2328" s="40" t="s">
        <v>656</v>
      </c>
      <c r="F2328" s="33" t="s">
        <v>940</v>
      </c>
      <c r="G2328" s="33" t="s">
        <v>46</v>
      </c>
      <c r="H2328" s="8">
        <f t="shared" si="158"/>
        <v>-8100</v>
      </c>
      <c r="I2328" s="28">
        <f t="shared" si="159"/>
        <v>3.125</v>
      </c>
      <c r="K2328" t="s">
        <v>916</v>
      </c>
      <c r="M2328" s="2">
        <v>480</v>
      </c>
    </row>
    <row r="2329" spans="2:13" ht="12.75">
      <c r="B2329" s="402">
        <v>1900</v>
      </c>
      <c r="C2329" s="40" t="s">
        <v>37</v>
      </c>
      <c r="D2329" s="18" t="s">
        <v>402</v>
      </c>
      <c r="E2329" s="40" t="s">
        <v>656</v>
      </c>
      <c r="F2329" s="33" t="s">
        <v>940</v>
      </c>
      <c r="G2329" s="33" t="s">
        <v>49</v>
      </c>
      <c r="H2329" s="8">
        <f t="shared" si="158"/>
        <v>-10000</v>
      </c>
      <c r="I2329" s="28">
        <f t="shared" si="159"/>
        <v>3.9583333333333335</v>
      </c>
      <c r="K2329" t="s">
        <v>916</v>
      </c>
      <c r="M2329" s="2">
        <v>480</v>
      </c>
    </row>
    <row r="2330" spans="2:13" ht="12.75">
      <c r="B2330" s="402">
        <v>1500</v>
      </c>
      <c r="C2330" s="40" t="s">
        <v>37</v>
      </c>
      <c r="D2330" s="18" t="s">
        <v>402</v>
      </c>
      <c r="E2330" s="40" t="s">
        <v>656</v>
      </c>
      <c r="F2330" s="33" t="s">
        <v>940</v>
      </c>
      <c r="G2330" s="33" t="s">
        <v>51</v>
      </c>
      <c r="H2330" s="8">
        <f t="shared" si="158"/>
        <v>-11500</v>
      </c>
      <c r="I2330" s="28">
        <f t="shared" si="159"/>
        <v>3.125</v>
      </c>
      <c r="K2330" t="s">
        <v>916</v>
      </c>
      <c r="M2330" s="2">
        <v>480</v>
      </c>
    </row>
    <row r="2331" spans="2:13" ht="12.75">
      <c r="B2331" s="402">
        <v>1500</v>
      </c>
      <c r="C2331" s="40" t="s">
        <v>941</v>
      </c>
      <c r="D2331" s="18" t="s">
        <v>402</v>
      </c>
      <c r="E2331" s="18" t="s">
        <v>656</v>
      </c>
      <c r="F2331" s="33" t="s">
        <v>940</v>
      </c>
      <c r="G2331" s="33" t="s">
        <v>51</v>
      </c>
      <c r="H2331" s="8">
        <f t="shared" si="158"/>
        <v>-13000</v>
      </c>
      <c r="I2331" s="28">
        <f t="shared" si="159"/>
        <v>3.125</v>
      </c>
      <c r="K2331" t="s">
        <v>916</v>
      </c>
      <c r="M2331" s="2">
        <v>480</v>
      </c>
    </row>
    <row r="2332" spans="2:14" ht="12.75">
      <c r="B2332" s="401">
        <v>1800</v>
      </c>
      <c r="C2332" s="40" t="s">
        <v>37</v>
      </c>
      <c r="D2332" s="18" t="s">
        <v>402</v>
      </c>
      <c r="E2332" s="40" t="s">
        <v>656</v>
      </c>
      <c r="F2332" s="33" t="s">
        <v>940</v>
      </c>
      <c r="G2332" s="33" t="s">
        <v>53</v>
      </c>
      <c r="H2332" s="8">
        <f>H2331-B2332</f>
        <v>-14800</v>
      </c>
      <c r="I2332" s="28">
        <f>+B2332/M2332</f>
        <v>3.75</v>
      </c>
      <c r="J2332" s="42"/>
      <c r="K2332" t="s">
        <v>916</v>
      </c>
      <c r="L2332" s="42"/>
      <c r="M2332" s="2">
        <v>480</v>
      </c>
      <c r="N2332" s="43"/>
    </row>
    <row r="2333" spans="2:14" ht="12.75">
      <c r="B2333" s="401">
        <v>4000</v>
      </c>
      <c r="C2333" s="40" t="s">
        <v>37</v>
      </c>
      <c r="D2333" s="18" t="s">
        <v>402</v>
      </c>
      <c r="E2333" s="40" t="s">
        <v>656</v>
      </c>
      <c r="F2333" s="33" t="s">
        <v>940</v>
      </c>
      <c r="G2333" s="33" t="s">
        <v>53</v>
      </c>
      <c r="H2333" s="8">
        <f>H2332-B2333</f>
        <v>-18800</v>
      </c>
      <c r="I2333" s="28">
        <f>+B2333/M2333</f>
        <v>8.333333333333334</v>
      </c>
      <c r="J2333" s="42"/>
      <c r="K2333" t="s">
        <v>916</v>
      </c>
      <c r="L2333" s="42"/>
      <c r="M2333" s="2">
        <v>480</v>
      </c>
      <c r="N2333" s="43"/>
    </row>
    <row r="2334" spans="2:13" ht="12.75">
      <c r="B2334" s="402">
        <v>1500</v>
      </c>
      <c r="C2334" s="40" t="s">
        <v>37</v>
      </c>
      <c r="D2334" s="18" t="s">
        <v>402</v>
      </c>
      <c r="E2334" s="40" t="s">
        <v>656</v>
      </c>
      <c r="F2334" s="33" t="s">
        <v>940</v>
      </c>
      <c r="G2334" s="33" t="s">
        <v>56</v>
      </c>
      <c r="H2334" s="8">
        <f>H2333-B2334</f>
        <v>-20300</v>
      </c>
      <c r="I2334" s="28">
        <f>+B2334/M2334</f>
        <v>3.125</v>
      </c>
      <c r="K2334" t="s">
        <v>916</v>
      </c>
      <c r="M2334" s="2">
        <v>480</v>
      </c>
    </row>
    <row r="2335" spans="2:13" ht="12.75">
      <c r="B2335" s="402">
        <v>1000</v>
      </c>
      <c r="C2335" s="40" t="s">
        <v>37</v>
      </c>
      <c r="D2335" s="18" t="s">
        <v>402</v>
      </c>
      <c r="E2335" s="40" t="s">
        <v>656</v>
      </c>
      <c r="F2335" s="33" t="s">
        <v>940</v>
      </c>
      <c r="G2335" s="33" t="s">
        <v>56</v>
      </c>
      <c r="H2335" s="8">
        <f>H2334-B2335</f>
        <v>-21300</v>
      </c>
      <c r="I2335" s="28">
        <f>+B2335/M2335</f>
        <v>2.0833333333333335</v>
      </c>
      <c r="K2335" t="s">
        <v>916</v>
      </c>
      <c r="M2335" s="2">
        <v>480</v>
      </c>
    </row>
    <row r="2336" spans="2:13" ht="12.75">
      <c r="B2336" s="402">
        <v>1800</v>
      </c>
      <c r="C2336" s="40" t="s">
        <v>37</v>
      </c>
      <c r="D2336" s="18" t="s">
        <v>402</v>
      </c>
      <c r="E2336" s="40" t="s">
        <v>656</v>
      </c>
      <c r="F2336" s="33" t="s">
        <v>940</v>
      </c>
      <c r="G2336" s="33" t="s">
        <v>100</v>
      </c>
      <c r="H2336" s="8">
        <f>H2335-B2336</f>
        <v>-23100</v>
      </c>
      <c r="I2336" s="28">
        <f>+B2336/M2336</f>
        <v>3.75</v>
      </c>
      <c r="K2336" t="s">
        <v>916</v>
      </c>
      <c r="M2336" s="2">
        <v>480</v>
      </c>
    </row>
    <row r="2337" spans="2:13" ht="12.75">
      <c r="B2337" s="402">
        <v>1700</v>
      </c>
      <c r="C2337" s="40" t="s">
        <v>37</v>
      </c>
      <c r="D2337" s="18" t="s">
        <v>402</v>
      </c>
      <c r="E2337" s="40" t="s">
        <v>656</v>
      </c>
      <c r="F2337" s="33" t="s">
        <v>940</v>
      </c>
      <c r="G2337" s="33" t="s">
        <v>135</v>
      </c>
      <c r="H2337" s="8">
        <f t="shared" si="158"/>
        <v>-24800</v>
      </c>
      <c r="I2337" s="28">
        <f t="shared" si="159"/>
        <v>3.5416666666666665</v>
      </c>
      <c r="K2337" t="s">
        <v>916</v>
      </c>
      <c r="M2337" s="2">
        <v>480</v>
      </c>
    </row>
    <row r="2338" spans="2:13" ht="12.75">
      <c r="B2338" s="401">
        <v>1800</v>
      </c>
      <c r="C2338" s="40" t="s">
        <v>37</v>
      </c>
      <c r="D2338" s="18" t="s">
        <v>402</v>
      </c>
      <c r="E2338" s="40" t="s">
        <v>656</v>
      </c>
      <c r="F2338" s="33" t="s">
        <v>940</v>
      </c>
      <c r="G2338" s="33" t="s">
        <v>137</v>
      </c>
      <c r="H2338" s="8">
        <f t="shared" si="158"/>
        <v>-26600</v>
      </c>
      <c r="I2338" s="28">
        <f t="shared" si="159"/>
        <v>3.75</v>
      </c>
      <c r="K2338" t="s">
        <v>916</v>
      </c>
      <c r="M2338" s="2">
        <v>480</v>
      </c>
    </row>
    <row r="2339" spans="2:13" ht="12.75">
      <c r="B2339" s="402">
        <v>1600</v>
      </c>
      <c r="C2339" s="40" t="s">
        <v>37</v>
      </c>
      <c r="D2339" s="18" t="s">
        <v>402</v>
      </c>
      <c r="E2339" s="40" t="s">
        <v>656</v>
      </c>
      <c r="F2339" s="33" t="s">
        <v>940</v>
      </c>
      <c r="G2339" s="33" t="s">
        <v>139</v>
      </c>
      <c r="H2339" s="8">
        <f t="shared" si="158"/>
        <v>-28200</v>
      </c>
      <c r="I2339" s="28">
        <f t="shared" si="159"/>
        <v>3.3333333333333335</v>
      </c>
      <c r="K2339" t="s">
        <v>916</v>
      </c>
      <c r="M2339" s="2">
        <v>480</v>
      </c>
    </row>
    <row r="2340" spans="2:13" ht="12.75">
      <c r="B2340" s="402">
        <v>1750</v>
      </c>
      <c r="C2340" s="40" t="s">
        <v>37</v>
      </c>
      <c r="D2340" s="18" t="s">
        <v>402</v>
      </c>
      <c r="E2340" s="40" t="s">
        <v>656</v>
      </c>
      <c r="F2340" s="33" t="s">
        <v>940</v>
      </c>
      <c r="G2340" s="33" t="s">
        <v>141</v>
      </c>
      <c r="H2340" s="8">
        <f t="shared" si="158"/>
        <v>-29950</v>
      </c>
      <c r="I2340" s="28">
        <f t="shared" si="159"/>
        <v>3.6458333333333335</v>
      </c>
      <c r="K2340" t="s">
        <v>916</v>
      </c>
      <c r="M2340" s="2">
        <v>480</v>
      </c>
    </row>
    <row r="2341" spans="2:13" ht="12.75">
      <c r="B2341" s="401">
        <v>1650</v>
      </c>
      <c r="C2341" s="40" t="s">
        <v>37</v>
      </c>
      <c r="D2341" s="18" t="s">
        <v>402</v>
      </c>
      <c r="E2341" s="40" t="s">
        <v>656</v>
      </c>
      <c r="F2341" s="33" t="s">
        <v>940</v>
      </c>
      <c r="G2341" s="33" t="s">
        <v>209</v>
      </c>
      <c r="H2341" s="8">
        <f t="shared" si="158"/>
        <v>-31600</v>
      </c>
      <c r="I2341" s="28">
        <f t="shared" si="159"/>
        <v>3.4375</v>
      </c>
      <c r="K2341" t="s">
        <v>916</v>
      </c>
      <c r="M2341" s="2">
        <v>480</v>
      </c>
    </row>
    <row r="2342" spans="2:13" ht="12.75">
      <c r="B2342" s="402">
        <v>1500</v>
      </c>
      <c r="C2342" s="40" t="s">
        <v>37</v>
      </c>
      <c r="D2342" s="18" t="s">
        <v>402</v>
      </c>
      <c r="E2342" s="40" t="s">
        <v>656</v>
      </c>
      <c r="F2342" s="33" t="s">
        <v>940</v>
      </c>
      <c r="G2342" s="33" t="s">
        <v>214</v>
      </c>
      <c r="H2342" s="8">
        <f t="shared" si="158"/>
        <v>-33100</v>
      </c>
      <c r="I2342" s="28">
        <f t="shared" si="159"/>
        <v>3.125</v>
      </c>
      <c r="K2342" t="s">
        <v>916</v>
      </c>
      <c r="M2342" s="2">
        <v>480</v>
      </c>
    </row>
    <row r="2343" spans="2:13" ht="12.75">
      <c r="B2343" s="401">
        <v>1600</v>
      </c>
      <c r="C2343" s="40" t="s">
        <v>37</v>
      </c>
      <c r="D2343" s="18" t="s">
        <v>402</v>
      </c>
      <c r="E2343" s="40" t="s">
        <v>656</v>
      </c>
      <c r="F2343" s="33" t="s">
        <v>940</v>
      </c>
      <c r="G2343" s="33" t="s">
        <v>216</v>
      </c>
      <c r="H2343" s="8">
        <f t="shared" si="158"/>
        <v>-34700</v>
      </c>
      <c r="I2343" s="28">
        <f t="shared" si="159"/>
        <v>3.3333333333333335</v>
      </c>
      <c r="K2343" t="s">
        <v>916</v>
      </c>
      <c r="M2343" s="2">
        <v>480</v>
      </c>
    </row>
    <row r="2344" spans="2:13" ht="12.75">
      <c r="B2344" s="402">
        <v>1900</v>
      </c>
      <c r="C2344" s="40" t="s">
        <v>37</v>
      </c>
      <c r="D2344" s="18" t="s">
        <v>402</v>
      </c>
      <c r="E2344" s="40" t="s">
        <v>656</v>
      </c>
      <c r="F2344" s="33" t="s">
        <v>940</v>
      </c>
      <c r="G2344" s="33" t="s">
        <v>233</v>
      </c>
      <c r="H2344" s="8">
        <f t="shared" si="158"/>
        <v>-36600</v>
      </c>
      <c r="I2344" s="28">
        <f t="shared" si="159"/>
        <v>3.9583333333333335</v>
      </c>
      <c r="K2344" t="s">
        <v>916</v>
      </c>
      <c r="M2344" s="2">
        <v>480</v>
      </c>
    </row>
    <row r="2345" spans="2:13" ht="12.75">
      <c r="B2345" s="402">
        <v>1800</v>
      </c>
      <c r="C2345" s="40" t="s">
        <v>37</v>
      </c>
      <c r="D2345" s="18" t="s">
        <v>402</v>
      </c>
      <c r="E2345" s="40" t="s">
        <v>656</v>
      </c>
      <c r="F2345" s="33" t="s">
        <v>940</v>
      </c>
      <c r="G2345" s="33" t="s">
        <v>236</v>
      </c>
      <c r="H2345" s="8">
        <f t="shared" si="158"/>
        <v>-38400</v>
      </c>
      <c r="I2345" s="28">
        <f t="shared" si="159"/>
        <v>3.75</v>
      </c>
      <c r="K2345" t="s">
        <v>916</v>
      </c>
      <c r="M2345" s="2">
        <v>480</v>
      </c>
    </row>
    <row r="2346" spans="2:13" ht="12.75">
      <c r="B2346" s="402">
        <v>1700</v>
      </c>
      <c r="C2346" s="40" t="s">
        <v>37</v>
      </c>
      <c r="D2346" s="18" t="s">
        <v>402</v>
      </c>
      <c r="E2346" s="40" t="s">
        <v>656</v>
      </c>
      <c r="F2346" s="33" t="s">
        <v>940</v>
      </c>
      <c r="G2346" s="33" t="s">
        <v>269</v>
      </c>
      <c r="H2346" s="8">
        <f t="shared" si="158"/>
        <v>-40100</v>
      </c>
      <c r="I2346" s="28">
        <f t="shared" si="159"/>
        <v>3.5416666666666665</v>
      </c>
      <c r="K2346" t="s">
        <v>916</v>
      </c>
      <c r="M2346" s="2">
        <v>480</v>
      </c>
    </row>
    <row r="2347" spans="2:13" ht="12.75">
      <c r="B2347" s="402">
        <v>1500</v>
      </c>
      <c r="C2347" s="40" t="s">
        <v>37</v>
      </c>
      <c r="D2347" s="18" t="s">
        <v>402</v>
      </c>
      <c r="E2347" s="40" t="s">
        <v>656</v>
      </c>
      <c r="F2347" s="33" t="s">
        <v>940</v>
      </c>
      <c r="G2347" s="33" t="s">
        <v>282</v>
      </c>
      <c r="H2347" s="8">
        <f t="shared" si="158"/>
        <v>-41600</v>
      </c>
      <c r="I2347" s="28">
        <f t="shared" si="159"/>
        <v>3.125</v>
      </c>
      <c r="K2347" t="s">
        <v>916</v>
      </c>
      <c r="M2347" s="2">
        <v>480</v>
      </c>
    </row>
    <row r="2348" spans="2:13" ht="12.75">
      <c r="B2348" s="402">
        <v>1900</v>
      </c>
      <c r="C2348" s="40" t="s">
        <v>37</v>
      </c>
      <c r="D2348" s="18" t="s">
        <v>402</v>
      </c>
      <c r="E2348" s="40" t="s">
        <v>656</v>
      </c>
      <c r="F2348" s="33" t="s">
        <v>940</v>
      </c>
      <c r="G2348" s="33" t="s">
        <v>271</v>
      </c>
      <c r="H2348" s="8">
        <f t="shared" si="158"/>
        <v>-43500</v>
      </c>
      <c r="I2348" s="28">
        <f t="shared" si="159"/>
        <v>3.9583333333333335</v>
      </c>
      <c r="K2348" t="s">
        <v>916</v>
      </c>
      <c r="M2348" s="2">
        <v>480</v>
      </c>
    </row>
    <row r="2349" spans="2:13" ht="12.75">
      <c r="B2349" s="402">
        <v>1500</v>
      </c>
      <c r="C2349" s="40" t="s">
        <v>37</v>
      </c>
      <c r="D2349" s="18" t="s">
        <v>402</v>
      </c>
      <c r="E2349" s="40" t="s">
        <v>656</v>
      </c>
      <c r="F2349" s="33" t="s">
        <v>940</v>
      </c>
      <c r="G2349" s="33" t="s">
        <v>273</v>
      </c>
      <c r="H2349" s="8">
        <f t="shared" si="158"/>
        <v>-45000</v>
      </c>
      <c r="I2349" s="28">
        <f t="shared" si="159"/>
        <v>3.125</v>
      </c>
      <c r="K2349" t="s">
        <v>916</v>
      </c>
      <c r="M2349" s="2">
        <v>480</v>
      </c>
    </row>
    <row r="2350" spans="2:13" ht="12.75">
      <c r="B2350" s="401">
        <v>1000</v>
      </c>
      <c r="C2350" s="1" t="s">
        <v>37</v>
      </c>
      <c r="D2350" s="18" t="s">
        <v>402</v>
      </c>
      <c r="E2350" s="1" t="s">
        <v>656</v>
      </c>
      <c r="F2350" s="33" t="s">
        <v>1019</v>
      </c>
      <c r="G2350" s="38" t="s">
        <v>20</v>
      </c>
      <c r="H2350" s="8">
        <f t="shared" si="158"/>
        <v>-46000</v>
      </c>
      <c r="I2350" s="28">
        <f t="shared" si="159"/>
        <v>2.0833333333333335</v>
      </c>
      <c r="K2350" t="s">
        <v>858</v>
      </c>
      <c r="M2350" s="2">
        <v>480</v>
      </c>
    </row>
    <row r="2351" spans="2:13" ht="12.75">
      <c r="B2351" s="401">
        <v>1600</v>
      </c>
      <c r="C2351" s="18" t="s">
        <v>37</v>
      </c>
      <c r="D2351" s="18" t="s">
        <v>402</v>
      </c>
      <c r="E2351" s="41" t="s">
        <v>656</v>
      </c>
      <c r="F2351" s="33" t="s">
        <v>1019</v>
      </c>
      <c r="G2351" s="74" t="s">
        <v>26</v>
      </c>
      <c r="H2351" s="8">
        <f t="shared" si="158"/>
        <v>-47600</v>
      </c>
      <c r="I2351" s="28">
        <f t="shared" si="159"/>
        <v>3.3333333333333335</v>
      </c>
      <c r="K2351" t="s">
        <v>858</v>
      </c>
      <c r="M2351" s="2">
        <v>480</v>
      </c>
    </row>
    <row r="2352" spans="2:13" ht="12.75">
      <c r="B2352" s="401">
        <v>1700</v>
      </c>
      <c r="C2352" s="18" t="s">
        <v>37</v>
      </c>
      <c r="D2352" s="18" t="s">
        <v>402</v>
      </c>
      <c r="E2352" s="18" t="s">
        <v>656</v>
      </c>
      <c r="F2352" s="33" t="s">
        <v>1019</v>
      </c>
      <c r="G2352" s="37" t="s">
        <v>786</v>
      </c>
      <c r="H2352" s="8">
        <f t="shared" si="158"/>
        <v>-49300</v>
      </c>
      <c r="I2352" s="28">
        <f t="shared" si="159"/>
        <v>3.5416666666666665</v>
      </c>
      <c r="K2352" t="s">
        <v>858</v>
      </c>
      <c r="M2352" s="2">
        <v>480</v>
      </c>
    </row>
    <row r="2353" spans="2:13" ht="12.75">
      <c r="B2353" s="402">
        <v>1000</v>
      </c>
      <c r="C2353" s="18" t="s">
        <v>37</v>
      </c>
      <c r="D2353" s="18" t="s">
        <v>402</v>
      </c>
      <c r="E2353" s="1" t="s">
        <v>656</v>
      </c>
      <c r="F2353" s="33" t="s">
        <v>1019</v>
      </c>
      <c r="G2353" s="33" t="s">
        <v>36</v>
      </c>
      <c r="H2353" s="8">
        <f t="shared" si="158"/>
        <v>-50300</v>
      </c>
      <c r="I2353" s="28">
        <f t="shared" si="159"/>
        <v>2.0833333333333335</v>
      </c>
      <c r="K2353" t="s">
        <v>858</v>
      </c>
      <c r="M2353" s="2">
        <v>480</v>
      </c>
    </row>
    <row r="2354" spans="2:13" ht="12.75">
      <c r="B2354" s="402">
        <v>1650</v>
      </c>
      <c r="C2354" s="1" t="s">
        <v>37</v>
      </c>
      <c r="D2354" s="18" t="s">
        <v>402</v>
      </c>
      <c r="E2354" s="1" t="s">
        <v>656</v>
      </c>
      <c r="F2354" s="33" t="s">
        <v>1019</v>
      </c>
      <c r="G2354" s="33" t="s">
        <v>28</v>
      </c>
      <c r="H2354" s="8">
        <f t="shared" si="158"/>
        <v>-51950</v>
      </c>
      <c r="I2354" s="28">
        <f t="shared" si="159"/>
        <v>3.4375</v>
      </c>
      <c r="K2354" t="s">
        <v>858</v>
      </c>
      <c r="M2354" s="2">
        <v>480</v>
      </c>
    </row>
    <row r="2355" spans="2:13" ht="12.75">
      <c r="B2355" s="402">
        <v>1550</v>
      </c>
      <c r="C2355" s="1" t="s">
        <v>37</v>
      </c>
      <c r="D2355" s="18" t="s">
        <v>402</v>
      </c>
      <c r="E2355" s="1" t="s">
        <v>656</v>
      </c>
      <c r="F2355" s="33" t="s">
        <v>1019</v>
      </c>
      <c r="G2355" s="33" t="s">
        <v>31</v>
      </c>
      <c r="H2355" s="8">
        <f t="shared" si="158"/>
        <v>-53500</v>
      </c>
      <c r="I2355" s="28">
        <f t="shared" si="159"/>
        <v>3.2291666666666665</v>
      </c>
      <c r="K2355" t="s">
        <v>858</v>
      </c>
      <c r="M2355" s="2">
        <v>480</v>
      </c>
    </row>
    <row r="2356" spans="2:13" ht="12.75">
      <c r="B2356" s="402">
        <v>1600</v>
      </c>
      <c r="C2356" s="1" t="s">
        <v>37</v>
      </c>
      <c r="D2356" s="18" t="s">
        <v>402</v>
      </c>
      <c r="E2356" s="1" t="s">
        <v>656</v>
      </c>
      <c r="F2356" s="33" t="s">
        <v>1019</v>
      </c>
      <c r="G2356" s="33" t="s">
        <v>46</v>
      </c>
      <c r="H2356" s="8">
        <f t="shared" si="158"/>
        <v>-55100</v>
      </c>
      <c r="I2356" s="28">
        <f t="shared" si="159"/>
        <v>3.3333333333333335</v>
      </c>
      <c r="K2356" t="s">
        <v>858</v>
      </c>
      <c r="M2356" s="2">
        <v>480</v>
      </c>
    </row>
    <row r="2357" spans="2:13" ht="12.75">
      <c r="B2357" s="402">
        <v>2500</v>
      </c>
      <c r="C2357" s="1" t="s">
        <v>315</v>
      </c>
      <c r="D2357" s="18" t="s">
        <v>402</v>
      </c>
      <c r="E2357" s="1" t="s">
        <v>656</v>
      </c>
      <c r="F2357" s="33" t="s">
        <v>1019</v>
      </c>
      <c r="G2357" s="33" t="s">
        <v>46</v>
      </c>
      <c r="H2357" s="8">
        <f t="shared" si="158"/>
        <v>-57600</v>
      </c>
      <c r="I2357" s="28">
        <f t="shared" si="159"/>
        <v>5.208333333333333</v>
      </c>
      <c r="K2357" t="s">
        <v>858</v>
      </c>
      <c r="M2357" s="2">
        <v>480</v>
      </c>
    </row>
    <row r="2358" spans="2:13" ht="12.75">
      <c r="B2358" s="402">
        <v>1500</v>
      </c>
      <c r="C2358" s="1" t="s">
        <v>37</v>
      </c>
      <c r="D2358" s="18" t="s">
        <v>402</v>
      </c>
      <c r="E2358" s="1" t="s">
        <v>656</v>
      </c>
      <c r="F2358" s="33" t="s">
        <v>1019</v>
      </c>
      <c r="G2358" s="33" t="s">
        <v>49</v>
      </c>
      <c r="H2358" s="8">
        <f t="shared" si="158"/>
        <v>-59100</v>
      </c>
      <c r="I2358" s="28">
        <f t="shared" si="159"/>
        <v>3.125</v>
      </c>
      <c r="K2358" t="s">
        <v>858</v>
      </c>
      <c r="M2358" s="2">
        <v>480</v>
      </c>
    </row>
    <row r="2359" spans="2:13" ht="12.75">
      <c r="B2359" s="402">
        <v>1700</v>
      </c>
      <c r="C2359" s="1" t="s">
        <v>37</v>
      </c>
      <c r="D2359" s="18" t="s">
        <v>402</v>
      </c>
      <c r="E2359" s="1" t="s">
        <v>656</v>
      </c>
      <c r="F2359" s="33" t="s">
        <v>1019</v>
      </c>
      <c r="G2359" s="33" t="s">
        <v>51</v>
      </c>
      <c r="H2359" s="8">
        <f t="shared" si="158"/>
        <v>-60800</v>
      </c>
      <c r="I2359" s="28">
        <f t="shared" si="159"/>
        <v>3.5416666666666665</v>
      </c>
      <c r="K2359" t="s">
        <v>858</v>
      </c>
      <c r="M2359" s="2">
        <v>480</v>
      </c>
    </row>
    <row r="2360" spans="2:13" ht="12.75">
      <c r="B2360" s="402">
        <v>2500</v>
      </c>
      <c r="C2360" s="1" t="s">
        <v>315</v>
      </c>
      <c r="D2360" s="18" t="s">
        <v>402</v>
      </c>
      <c r="E2360" s="1" t="s">
        <v>656</v>
      </c>
      <c r="F2360" s="33" t="s">
        <v>1019</v>
      </c>
      <c r="G2360" s="33" t="s">
        <v>51</v>
      </c>
      <c r="H2360" s="8">
        <f t="shared" si="158"/>
        <v>-63300</v>
      </c>
      <c r="I2360" s="28">
        <f t="shared" si="159"/>
        <v>5.208333333333333</v>
      </c>
      <c r="K2360" t="s">
        <v>858</v>
      </c>
      <c r="M2360" s="2">
        <v>480</v>
      </c>
    </row>
    <row r="2361" spans="2:13" ht="12.75">
      <c r="B2361" s="402">
        <v>1400</v>
      </c>
      <c r="C2361" s="1" t="s">
        <v>37</v>
      </c>
      <c r="D2361" s="18" t="s">
        <v>402</v>
      </c>
      <c r="E2361" s="1" t="s">
        <v>656</v>
      </c>
      <c r="F2361" s="33" t="s">
        <v>1019</v>
      </c>
      <c r="G2361" s="33" t="s">
        <v>53</v>
      </c>
      <c r="H2361" s="8">
        <f t="shared" si="158"/>
        <v>-64700</v>
      </c>
      <c r="I2361" s="28">
        <f t="shared" si="159"/>
        <v>2.9166666666666665</v>
      </c>
      <c r="K2361" t="s">
        <v>858</v>
      </c>
      <c r="M2361" s="2">
        <v>480</v>
      </c>
    </row>
    <row r="2362" spans="2:13" ht="12.75">
      <c r="B2362" s="402">
        <v>2500</v>
      </c>
      <c r="C2362" s="1" t="s">
        <v>315</v>
      </c>
      <c r="D2362" s="18" t="s">
        <v>402</v>
      </c>
      <c r="E2362" s="1" t="s">
        <v>656</v>
      </c>
      <c r="F2362" s="33" t="s">
        <v>1019</v>
      </c>
      <c r="G2362" s="33" t="s">
        <v>53</v>
      </c>
      <c r="H2362" s="8">
        <f t="shared" si="158"/>
        <v>-67200</v>
      </c>
      <c r="I2362" s="28">
        <f t="shared" si="159"/>
        <v>5.208333333333333</v>
      </c>
      <c r="K2362" t="s">
        <v>858</v>
      </c>
      <c r="M2362" s="2">
        <v>480</v>
      </c>
    </row>
    <row r="2363" spans="2:13" ht="12.75">
      <c r="B2363" s="402">
        <v>600</v>
      </c>
      <c r="C2363" s="1" t="s">
        <v>37</v>
      </c>
      <c r="D2363" s="18" t="s">
        <v>402</v>
      </c>
      <c r="E2363" s="1" t="s">
        <v>656</v>
      </c>
      <c r="F2363" s="33" t="s">
        <v>1019</v>
      </c>
      <c r="G2363" s="33" t="s">
        <v>124</v>
      </c>
      <c r="H2363" s="8">
        <f t="shared" si="158"/>
        <v>-67800</v>
      </c>
      <c r="I2363" s="28">
        <f t="shared" si="159"/>
        <v>1.25</v>
      </c>
      <c r="K2363" t="s">
        <v>858</v>
      </c>
      <c r="M2363" s="2">
        <v>480</v>
      </c>
    </row>
    <row r="2364" spans="2:13" ht="12.75">
      <c r="B2364" s="402">
        <v>2500</v>
      </c>
      <c r="C2364" s="1" t="s">
        <v>315</v>
      </c>
      <c r="D2364" s="18" t="s">
        <v>402</v>
      </c>
      <c r="E2364" s="1" t="s">
        <v>656</v>
      </c>
      <c r="F2364" s="33" t="s">
        <v>1019</v>
      </c>
      <c r="G2364" s="33" t="s">
        <v>100</v>
      </c>
      <c r="H2364" s="8">
        <f t="shared" si="158"/>
        <v>-70300</v>
      </c>
      <c r="I2364" s="28">
        <f t="shared" si="159"/>
        <v>5.208333333333333</v>
      </c>
      <c r="K2364" t="s">
        <v>858</v>
      </c>
      <c r="M2364" s="2">
        <v>480</v>
      </c>
    </row>
    <row r="2365" spans="2:13" ht="12.75">
      <c r="B2365" s="402">
        <v>1500</v>
      </c>
      <c r="C2365" s="1" t="s">
        <v>37</v>
      </c>
      <c r="D2365" s="18" t="s">
        <v>402</v>
      </c>
      <c r="E2365" s="1" t="s">
        <v>656</v>
      </c>
      <c r="F2365" s="33" t="s">
        <v>1019</v>
      </c>
      <c r="G2365" s="33" t="s">
        <v>56</v>
      </c>
      <c r="H2365" s="8">
        <f t="shared" si="158"/>
        <v>-71800</v>
      </c>
      <c r="I2365" s="28">
        <f t="shared" si="159"/>
        <v>3.125</v>
      </c>
      <c r="K2365" t="s">
        <v>858</v>
      </c>
      <c r="M2365" s="2">
        <v>480</v>
      </c>
    </row>
    <row r="2366" spans="2:13" ht="12.75">
      <c r="B2366" s="402">
        <v>1600</v>
      </c>
      <c r="C2366" s="1" t="s">
        <v>37</v>
      </c>
      <c r="D2366" s="18" t="s">
        <v>402</v>
      </c>
      <c r="E2366" s="1" t="s">
        <v>656</v>
      </c>
      <c r="F2366" s="33" t="s">
        <v>1019</v>
      </c>
      <c r="G2366" s="33" t="s">
        <v>100</v>
      </c>
      <c r="H2366" s="8">
        <f t="shared" si="158"/>
        <v>-73400</v>
      </c>
      <c r="I2366" s="28">
        <f t="shared" si="159"/>
        <v>3.3333333333333335</v>
      </c>
      <c r="K2366" t="s">
        <v>858</v>
      </c>
      <c r="M2366" s="2">
        <v>480</v>
      </c>
    </row>
    <row r="2367" spans="2:13" ht="12.75">
      <c r="B2367" s="402">
        <v>1400</v>
      </c>
      <c r="C2367" s="1" t="s">
        <v>37</v>
      </c>
      <c r="D2367" s="18" t="s">
        <v>402</v>
      </c>
      <c r="E2367" s="1" t="s">
        <v>656</v>
      </c>
      <c r="F2367" s="33" t="s">
        <v>1019</v>
      </c>
      <c r="G2367" s="33" t="s">
        <v>135</v>
      </c>
      <c r="H2367" s="8">
        <f t="shared" si="158"/>
        <v>-74800</v>
      </c>
      <c r="I2367" s="28">
        <f t="shared" si="159"/>
        <v>2.9166666666666665</v>
      </c>
      <c r="K2367" t="s">
        <v>858</v>
      </c>
      <c r="M2367" s="2">
        <v>480</v>
      </c>
    </row>
    <row r="2368" spans="2:13" ht="12.75">
      <c r="B2368" s="402">
        <v>2500</v>
      </c>
      <c r="C2368" s="1" t="s">
        <v>315</v>
      </c>
      <c r="D2368" s="18" t="s">
        <v>402</v>
      </c>
      <c r="E2368" s="1" t="s">
        <v>656</v>
      </c>
      <c r="F2368" s="33" t="s">
        <v>1019</v>
      </c>
      <c r="G2368" s="33" t="s">
        <v>135</v>
      </c>
      <c r="H2368" s="8">
        <f t="shared" si="158"/>
        <v>-77300</v>
      </c>
      <c r="I2368" s="28">
        <f t="shared" si="159"/>
        <v>5.208333333333333</v>
      </c>
      <c r="K2368" t="s">
        <v>858</v>
      </c>
      <c r="M2368" s="2">
        <v>480</v>
      </c>
    </row>
    <row r="2369" spans="2:13" ht="12.75">
      <c r="B2369" s="402">
        <v>1500</v>
      </c>
      <c r="C2369" s="1" t="s">
        <v>37</v>
      </c>
      <c r="D2369" s="18" t="s">
        <v>402</v>
      </c>
      <c r="E2369" s="1" t="s">
        <v>656</v>
      </c>
      <c r="F2369" s="33" t="s">
        <v>1019</v>
      </c>
      <c r="G2369" s="33" t="s">
        <v>137</v>
      </c>
      <c r="H2369" s="8">
        <f t="shared" si="158"/>
        <v>-78800</v>
      </c>
      <c r="I2369" s="28">
        <f t="shared" si="159"/>
        <v>3.125</v>
      </c>
      <c r="K2369" t="s">
        <v>858</v>
      </c>
      <c r="M2369" s="2">
        <v>480</v>
      </c>
    </row>
    <row r="2370" spans="2:13" ht="12.75">
      <c r="B2370" s="402">
        <v>1600</v>
      </c>
      <c r="C2370" s="1" t="s">
        <v>37</v>
      </c>
      <c r="D2370" s="18" t="s">
        <v>402</v>
      </c>
      <c r="E2370" s="1" t="s">
        <v>656</v>
      </c>
      <c r="F2370" s="33" t="s">
        <v>1019</v>
      </c>
      <c r="G2370" s="33" t="s">
        <v>139</v>
      </c>
      <c r="H2370" s="8">
        <f t="shared" si="158"/>
        <v>-80400</v>
      </c>
      <c r="I2370" s="28">
        <f t="shared" si="159"/>
        <v>3.3333333333333335</v>
      </c>
      <c r="K2370" t="s">
        <v>858</v>
      </c>
      <c r="M2370" s="2">
        <v>480</v>
      </c>
    </row>
    <row r="2371" spans="2:13" ht="12.75">
      <c r="B2371" s="402">
        <v>2500</v>
      </c>
      <c r="C2371" s="1" t="s">
        <v>315</v>
      </c>
      <c r="D2371" s="18" t="s">
        <v>402</v>
      </c>
      <c r="E2371" s="1" t="s">
        <v>656</v>
      </c>
      <c r="F2371" s="33" t="s">
        <v>1019</v>
      </c>
      <c r="G2371" s="33" t="s">
        <v>139</v>
      </c>
      <c r="H2371" s="8">
        <f t="shared" si="158"/>
        <v>-82900</v>
      </c>
      <c r="I2371" s="28">
        <f t="shared" si="159"/>
        <v>5.208333333333333</v>
      </c>
      <c r="K2371" t="s">
        <v>858</v>
      </c>
      <c r="M2371" s="2">
        <v>480</v>
      </c>
    </row>
    <row r="2372" spans="2:13" ht="12.75">
      <c r="B2372" s="402">
        <v>1800</v>
      </c>
      <c r="C2372" s="1" t="s">
        <v>37</v>
      </c>
      <c r="D2372" s="18" t="s">
        <v>402</v>
      </c>
      <c r="E2372" s="1" t="s">
        <v>656</v>
      </c>
      <c r="F2372" s="33" t="s">
        <v>1019</v>
      </c>
      <c r="G2372" s="33" t="s">
        <v>141</v>
      </c>
      <c r="H2372" s="8">
        <f t="shared" si="158"/>
        <v>-84700</v>
      </c>
      <c r="I2372" s="28">
        <f t="shared" si="159"/>
        <v>3.75</v>
      </c>
      <c r="K2372" t="s">
        <v>858</v>
      </c>
      <c r="M2372" s="2">
        <v>480</v>
      </c>
    </row>
    <row r="2373" spans="2:13" ht="12.75">
      <c r="B2373" s="402">
        <v>1850</v>
      </c>
      <c r="C2373" s="1" t="s">
        <v>37</v>
      </c>
      <c r="D2373" s="18" t="s">
        <v>402</v>
      </c>
      <c r="E2373" s="1" t="s">
        <v>656</v>
      </c>
      <c r="F2373" s="33" t="s">
        <v>1019</v>
      </c>
      <c r="G2373" s="33" t="s">
        <v>699</v>
      </c>
      <c r="H2373" s="8">
        <f t="shared" si="158"/>
        <v>-86550</v>
      </c>
      <c r="I2373" s="28">
        <f t="shared" si="159"/>
        <v>3.8541666666666665</v>
      </c>
      <c r="K2373" t="s">
        <v>858</v>
      </c>
      <c r="M2373" s="2">
        <v>480</v>
      </c>
    </row>
    <row r="2374" spans="2:13" ht="12.75">
      <c r="B2374" s="402">
        <v>1500</v>
      </c>
      <c r="C2374" s="1" t="s">
        <v>37</v>
      </c>
      <c r="D2374" s="18" t="s">
        <v>402</v>
      </c>
      <c r="E2374" s="1" t="s">
        <v>656</v>
      </c>
      <c r="F2374" s="33" t="s">
        <v>1019</v>
      </c>
      <c r="G2374" s="33" t="s">
        <v>725</v>
      </c>
      <c r="H2374" s="8">
        <f t="shared" si="158"/>
        <v>-88050</v>
      </c>
      <c r="I2374" s="28">
        <f t="shared" si="159"/>
        <v>3.125</v>
      </c>
      <c r="K2374" t="s">
        <v>858</v>
      </c>
      <c r="M2374" s="2">
        <v>480</v>
      </c>
    </row>
    <row r="2375" spans="2:13" ht="12.75">
      <c r="B2375" s="402">
        <v>1600</v>
      </c>
      <c r="C2375" s="1" t="s">
        <v>37</v>
      </c>
      <c r="D2375" s="18" t="s">
        <v>402</v>
      </c>
      <c r="E2375" s="1" t="s">
        <v>656</v>
      </c>
      <c r="F2375" s="33" t="s">
        <v>1019</v>
      </c>
      <c r="G2375" s="33" t="s">
        <v>209</v>
      </c>
      <c r="H2375" s="8">
        <f t="shared" si="158"/>
        <v>-89650</v>
      </c>
      <c r="I2375" s="28">
        <f t="shared" si="159"/>
        <v>3.3333333333333335</v>
      </c>
      <c r="K2375" t="s">
        <v>858</v>
      </c>
      <c r="M2375" s="2">
        <v>480</v>
      </c>
    </row>
    <row r="2376" spans="2:13" ht="12.75">
      <c r="B2376" s="402">
        <v>2500</v>
      </c>
      <c r="C2376" s="1" t="s">
        <v>315</v>
      </c>
      <c r="D2376" s="18" t="s">
        <v>402</v>
      </c>
      <c r="E2376" s="1" t="s">
        <v>656</v>
      </c>
      <c r="F2376" s="33" t="s">
        <v>1019</v>
      </c>
      <c r="G2376" s="33" t="s">
        <v>209</v>
      </c>
      <c r="H2376" s="8">
        <f t="shared" si="158"/>
        <v>-92150</v>
      </c>
      <c r="I2376" s="28">
        <f t="shared" si="159"/>
        <v>5.208333333333333</v>
      </c>
      <c r="K2376" t="s">
        <v>858</v>
      </c>
      <c r="M2376" s="2">
        <v>480</v>
      </c>
    </row>
    <row r="2377" spans="2:13" ht="12.75">
      <c r="B2377" s="402">
        <v>1700</v>
      </c>
      <c r="C2377" s="1" t="s">
        <v>37</v>
      </c>
      <c r="D2377" s="18" t="s">
        <v>402</v>
      </c>
      <c r="E2377" s="1" t="s">
        <v>656</v>
      </c>
      <c r="F2377" s="33" t="s">
        <v>1019</v>
      </c>
      <c r="G2377" s="33" t="s">
        <v>214</v>
      </c>
      <c r="H2377" s="8">
        <f t="shared" si="158"/>
        <v>-93850</v>
      </c>
      <c r="I2377" s="28">
        <f t="shared" si="159"/>
        <v>3.5416666666666665</v>
      </c>
      <c r="K2377" t="s">
        <v>858</v>
      </c>
      <c r="M2377" s="2">
        <v>480</v>
      </c>
    </row>
    <row r="2378" spans="2:13" ht="12.75">
      <c r="B2378" s="402">
        <v>1550</v>
      </c>
      <c r="C2378" s="1" t="s">
        <v>37</v>
      </c>
      <c r="D2378" s="18" t="s">
        <v>402</v>
      </c>
      <c r="E2378" s="1" t="s">
        <v>656</v>
      </c>
      <c r="F2378" s="33" t="s">
        <v>1019</v>
      </c>
      <c r="G2378" s="33" t="s">
        <v>216</v>
      </c>
      <c r="H2378" s="8">
        <f t="shared" si="158"/>
        <v>-95400</v>
      </c>
      <c r="I2378" s="28">
        <f t="shared" si="159"/>
        <v>3.2291666666666665</v>
      </c>
      <c r="K2378" t="s">
        <v>858</v>
      </c>
      <c r="M2378" s="2">
        <v>480</v>
      </c>
    </row>
    <row r="2379" spans="2:13" ht="12.75">
      <c r="B2379" s="402">
        <v>1000</v>
      </c>
      <c r="C2379" s="1" t="s">
        <v>37</v>
      </c>
      <c r="D2379" s="18" t="s">
        <v>402</v>
      </c>
      <c r="E2379" s="1" t="s">
        <v>656</v>
      </c>
      <c r="F2379" s="33" t="s">
        <v>1019</v>
      </c>
      <c r="G2379" s="33" t="s">
        <v>218</v>
      </c>
      <c r="H2379" s="8">
        <f t="shared" si="158"/>
        <v>-96400</v>
      </c>
      <c r="I2379" s="28">
        <f t="shared" si="159"/>
        <v>2.0833333333333335</v>
      </c>
      <c r="K2379" t="s">
        <v>858</v>
      </c>
      <c r="M2379" s="2">
        <v>480</v>
      </c>
    </row>
    <row r="2380" spans="2:13" ht="12.75">
      <c r="B2380" s="402">
        <v>1800</v>
      </c>
      <c r="C2380" s="1" t="s">
        <v>37</v>
      </c>
      <c r="D2380" s="18" t="s">
        <v>402</v>
      </c>
      <c r="E2380" s="1" t="s">
        <v>656</v>
      </c>
      <c r="F2380" s="33" t="s">
        <v>1019</v>
      </c>
      <c r="G2380" s="33" t="s">
        <v>233</v>
      </c>
      <c r="H2380" s="8">
        <f t="shared" si="158"/>
        <v>-98200</v>
      </c>
      <c r="I2380" s="28">
        <f t="shared" si="159"/>
        <v>3.75</v>
      </c>
      <c r="K2380" t="s">
        <v>858</v>
      </c>
      <c r="M2380" s="2">
        <v>480</v>
      </c>
    </row>
    <row r="2381" spans="2:13" ht="12.75">
      <c r="B2381" s="402">
        <v>1500</v>
      </c>
      <c r="C2381" s="1" t="s">
        <v>37</v>
      </c>
      <c r="D2381" s="18" t="s">
        <v>402</v>
      </c>
      <c r="E2381" s="1" t="s">
        <v>656</v>
      </c>
      <c r="F2381" s="33" t="s">
        <v>1019</v>
      </c>
      <c r="G2381" s="33" t="s">
        <v>236</v>
      </c>
      <c r="H2381" s="8">
        <f t="shared" si="158"/>
        <v>-99700</v>
      </c>
      <c r="I2381" s="28">
        <f t="shared" si="159"/>
        <v>3.125</v>
      </c>
      <c r="K2381" t="s">
        <v>858</v>
      </c>
      <c r="M2381" s="2">
        <v>480</v>
      </c>
    </row>
    <row r="2382" spans="2:13" ht="12.75">
      <c r="B2382" s="402">
        <v>2500</v>
      </c>
      <c r="C2382" s="1" t="s">
        <v>315</v>
      </c>
      <c r="D2382" s="18" t="s">
        <v>402</v>
      </c>
      <c r="E2382" s="1" t="s">
        <v>656</v>
      </c>
      <c r="F2382" s="33" t="s">
        <v>1019</v>
      </c>
      <c r="G2382" s="33" t="s">
        <v>236</v>
      </c>
      <c r="H2382" s="8">
        <f t="shared" si="158"/>
        <v>-102200</v>
      </c>
      <c r="I2382" s="28">
        <f t="shared" si="159"/>
        <v>5.208333333333333</v>
      </c>
      <c r="K2382" t="s">
        <v>858</v>
      </c>
      <c r="M2382" s="2">
        <v>480</v>
      </c>
    </row>
    <row r="2383" spans="2:13" ht="12.75">
      <c r="B2383" s="402">
        <v>1600</v>
      </c>
      <c r="C2383" s="1" t="s">
        <v>37</v>
      </c>
      <c r="D2383" s="18" t="s">
        <v>402</v>
      </c>
      <c r="E2383" s="1" t="s">
        <v>656</v>
      </c>
      <c r="F2383" s="33" t="s">
        <v>1019</v>
      </c>
      <c r="G2383" s="33" t="s">
        <v>269</v>
      </c>
      <c r="H2383" s="8">
        <f t="shared" si="158"/>
        <v>-103800</v>
      </c>
      <c r="I2383" s="28">
        <f t="shared" si="159"/>
        <v>3.3333333333333335</v>
      </c>
      <c r="K2383" t="s">
        <v>858</v>
      </c>
      <c r="M2383" s="2">
        <v>480</v>
      </c>
    </row>
    <row r="2384" spans="2:13" ht="12.75">
      <c r="B2384" s="402">
        <v>1400</v>
      </c>
      <c r="C2384" s="1" t="s">
        <v>37</v>
      </c>
      <c r="D2384" s="18" t="s">
        <v>402</v>
      </c>
      <c r="E2384" s="1" t="s">
        <v>656</v>
      </c>
      <c r="F2384" s="33" t="s">
        <v>1019</v>
      </c>
      <c r="G2384" s="33" t="s">
        <v>282</v>
      </c>
      <c r="H2384" s="8">
        <f t="shared" si="158"/>
        <v>-105200</v>
      </c>
      <c r="I2384" s="28">
        <f t="shared" si="159"/>
        <v>2.9166666666666665</v>
      </c>
      <c r="K2384" t="s">
        <v>858</v>
      </c>
      <c r="M2384" s="2">
        <v>480</v>
      </c>
    </row>
    <row r="2385" spans="2:13" ht="12.75">
      <c r="B2385" s="402">
        <v>1700</v>
      </c>
      <c r="C2385" s="1" t="s">
        <v>37</v>
      </c>
      <c r="D2385" s="18" t="s">
        <v>402</v>
      </c>
      <c r="E2385" s="1" t="s">
        <v>656</v>
      </c>
      <c r="F2385" s="33" t="s">
        <v>1019</v>
      </c>
      <c r="G2385" s="33" t="s">
        <v>271</v>
      </c>
      <c r="H2385" s="8">
        <f t="shared" si="158"/>
        <v>-106900</v>
      </c>
      <c r="I2385" s="28">
        <f t="shared" si="159"/>
        <v>3.5416666666666665</v>
      </c>
      <c r="K2385" t="s">
        <v>858</v>
      </c>
      <c r="M2385" s="2">
        <v>480</v>
      </c>
    </row>
    <row r="2386" spans="2:13" ht="12.75">
      <c r="B2386" s="402">
        <v>1500</v>
      </c>
      <c r="C2386" s="1" t="s">
        <v>37</v>
      </c>
      <c r="D2386" s="18" t="s">
        <v>402</v>
      </c>
      <c r="E2386" s="1" t="s">
        <v>656</v>
      </c>
      <c r="F2386" s="33" t="s">
        <v>1019</v>
      </c>
      <c r="G2386" s="33" t="s">
        <v>273</v>
      </c>
      <c r="H2386" s="8">
        <f t="shared" si="158"/>
        <v>-108400</v>
      </c>
      <c r="I2386" s="28">
        <f t="shared" si="159"/>
        <v>3.125</v>
      </c>
      <c r="K2386" t="s">
        <v>858</v>
      </c>
      <c r="M2386" s="2">
        <v>480</v>
      </c>
    </row>
    <row r="2387" spans="1:13" s="66" customFormat="1" ht="12.75">
      <c r="A2387" s="17"/>
      <c r="B2387" s="403">
        <f>SUM(B2324:B2386)</f>
        <v>108400</v>
      </c>
      <c r="C2387" s="17"/>
      <c r="D2387" s="17"/>
      <c r="E2387" s="17" t="s">
        <v>656</v>
      </c>
      <c r="F2387" s="24"/>
      <c r="G2387" s="24"/>
      <c r="H2387" s="63">
        <v>0</v>
      </c>
      <c r="I2387" s="65">
        <f aca="true" t="shared" si="160" ref="I2387:I2392">+B2387/M2387</f>
        <v>225.83333333333334</v>
      </c>
      <c r="M2387" s="2">
        <v>480</v>
      </c>
    </row>
    <row r="2388" spans="2:13" ht="12.75">
      <c r="B2388" s="8"/>
      <c r="D2388" s="18"/>
      <c r="H2388" s="8">
        <f>H2387-B2388</f>
        <v>0</v>
      </c>
      <c r="I2388" s="28">
        <f t="shared" si="160"/>
        <v>0</v>
      </c>
      <c r="M2388" s="2">
        <v>480</v>
      </c>
    </row>
    <row r="2389" spans="2:13" ht="12.75">
      <c r="B2389" s="8"/>
      <c r="D2389" s="18"/>
      <c r="H2389" s="8">
        <f>H2388-B2389</f>
        <v>0</v>
      </c>
      <c r="I2389" s="28">
        <f t="shared" si="160"/>
        <v>0</v>
      </c>
      <c r="M2389" s="2">
        <v>480</v>
      </c>
    </row>
    <row r="2390" spans="2:13" ht="12.75">
      <c r="B2390" s="8"/>
      <c r="D2390" s="18"/>
      <c r="H2390" s="8">
        <f>H2389-B2390</f>
        <v>0</v>
      </c>
      <c r="I2390" s="28">
        <f t="shared" si="160"/>
        <v>0</v>
      </c>
      <c r="M2390" s="2">
        <v>480</v>
      </c>
    </row>
    <row r="2391" spans="2:13" ht="12.75">
      <c r="B2391" s="421">
        <v>3025</v>
      </c>
      <c r="C2391" s="1" t="s">
        <v>942</v>
      </c>
      <c r="D2391" s="18" t="s">
        <v>402</v>
      </c>
      <c r="E2391" s="1" t="s">
        <v>402</v>
      </c>
      <c r="F2391" s="67" t="s">
        <v>943</v>
      </c>
      <c r="G2391" s="33" t="s">
        <v>26</v>
      </c>
      <c r="H2391" s="8">
        <f>H2390-B2391</f>
        <v>-3025</v>
      </c>
      <c r="I2391" s="28">
        <f t="shared" si="160"/>
        <v>6.302083333333333</v>
      </c>
      <c r="K2391" t="s">
        <v>916</v>
      </c>
      <c r="M2391" s="2">
        <v>480</v>
      </c>
    </row>
    <row r="2392" spans="2:13" ht="12.75">
      <c r="B2392" s="421">
        <v>4500</v>
      </c>
      <c r="C2392" s="1" t="s">
        <v>944</v>
      </c>
      <c r="D2392" s="18" t="s">
        <v>402</v>
      </c>
      <c r="E2392" s="1" t="s">
        <v>402</v>
      </c>
      <c r="F2392" s="33" t="s">
        <v>945</v>
      </c>
      <c r="G2392" s="33" t="s">
        <v>51</v>
      </c>
      <c r="H2392" s="8">
        <f>H2391-B2392</f>
        <v>-7525</v>
      </c>
      <c r="I2392" s="28">
        <f t="shared" si="160"/>
        <v>9.375</v>
      </c>
      <c r="K2392" t="s">
        <v>916</v>
      </c>
      <c r="M2392" s="2">
        <v>480</v>
      </c>
    </row>
    <row r="2393" spans="2:13" ht="12.75">
      <c r="B2393" s="421">
        <v>10000</v>
      </c>
      <c r="C2393" s="1" t="s">
        <v>946</v>
      </c>
      <c r="D2393" s="18" t="s">
        <v>402</v>
      </c>
      <c r="E2393" s="1" t="s">
        <v>402</v>
      </c>
      <c r="F2393" s="33" t="s">
        <v>947</v>
      </c>
      <c r="G2393" s="33" t="s">
        <v>51</v>
      </c>
      <c r="H2393" s="8">
        <f aca="true" t="shared" si="161" ref="H2393:H2421">H2392-B2393</f>
        <v>-17525</v>
      </c>
      <c r="I2393" s="28">
        <f aca="true" t="shared" si="162" ref="I2393:I2421">+B2393/M2393</f>
        <v>20.833333333333332</v>
      </c>
      <c r="K2393" t="s">
        <v>916</v>
      </c>
      <c r="M2393" s="2">
        <v>480</v>
      </c>
    </row>
    <row r="2394" spans="2:13" ht="12.75">
      <c r="B2394" s="421">
        <v>1500</v>
      </c>
      <c r="C2394" s="1" t="s">
        <v>1106</v>
      </c>
      <c r="D2394" s="18" t="s">
        <v>402</v>
      </c>
      <c r="E2394" s="1" t="s">
        <v>402</v>
      </c>
      <c r="F2394" s="33" t="s">
        <v>948</v>
      </c>
      <c r="G2394" s="33" t="s">
        <v>51</v>
      </c>
      <c r="H2394" s="8">
        <f t="shared" si="161"/>
        <v>-19025</v>
      </c>
      <c r="I2394" s="28">
        <f t="shared" si="162"/>
        <v>3.125</v>
      </c>
      <c r="K2394" t="s">
        <v>916</v>
      </c>
      <c r="M2394" s="2">
        <v>480</v>
      </c>
    </row>
    <row r="2395" spans="2:13" ht="12.75">
      <c r="B2395" s="421">
        <v>17500</v>
      </c>
      <c r="C2395" s="1" t="s">
        <v>1105</v>
      </c>
      <c r="D2395" s="18" t="s">
        <v>402</v>
      </c>
      <c r="E2395" s="1" t="s">
        <v>402</v>
      </c>
      <c r="F2395" s="33" t="s">
        <v>949</v>
      </c>
      <c r="G2395" s="33" t="s">
        <v>51</v>
      </c>
      <c r="H2395" s="8">
        <f t="shared" si="161"/>
        <v>-36525</v>
      </c>
      <c r="I2395" s="28">
        <f t="shared" si="162"/>
        <v>36.458333333333336</v>
      </c>
      <c r="K2395" t="s">
        <v>916</v>
      </c>
      <c r="M2395" s="2">
        <v>480</v>
      </c>
    </row>
    <row r="2396" spans="2:13" ht="12.75">
      <c r="B2396" s="421">
        <v>3000</v>
      </c>
      <c r="C2396" s="1" t="s">
        <v>950</v>
      </c>
      <c r="D2396" s="18" t="s">
        <v>402</v>
      </c>
      <c r="E2396" s="1" t="s">
        <v>402</v>
      </c>
      <c r="F2396" s="33" t="s">
        <v>951</v>
      </c>
      <c r="G2396" s="33" t="s">
        <v>53</v>
      </c>
      <c r="H2396" s="8">
        <f t="shared" si="161"/>
        <v>-39525</v>
      </c>
      <c r="I2396" s="28">
        <f t="shared" si="162"/>
        <v>6.25</v>
      </c>
      <c r="K2396" t="s">
        <v>916</v>
      </c>
      <c r="M2396" s="2">
        <v>480</v>
      </c>
    </row>
    <row r="2397" spans="2:13" ht="12.75">
      <c r="B2397" s="421">
        <v>1500</v>
      </c>
      <c r="C2397" s="1" t="s">
        <v>950</v>
      </c>
      <c r="D2397" s="18" t="s">
        <v>402</v>
      </c>
      <c r="E2397" s="1" t="s">
        <v>402</v>
      </c>
      <c r="F2397" s="33" t="s">
        <v>951</v>
      </c>
      <c r="G2397" s="33" t="s">
        <v>53</v>
      </c>
      <c r="H2397" s="8">
        <f t="shared" si="161"/>
        <v>-41025</v>
      </c>
      <c r="I2397" s="28">
        <f t="shared" si="162"/>
        <v>3.125</v>
      </c>
      <c r="K2397" t="s">
        <v>916</v>
      </c>
      <c r="M2397" s="2">
        <v>480</v>
      </c>
    </row>
    <row r="2398" spans="2:13" ht="12.75">
      <c r="B2398" s="421">
        <v>20000</v>
      </c>
      <c r="C2398" s="1" t="s">
        <v>1128</v>
      </c>
      <c r="D2398" s="18" t="s">
        <v>402</v>
      </c>
      <c r="E2398" s="1" t="s">
        <v>402</v>
      </c>
      <c r="F2398" s="33" t="s">
        <v>951</v>
      </c>
      <c r="G2398" s="33" t="s">
        <v>53</v>
      </c>
      <c r="H2398" s="8">
        <f t="shared" si="161"/>
        <v>-61025</v>
      </c>
      <c r="I2398" s="28">
        <f t="shared" si="162"/>
        <v>41.666666666666664</v>
      </c>
      <c r="K2398" t="s">
        <v>916</v>
      </c>
      <c r="M2398" s="2">
        <v>480</v>
      </c>
    </row>
    <row r="2399" spans="2:13" ht="12.75">
      <c r="B2399" s="421">
        <v>1500</v>
      </c>
      <c r="C2399" s="1" t="s">
        <v>953</v>
      </c>
      <c r="D2399" s="18" t="s">
        <v>402</v>
      </c>
      <c r="E2399" s="1" t="s">
        <v>402</v>
      </c>
      <c r="F2399" s="33" t="s">
        <v>954</v>
      </c>
      <c r="G2399" s="33" t="s">
        <v>56</v>
      </c>
      <c r="H2399" s="8">
        <f t="shared" si="161"/>
        <v>-62525</v>
      </c>
      <c r="I2399" s="28">
        <f t="shared" si="162"/>
        <v>3.125</v>
      </c>
      <c r="K2399" t="s">
        <v>916</v>
      </c>
      <c r="M2399" s="2">
        <v>480</v>
      </c>
    </row>
    <row r="2400" spans="2:13" ht="12.75">
      <c r="B2400" s="421">
        <v>6000</v>
      </c>
      <c r="C2400" s="1" t="s">
        <v>955</v>
      </c>
      <c r="D2400" s="18" t="s">
        <v>402</v>
      </c>
      <c r="E2400" s="1" t="s">
        <v>402</v>
      </c>
      <c r="F2400" s="33" t="s">
        <v>956</v>
      </c>
      <c r="G2400" s="33" t="s">
        <v>56</v>
      </c>
      <c r="H2400" s="8">
        <f t="shared" si="161"/>
        <v>-68525</v>
      </c>
      <c r="I2400" s="28">
        <f t="shared" si="162"/>
        <v>12.5</v>
      </c>
      <c r="K2400" t="s">
        <v>916</v>
      </c>
      <c r="M2400" s="2">
        <v>480</v>
      </c>
    </row>
    <row r="2401" spans="2:13" ht="12.75">
      <c r="B2401" s="421">
        <v>5000</v>
      </c>
      <c r="C2401" s="1" t="s">
        <v>952</v>
      </c>
      <c r="D2401" s="18" t="s">
        <v>402</v>
      </c>
      <c r="E2401" s="1" t="s">
        <v>402</v>
      </c>
      <c r="F2401" s="33" t="s">
        <v>957</v>
      </c>
      <c r="G2401" s="33" t="s">
        <v>56</v>
      </c>
      <c r="H2401" s="8">
        <f t="shared" si="161"/>
        <v>-73525</v>
      </c>
      <c r="I2401" s="28">
        <f t="shared" si="162"/>
        <v>10.416666666666666</v>
      </c>
      <c r="K2401" t="s">
        <v>916</v>
      </c>
      <c r="M2401" s="2">
        <v>480</v>
      </c>
    </row>
    <row r="2402" spans="2:13" ht="12.75">
      <c r="B2402" s="421">
        <v>10000</v>
      </c>
      <c r="C2402" s="1" t="s">
        <v>946</v>
      </c>
      <c r="D2402" s="18" t="s">
        <v>402</v>
      </c>
      <c r="E2402" s="1" t="s">
        <v>402</v>
      </c>
      <c r="F2402" s="33" t="s">
        <v>958</v>
      </c>
      <c r="G2402" s="33" t="s">
        <v>100</v>
      </c>
      <c r="H2402" s="8">
        <f t="shared" si="161"/>
        <v>-83525</v>
      </c>
      <c r="I2402" s="28">
        <f t="shared" si="162"/>
        <v>20.833333333333332</v>
      </c>
      <c r="K2402" t="s">
        <v>916</v>
      </c>
      <c r="M2402" s="2">
        <v>480</v>
      </c>
    </row>
    <row r="2403" spans="2:13" ht="12.75">
      <c r="B2403" s="421">
        <v>1500</v>
      </c>
      <c r="C2403" s="1" t="s">
        <v>1107</v>
      </c>
      <c r="D2403" s="18" t="s">
        <v>402</v>
      </c>
      <c r="E2403" s="1" t="s">
        <v>402</v>
      </c>
      <c r="F2403" s="33" t="s">
        <v>959</v>
      </c>
      <c r="G2403" s="33" t="s">
        <v>135</v>
      </c>
      <c r="H2403" s="8">
        <f t="shared" si="161"/>
        <v>-85025</v>
      </c>
      <c r="I2403" s="28">
        <f t="shared" si="162"/>
        <v>3.125</v>
      </c>
      <c r="K2403" t="s">
        <v>916</v>
      </c>
      <c r="M2403" s="2">
        <v>480</v>
      </c>
    </row>
    <row r="2404" spans="2:13" ht="12.75">
      <c r="B2404" s="421">
        <v>3300</v>
      </c>
      <c r="C2404" s="1" t="s">
        <v>1108</v>
      </c>
      <c r="D2404" s="18" t="s">
        <v>402</v>
      </c>
      <c r="E2404" s="1" t="s">
        <v>402</v>
      </c>
      <c r="F2404" s="33" t="s">
        <v>960</v>
      </c>
      <c r="G2404" s="33" t="s">
        <v>214</v>
      </c>
      <c r="H2404" s="8">
        <f t="shared" si="161"/>
        <v>-88325</v>
      </c>
      <c r="I2404" s="28">
        <f t="shared" si="162"/>
        <v>6.875</v>
      </c>
      <c r="K2404" t="s">
        <v>916</v>
      </c>
      <c r="M2404" s="2">
        <v>480</v>
      </c>
    </row>
    <row r="2405" spans="2:13" ht="12.75">
      <c r="B2405" s="421">
        <v>6000</v>
      </c>
      <c r="C2405" s="1" t="s">
        <v>961</v>
      </c>
      <c r="D2405" s="18" t="s">
        <v>402</v>
      </c>
      <c r="E2405" s="1" t="s">
        <v>402</v>
      </c>
      <c r="F2405" s="33" t="s">
        <v>962</v>
      </c>
      <c r="G2405" s="33" t="s">
        <v>214</v>
      </c>
      <c r="H2405" s="8">
        <f t="shared" si="161"/>
        <v>-94325</v>
      </c>
      <c r="I2405" s="28">
        <f t="shared" si="162"/>
        <v>12.5</v>
      </c>
      <c r="K2405" t="s">
        <v>916</v>
      </c>
      <c r="M2405" s="2">
        <v>480</v>
      </c>
    </row>
    <row r="2406" spans="2:13" ht="12.75">
      <c r="B2406" s="421">
        <v>2450</v>
      </c>
      <c r="C2406" s="1" t="s">
        <v>963</v>
      </c>
      <c r="D2406" s="18" t="s">
        <v>402</v>
      </c>
      <c r="E2406" s="1" t="s">
        <v>402</v>
      </c>
      <c r="F2406" s="33" t="s">
        <v>964</v>
      </c>
      <c r="G2406" s="33" t="s">
        <v>216</v>
      </c>
      <c r="H2406" s="8">
        <f t="shared" si="161"/>
        <v>-96775</v>
      </c>
      <c r="I2406" s="28">
        <f t="shared" si="162"/>
        <v>5.104166666666667</v>
      </c>
      <c r="K2406" t="s">
        <v>916</v>
      </c>
      <c r="M2406" s="2">
        <v>480</v>
      </c>
    </row>
    <row r="2407" spans="2:13" ht="12.75">
      <c r="B2407" s="421">
        <v>2600</v>
      </c>
      <c r="C2407" s="1" t="s">
        <v>1030</v>
      </c>
      <c r="D2407" s="18" t="s">
        <v>402</v>
      </c>
      <c r="E2407" s="1" t="s">
        <v>402</v>
      </c>
      <c r="F2407" s="33" t="s">
        <v>964</v>
      </c>
      <c r="G2407" s="33" t="s">
        <v>216</v>
      </c>
      <c r="H2407" s="8">
        <f t="shared" si="161"/>
        <v>-99375</v>
      </c>
      <c r="I2407" s="28">
        <f t="shared" si="162"/>
        <v>5.416666666666667</v>
      </c>
      <c r="K2407" t="s">
        <v>916</v>
      </c>
      <c r="M2407" s="2">
        <v>480</v>
      </c>
    </row>
    <row r="2408" spans="2:13" ht="12.75">
      <c r="B2408" s="421">
        <v>1475</v>
      </c>
      <c r="C2408" s="1" t="s">
        <v>1028</v>
      </c>
      <c r="D2408" s="18" t="s">
        <v>402</v>
      </c>
      <c r="E2408" s="1" t="s">
        <v>402</v>
      </c>
      <c r="F2408" s="33" t="s">
        <v>964</v>
      </c>
      <c r="G2408" s="33" t="s">
        <v>216</v>
      </c>
      <c r="H2408" s="8">
        <f t="shared" si="161"/>
        <v>-100850</v>
      </c>
      <c r="I2408" s="28">
        <f t="shared" si="162"/>
        <v>3.0729166666666665</v>
      </c>
      <c r="K2408" t="s">
        <v>916</v>
      </c>
      <c r="M2408" s="2">
        <v>480</v>
      </c>
    </row>
    <row r="2409" spans="2:13" ht="12.75">
      <c r="B2409" s="421">
        <v>300</v>
      </c>
      <c r="C2409" s="1" t="s">
        <v>1029</v>
      </c>
      <c r="D2409" s="18" t="s">
        <v>402</v>
      </c>
      <c r="E2409" s="1" t="s">
        <v>402</v>
      </c>
      <c r="F2409" s="33" t="s">
        <v>964</v>
      </c>
      <c r="G2409" s="33" t="s">
        <v>216</v>
      </c>
      <c r="H2409" s="8">
        <f t="shared" si="161"/>
        <v>-101150</v>
      </c>
      <c r="I2409" s="28">
        <f t="shared" si="162"/>
        <v>0.625</v>
      </c>
      <c r="K2409" t="s">
        <v>916</v>
      </c>
      <c r="M2409" s="2">
        <v>480</v>
      </c>
    </row>
    <row r="2410" spans="2:13" ht="12.75">
      <c r="B2410" s="421">
        <v>10000</v>
      </c>
      <c r="C2410" s="1" t="s">
        <v>965</v>
      </c>
      <c r="D2410" s="18" t="s">
        <v>402</v>
      </c>
      <c r="E2410" s="1" t="s">
        <v>402</v>
      </c>
      <c r="F2410" s="33" t="s">
        <v>966</v>
      </c>
      <c r="G2410" s="33" t="s">
        <v>233</v>
      </c>
      <c r="H2410" s="8">
        <f t="shared" si="161"/>
        <v>-111150</v>
      </c>
      <c r="I2410" s="28">
        <f t="shared" si="162"/>
        <v>20.833333333333332</v>
      </c>
      <c r="K2410" t="s">
        <v>916</v>
      </c>
      <c r="M2410" s="2">
        <v>480</v>
      </c>
    </row>
    <row r="2411" spans="2:13" ht="12.75">
      <c r="B2411" s="421">
        <v>3500</v>
      </c>
      <c r="C2411" s="1" t="s">
        <v>850</v>
      </c>
      <c r="D2411" s="18" t="s">
        <v>402</v>
      </c>
      <c r="E2411" s="1" t="s">
        <v>402</v>
      </c>
      <c r="F2411" s="33" t="s">
        <v>966</v>
      </c>
      <c r="G2411" s="33" t="s">
        <v>233</v>
      </c>
      <c r="H2411" s="8">
        <f t="shared" si="161"/>
        <v>-114650</v>
      </c>
      <c r="I2411" s="28">
        <f t="shared" si="162"/>
        <v>7.291666666666667</v>
      </c>
      <c r="K2411" t="s">
        <v>916</v>
      </c>
      <c r="M2411" s="2">
        <v>480</v>
      </c>
    </row>
    <row r="2412" spans="2:13" ht="12.75">
      <c r="B2412" s="421">
        <v>1500</v>
      </c>
      <c r="C2412" s="1" t="s">
        <v>1128</v>
      </c>
      <c r="D2412" s="18" t="s">
        <v>402</v>
      </c>
      <c r="E2412" s="1" t="s">
        <v>402</v>
      </c>
      <c r="F2412" s="33" t="s">
        <v>967</v>
      </c>
      <c r="G2412" s="33" t="s">
        <v>269</v>
      </c>
      <c r="H2412" s="8">
        <f t="shared" si="161"/>
        <v>-116150</v>
      </c>
      <c r="I2412" s="28">
        <f t="shared" si="162"/>
        <v>3.125</v>
      </c>
      <c r="K2412" t="s">
        <v>916</v>
      </c>
      <c r="M2412" s="2">
        <v>480</v>
      </c>
    </row>
    <row r="2413" spans="2:13" ht="12.75">
      <c r="B2413" s="421">
        <v>1000</v>
      </c>
      <c r="C2413" s="1" t="s">
        <v>1128</v>
      </c>
      <c r="D2413" s="18" t="s">
        <v>402</v>
      </c>
      <c r="E2413" s="1" t="s">
        <v>402</v>
      </c>
      <c r="F2413" s="33" t="s">
        <v>968</v>
      </c>
      <c r="G2413" s="33" t="s">
        <v>271</v>
      </c>
      <c r="H2413" s="8">
        <f t="shared" si="161"/>
        <v>-117150</v>
      </c>
      <c r="I2413" s="28">
        <f t="shared" si="162"/>
        <v>2.0833333333333335</v>
      </c>
      <c r="K2413" t="s">
        <v>916</v>
      </c>
      <c r="M2413" s="2">
        <v>480</v>
      </c>
    </row>
    <row r="2414" spans="2:13" ht="12.75">
      <c r="B2414" s="421">
        <v>39999</v>
      </c>
      <c r="C2414" s="1" t="s">
        <v>969</v>
      </c>
      <c r="D2414" s="18" t="s">
        <v>402</v>
      </c>
      <c r="E2414" s="1" t="s">
        <v>402</v>
      </c>
      <c r="F2414" s="33" t="s">
        <v>970</v>
      </c>
      <c r="G2414" s="33" t="s">
        <v>218</v>
      </c>
      <c r="H2414" s="8">
        <f t="shared" si="161"/>
        <v>-157149</v>
      </c>
      <c r="I2414" s="28">
        <f t="shared" si="162"/>
        <v>83.33125</v>
      </c>
      <c r="K2414" t="s">
        <v>108</v>
      </c>
      <c r="M2414" s="2">
        <v>480</v>
      </c>
    </row>
    <row r="2415" spans="2:13" ht="12.75">
      <c r="B2415" s="422">
        <v>5000</v>
      </c>
      <c r="C2415" s="40" t="s">
        <v>1020</v>
      </c>
      <c r="D2415" s="18" t="s">
        <v>402</v>
      </c>
      <c r="E2415" s="1" t="s">
        <v>402</v>
      </c>
      <c r="F2415" s="33" t="s">
        <v>809</v>
      </c>
      <c r="G2415" s="38" t="s">
        <v>26</v>
      </c>
      <c r="H2415" s="8">
        <f t="shared" si="161"/>
        <v>-162149</v>
      </c>
      <c r="I2415" s="28">
        <f t="shared" si="162"/>
        <v>10.416666666666666</v>
      </c>
      <c r="K2415" t="s">
        <v>858</v>
      </c>
      <c r="M2415" s="2">
        <v>480</v>
      </c>
    </row>
    <row r="2416" spans="2:13" ht="12.75">
      <c r="B2416" s="421">
        <v>5000</v>
      </c>
      <c r="C2416" s="1" t="s">
        <v>1020</v>
      </c>
      <c r="D2416" s="18" t="s">
        <v>402</v>
      </c>
      <c r="E2416" s="1" t="s">
        <v>402</v>
      </c>
      <c r="F2416" s="33" t="s">
        <v>1021</v>
      </c>
      <c r="G2416" s="33" t="s">
        <v>51</v>
      </c>
      <c r="H2416" s="8">
        <f t="shared" si="161"/>
        <v>-167149</v>
      </c>
      <c r="I2416" s="28">
        <f t="shared" si="162"/>
        <v>10.416666666666666</v>
      </c>
      <c r="K2416" t="s">
        <v>858</v>
      </c>
      <c r="M2416" s="2">
        <v>480</v>
      </c>
    </row>
    <row r="2417" spans="2:13" ht="12.75">
      <c r="B2417" s="421">
        <v>35000</v>
      </c>
      <c r="C2417" s="1" t="s">
        <v>1022</v>
      </c>
      <c r="D2417" s="18" t="s">
        <v>402</v>
      </c>
      <c r="E2417" s="1" t="s">
        <v>402</v>
      </c>
      <c r="F2417" s="33" t="s">
        <v>1023</v>
      </c>
      <c r="G2417" s="33" t="s">
        <v>56</v>
      </c>
      <c r="H2417" s="8">
        <f t="shared" si="161"/>
        <v>-202149</v>
      </c>
      <c r="I2417" s="28">
        <f t="shared" si="162"/>
        <v>72.91666666666667</v>
      </c>
      <c r="K2417" t="s">
        <v>858</v>
      </c>
      <c r="M2417" s="2">
        <v>480</v>
      </c>
    </row>
    <row r="2418" spans="2:13" ht="12.75">
      <c r="B2418" s="421">
        <v>5000</v>
      </c>
      <c r="C2418" s="1" t="s">
        <v>1020</v>
      </c>
      <c r="D2418" s="18" t="s">
        <v>402</v>
      </c>
      <c r="E2418" s="1" t="s">
        <v>402</v>
      </c>
      <c r="F2418" s="33" t="s">
        <v>1025</v>
      </c>
      <c r="G2418" s="33" t="s">
        <v>139</v>
      </c>
      <c r="H2418" s="8">
        <f t="shared" si="161"/>
        <v>-207149</v>
      </c>
      <c r="I2418" s="28">
        <f t="shared" si="162"/>
        <v>10.416666666666666</v>
      </c>
      <c r="K2418" t="s">
        <v>858</v>
      </c>
      <c r="M2418" s="2">
        <v>480</v>
      </c>
    </row>
    <row r="2419" spans="2:13" ht="12.75">
      <c r="B2419" s="421">
        <v>85000</v>
      </c>
      <c r="C2419" s="1" t="s">
        <v>969</v>
      </c>
      <c r="D2419" s="18" t="s">
        <v>402</v>
      </c>
      <c r="E2419" s="1" t="s">
        <v>402</v>
      </c>
      <c r="F2419" s="33" t="s">
        <v>1026</v>
      </c>
      <c r="G2419" s="33" t="s">
        <v>209</v>
      </c>
      <c r="H2419" s="8">
        <f t="shared" si="161"/>
        <v>-292149</v>
      </c>
      <c r="I2419" s="28">
        <f t="shared" si="162"/>
        <v>177.08333333333334</v>
      </c>
      <c r="K2419" t="s">
        <v>858</v>
      </c>
      <c r="M2419" s="2">
        <v>480</v>
      </c>
    </row>
    <row r="2420" spans="2:13" ht="12.75">
      <c r="B2420" s="421">
        <v>5000</v>
      </c>
      <c r="C2420" s="1" t="s">
        <v>1020</v>
      </c>
      <c r="D2420" s="18" t="s">
        <v>402</v>
      </c>
      <c r="E2420" s="1" t="s">
        <v>402</v>
      </c>
      <c r="F2420" s="33" t="s">
        <v>1110</v>
      </c>
      <c r="G2420" s="33" t="s">
        <v>216</v>
      </c>
      <c r="H2420" s="8">
        <f t="shared" si="161"/>
        <v>-297149</v>
      </c>
      <c r="I2420" s="28">
        <f t="shared" si="162"/>
        <v>10.416666666666666</v>
      </c>
      <c r="K2420" t="s">
        <v>858</v>
      </c>
      <c r="M2420" s="2">
        <v>480</v>
      </c>
    </row>
    <row r="2421" spans="2:13" ht="12.75">
      <c r="B2421" s="421">
        <v>5000</v>
      </c>
      <c r="C2421" s="1" t="s">
        <v>1020</v>
      </c>
      <c r="D2421" s="18" t="s">
        <v>402</v>
      </c>
      <c r="E2421" s="1" t="s">
        <v>402</v>
      </c>
      <c r="F2421" s="33" t="s">
        <v>1037</v>
      </c>
      <c r="G2421" s="33" t="s">
        <v>271</v>
      </c>
      <c r="H2421" s="8">
        <f t="shared" si="161"/>
        <v>-302149</v>
      </c>
      <c r="I2421" s="28">
        <f t="shared" si="162"/>
        <v>10.416666666666666</v>
      </c>
      <c r="K2421" t="s">
        <v>858</v>
      </c>
      <c r="M2421" s="2">
        <v>480</v>
      </c>
    </row>
    <row r="2422" spans="1:13" s="66" customFormat="1" ht="12.75">
      <c r="A2422" s="17"/>
      <c r="B2422" s="423">
        <f>SUM(B2391:B2421)</f>
        <v>302149</v>
      </c>
      <c r="C2422" s="17"/>
      <c r="D2422" s="17"/>
      <c r="E2422" s="17" t="s">
        <v>402</v>
      </c>
      <c r="F2422" s="24"/>
      <c r="G2422" s="24"/>
      <c r="H2422" s="63">
        <v>0</v>
      </c>
      <c r="I2422" s="65">
        <f aca="true" t="shared" si="163" ref="I2422:I2434">+B2422/M2422</f>
        <v>629.4770833333333</v>
      </c>
      <c r="M2422" s="2">
        <v>480</v>
      </c>
    </row>
    <row r="2423" spans="2:13" ht="12.75">
      <c r="B2423" s="421"/>
      <c r="D2423" s="18"/>
      <c r="H2423" s="8">
        <f aca="true" t="shared" si="164" ref="H2423:H2431">H2422-B2423</f>
        <v>0</v>
      </c>
      <c r="I2423" s="28">
        <f t="shared" si="163"/>
        <v>0</v>
      </c>
      <c r="M2423" s="2">
        <v>480</v>
      </c>
    </row>
    <row r="2424" spans="2:13" ht="12.75">
      <c r="B2424" s="421"/>
      <c r="D2424" s="18"/>
      <c r="H2424" s="8">
        <f t="shared" si="164"/>
        <v>0</v>
      </c>
      <c r="I2424" s="28">
        <f t="shared" si="163"/>
        <v>0</v>
      </c>
      <c r="M2424" s="2">
        <v>480</v>
      </c>
    </row>
    <row r="2425" spans="2:13" ht="12.75">
      <c r="B2425" s="421"/>
      <c r="D2425" s="18"/>
      <c r="H2425" s="8">
        <f t="shared" si="164"/>
        <v>0</v>
      </c>
      <c r="I2425" s="28">
        <f t="shared" si="163"/>
        <v>0</v>
      </c>
      <c r="M2425" s="2">
        <v>480</v>
      </c>
    </row>
    <row r="2426" spans="2:13" ht="12.75">
      <c r="B2426" s="421"/>
      <c r="D2426" s="18"/>
      <c r="H2426" s="8">
        <f t="shared" si="164"/>
        <v>0</v>
      </c>
      <c r="I2426" s="28">
        <f t="shared" si="163"/>
        <v>0</v>
      </c>
      <c r="M2426" s="2">
        <v>480</v>
      </c>
    </row>
    <row r="2427" spans="2:13" ht="12.75">
      <c r="B2427" s="421">
        <v>4075</v>
      </c>
      <c r="C2427" s="1" t="s">
        <v>971</v>
      </c>
      <c r="D2427" s="18" t="s">
        <v>402</v>
      </c>
      <c r="E2427" s="1" t="s">
        <v>972</v>
      </c>
      <c r="F2427" s="143" t="s">
        <v>973</v>
      </c>
      <c r="G2427" s="33" t="s">
        <v>51</v>
      </c>
      <c r="H2427" s="8">
        <f t="shared" si="164"/>
        <v>-4075</v>
      </c>
      <c r="I2427" s="28">
        <f t="shared" si="163"/>
        <v>8.489583333333334</v>
      </c>
      <c r="K2427" t="s">
        <v>916</v>
      </c>
      <c r="M2427" s="2">
        <v>480</v>
      </c>
    </row>
    <row r="2428" spans="2:13" ht="12.75">
      <c r="B2428" s="421">
        <v>22000</v>
      </c>
      <c r="C2428" s="1" t="s">
        <v>974</v>
      </c>
      <c r="D2428" s="18" t="s">
        <v>402</v>
      </c>
      <c r="E2428" s="1" t="s">
        <v>972</v>
      </c>
      <c r="F2428" s="143" t="s">
        <v>975</v>
      </c>
      <c r="G2428" s="33" t="s">
        <v>269</v>
      </c>
      <c r="H2428" s="8">
        <f t="shared" si="164"/>
        <v>-26075</v>
      </c>
      <c r="I2428" s="28">
        <f t="shared" si="163"/>
        <v>45.833333333333336</v>
      </c>
      <c r="K2428" t="s">
        <v>916</v>
      </c>
      <c r="M2428" s="2">
        <v>480</v>
      </c>
    </row>
    <row r="2429" spans="2:13" ht="12.75">
      <c r="B2429" s="421">
        <v>23850</v>
      </c>
      <c r="C2429" s="1" t="s">
        <v>1032</v>
      </c>
      <c r="D2429" s="18" t="s">
        <v>402</v>
      </c>
      <c r="E2429" s="1" t="s">
        <v>972</v>
      </c>
      <c r="F2429" s="33" t="s">
        <v>1031</v>
      </c>
      <c r="G2429" s="33" t="s">
        <v>56</v>
      </c>
      <c r="H2429" s="8">
        <f t="shared" si="164"/>
        <v>-49925</v>
      </c>
      <c r="I2429" s="28">
        <f t="shared" si="163"/>
        <v>49.6875</v>
      </c>
      <c r="K2429" t="s">
        <v>916</v>
      </c>
      <c r="M2429" s="2">
        <v>480</v>
      </c>
    </row>
    <row r="2430" spans="2:13" ht="12.75">
      <c r="B2430" s="421">
        <v>630295</v>
      </c>
      <c r="C2430" s="1" t="s">
        <v>1024</v>
      </c>
      <c r="D2430" s="18" t="s">
        <v>402</v>
      </c>
      <c r="E2430" s="1" t="s">
        <v>972</v>
      </c>
      <c r="F2430" s="33" t="s">
        <v>1027</v>
      </c>
      <c r="G2430" s="33" t="s">
        <v>209</v>
      </c>
      <c r="H2430" s="8">
        <f t="shared" si="164"/>
        <v>-680220</v>
      </c>
      <c r="I2430" s="28">
        <f t="shared" si="163"/>
        <v>1313.1145833333333</v>
      </c>
      <c r="K2430" t="s">
        <v>858</v>
      </c>
      <c r="M2430" s="2">
        <v>480</v>
      </c>
    </row>
    <row r="2431" spans="2:13" ht="12.75">
      <c r="B2431" s="421">
        <v>295000</v>
      </c>
      <c r="C2431" s="1" t="s">
        <v>1024</v>
      </c>
      <c r="D2431" s="18" t="s">
        <v>402</v>
      </c>
      <c r="E2431" s="1" t="s">
        <v>972</v>
      </c>
      <c r="F2431" s="33" t="s">
        <v>976</v>
      </c>
      <c r="G2431" s="33" t="s">
        <v>233</v>
      </c>
      <c r="H2431" s="8">
        <f t="shared" si="164"/>
        <v>-975220</v>
      </c>
      <c r="I2431" s="28">
        <f t="shared" si="163"/>
        <v>614.5833333333334</v>
      </c>
      <c r="K2431" t="s">
        <v>858</v>
      </c>
      <c r="M2431" s="2">
        <v>480</v>
      </c>
    </row>
    <row r="2432" spans="1:13" s="66" customFormat="1" ht="12.75">
      <c r="A2432" s="17"/>
      <c r="B2432" s="423">
        <f>SUM(B2427:B2431)</f>
        <v>975220</v>
      </c>
      <c r="C2432" s="17"/>
      <c r="D2432" s="17"/>
      <c r="E2432" s="17" t="s">
        <v>972</v>
      </c>
      <c r="F2432" s="24"/>
      <c r="G2432" s="24"/>
      <c r="H2432" s="63">
        <v>0</v>
      </c>
      <c r="I2432" s="65">
        <f t="shared" si="163"/>
        <v>2031.7083333333333</v>
      </c>
      <c r="M2432" s="2">
        <v>480</v>
      </c>
    </row>
    <row r="2433" spans="2:13" ht="12.75">
      <c r="B2433" s="8"/>
      <c r="D2433" s="18"/>
      <c r="H2433" s="8">
        <f aca="true" t="shared" si="165" ref="H2433:H2438">H2432-B2433</f>
        <v>0</v>
      </c>
      <c r="I2433" s="28">
        <f t="shared" si="163"/>
        <v>0</v>
      </c>
      <c r="M2433" s="2">
        <v>480</v>
      </c>
    </row>
    <row r="2434" spans="2:13" ht="12.75">
      <c r="B2434" s="8"/>
      <c r="D2434" s="18"/>
      <c r="H2434" s="8">
        <f t="shared" si="165"/>
        <v>0</v>
      </c>
      <c r="I2434" s="28">
        <f t="shared" si="163"/>
        <v>0</v>
      </c>
      <c r="M2434" s="2">
        <v>480</v>
      </c>
    </row>
    <row r="2435" spans="2:13" ht="12.75">
      <c r="B2435" s="8"/>
      <c r="D2435" s="18"/>
      <c r="H2435" s="8">
        <f t="shared" si="165"/>
        <v>0</v>
      </c>
      <c r="I2435" s="28">
        <f>+B2435/M2435</f>
        <v>0</v>
      </c>
      <c r="M2435" s="2">
        <v>480</v>
      </c>
    </row>
    <row r="2436" spans="1:13" s="81" customFormat="1" ht="12.75">
      <c r="A2436" s="40"/>
      <c r="B2436" s="179">
        <v>0</v>
      </c>
      <c r="C2436" s="40" t="s">
        <v>1131</v>
      </c>
      <c r="D2436" s="40" t="s">
        <v>402</v>
      </c>
      <c r="E2436" s="40" t="s">
        <v>1132</v>
      </c>
      <c r="F2436" s="97" t="s">
        <v>404</v>
      </c>
      <c r="G2436" s="38" t="s">
        <v>273</v>
      </c>
      <c r="H2436" s="8">
        <f t="shared" si="165"/>
        <v>0</v>
      </c>
      <c r="I2436" s="28">
        <f>+B2436/M2436</f>
        <v>0</v>
      </c>
      <c r="J2436" s="80"/>
      <c r="K2436" s="80"/>
      <c r="L2436" s="80"/>
      <c r="M2436" s="2">
        <v>480</v>
      </c>
    </row>
    <row r="2437" spans="1:13" s="80" customFormat="1" ht="12.75">
      <c r="A2437" s="40"/>
      <c r="B2437" s="179">
        <v>177959</v>
      </c>
      <c r="C2437" s="40" t="s">
        <v>1131</v>
      </c>
      <c r="D2437" s="40" t="s">
        <v>402</v>
      </c>
      <c r="E2437" s="40" t="s">
        <v>1133</v>
      </c>
      <c r="F2437" s="97" t="s">
        <v>404</v>
      </c>
      <c r="G2437" s="38" t="s">
        <v>273</v>
      </c>
      <c r="H2437" s="8">
        <f t="shared" si="165"/>
        <v>-177959</v>
      </c>
      <c r="I2437" s="28">
        <f>+B2437/M2437</f>
        <v>370.74791666666664</v>
      </c>
      <c r="M2437" s="2">
        <v>480</v>
      </c>
    </row>
    <row r="2438" spans="1:13" s="80" customFormat="1" ht="12.75">
      <c r="A2438" s="40"/>
      <c r="B2438" s="179">
        <v>45960</v>
      </c>
      <c r="C2438" s="40" t="s">
        <v>1131</v>
      </c>
      <c r="D2438" s="40" t="s">
        <v>402</v>
      </c>
      <c r="E2438" s="40" t="s">
        <v>1033</v>
      </c>
      <c r="F2438" s="97" t="s">
        <v>404</v>
      </c>
      <c r="G2438" s="38" t="s">
        <v>273</v>
      </c>
      <c r="H2438" s="8">
        <f t="shared" si="165"/>
        <v>-223919</v>
      </c>
      <c r="I2438" s="28">
        <f>+B2438/M2438</f>
        <v>95.75</v>
      </c>
      <c r="M2438" s="2">
        <v>480</v>
      </c>
    </row>
    <row r="2439" spans="1:13" s="66" customFormat="1" ht="12.75">
      <c r="A2439" s="64"/>
      <c r="B2439" s="285">
        <f>SUM(B2436:B2438)</f>
        <v>223919</v>
      </c>
      <c r="C2439" s="64" t="s">
        <v>1131</v>
      </c>
      <c r="D2439" s="64"/>
      <c r="E2439" s="64"/>
      <c r="F2439" s="108"/>
      <c r="G2439" s="69"/>
      <c r="H2439" s="63">
        <v>0</v>
      </c>
      <c r="I2439" s="65">
        <v>151</v>
      </c>
      <c r="J2439" s="110"/>
      <c r="K2439" s="110"/>
      <c r="L2439" s="110"/>
      <c r="M2439" s="2">
        <v>480</v>
      </c>
    </row>
    <row r="2440" spans="1:13" s="21" customFormat="1" ht="12.75">
      <c r="A2440" s="40"/>
      <c r="B2440" s="149"/>
      <c r="C2440" s="40"/>
      <c r="D2440" s="40"/>
      <c r="E2440" s="40"/>
      <c r="F2440" s="97"/>
      <c r="G2440" s="38"/>
      <c r="H2440" s="8">
        <f aca="true" t="shared" si="166" ref="H2440:H2445">H2439-B2440</f>
        <v>0</v>
      </c>
      <c r="I2440" s="28">
        <v>152</v>
      </c>
      <c r="J2440" s="80"/>
      <c r="K2440" s="80"/>
      <c r="L2440" s="80"/>
      <c r="M2440" s="2">
        <v>480</v>
      </c>
    </row>
    <row r="2441" spans="1:13" s="21" customFormat="1" ht="12.75">
      <c r="A2441" s="40"/>
      <c r="B2441" s="149"/>
      <c r="C2441" s="40"/>
      <c r="D2441" s="40"/>
      <c r="E2441" s="40"/>
      <c r="F2441" s="97"/>
      <c r="G2441" s="38"/>
      <c r="H2441" s="8">
        <f t="shared" si="166"/>
        <v>0</v>
      </c>
      <c r="I2441" s="28">
        <v>153</v>
      </c>
      <c r="J2441" s="80"/>
      <c r="K2441" s="80"/>
      <c r="L2441" s="80"/>
      <c r="M2441" s="2">
        <v>480</v>
      </c>
    </row>
    <row r="2442" spans="1:13" s="21" customFormat="1" ht="12.75">
      <c r="A2442" s="40"/>
      <c r="B2442" s="149"/>
      <c r="C2442" s="40"/>
      <c r="D2442" s="40"/>
      <c r="E2442" s="40"/>
      <c r="F2442" s="97"/>
      <c r="G2442" s="38"/>
      <c r="H2442" s="8">
        <f t="shared" si="166"/>
        <v>0</v>
      </c>
      <c r="I2442" s="28">
        <v>154</v>
      </c>
      <c r="J2442" s="80"/>
      <c r="K2442" s="80"/>
      <c r="L2442" s="80"/>
      <c r="M2442" s="2">
        <v>480</v>
      </c>
    </row>
    <row r="2443" spans="2:13" ht="12.75">
      <c r="B2443" s="402">
        <v>1775</v>
      </c>
      <c r="C2443" s="40" t="s">
        <v>977</v>
      </c>
      <c r="D2443" s="18" t="s">
        <v>402</v>
      </c>
      <c r="E2443" s="1" t="s">
        <v>978</v>
      </c>
      <c r="F2443" s="33" t="s">
        <v>979</v>
      </c>
      <c r="G2443" s="33" t="s">
        <v>46</v>
      </c>
      <c r="H2443" s="8">
        <f t="shared" si="166"/>
        <v>-1775</v>
      </c>
      <c r="I2443" s="28">
        <v>155</v>
      </c>
      <c r="K2443" t="s">
        <v>916</v>
      </c>
      <c r="M2443" s="2">
        <v>480</v>
      </c>
    </row>
    <row r="2444" spans="2:13" ht="12.75">
      <c r="B2444" s="402">
        <v>475</v>
      </c>
      <c r="C2444" s="40" t="s">
        <v>977</v>
      </c>
      <c r="D2444" s="18" t="s">
        <v>402</v>
      </c>
      <c r="E2444" s="1" t="s">
        <v>978</v>
      </c>
      <c r="F2444" s="33" t="s">
        <v>980</v>
      </c>
      <c r="G2444" s="33" t="s">
        <v>49</v>
      </c>
      <c r="H2444" s="8">
        <f t="shared" si="166"/>
        <v>-2250</v>
      </c>
      <c r="I2444" s="28">
        <v>156</v>
      </c>
      <c r="K2444" t="s">
        <v>916</v>
      </c>
      <c r="M2444" s="2">
        <v>480</v>
      </c>
    </row>
    <row r="2445" spans="2:13" ht="12.75">
      <c r="B2445" s="402">
        <v>725</v>
      </c>
      <c r="C2445" s="40" t="s">
        <v>977</v>
      </c>
      <c r="D2445" s="18" t="s">
        <v>402</v>
      </c>
      <c r="E2445" s="1" t="s">
        <v>978</v>
      </c>
      <c r="F2445" s="33" t="s">
        <v>981</v>
      </c>
      <c r="G2445" s="33" t="s">
        <v>49</v>
      </c>
      <c r="H2445" s="8">
        <f t="shared" si="166"/>
        <v>-2975</v>
      </c>
      <c r="I2445" s="28">
        <v>157</v>
      </c>
      <c r="K2445" t="s">
        <v>916</v>
      </c>
      <c r="M2445" s="2">
        <v>480</v>
      </c>
    </row>
    <row r="2446" spans="2:13" ht="12.75">
      <c r="B2446" s="402">
        <v>1475</v>
      </c>
      <c r="C2446" s="40" t="s">
        <v>977</v>
      </c>
      <c r="D2446" s="18" t="s">
        <v>402</v>
      </c>
      <c r="E2446" s="1" t="s">
        <v>978</v>
      </c>
      <c r="F2446" s="33" t="s">
        <v>982</v>
      </c>
      <c r="G2446" s="33" t="s">
        <v>49</v>
      </c>
      <c r="H2446" s="8">
        <f aca="true" t="shared" si="167" ref="H2446:H2487">H2445-B2446</f>
        <v>-4450</v>
      </c>
      <c r="I2446" s="28">
        <f aca="true" t="shared" si="168" ref="I2446:I2487">+B2446/M2446</f>
        <v>3.0729166666666665</v>
      </c>
      <c r="K2446" t="s">
        <v>916</v>
      </c>
      <c r="M2446" s="2">
        <v>480</v>
      </c>
    </row>
    <row r="2447" spans="2:13" ht="12.75">
      <c r="B2447" s="402">
        <v>1475</v>
      </c>
      <c r="C2447" s="40" t="s">
        <v>977</v>
      </c>
      <c r="D2447" s="18" t="s">
        <v>402</v>
      </c>
      <c r="E2447" s="1" t="s">
        <v>978</v>
      </c>
      <c r="F2447" s="33" t="s">
        <v>983</v>
      </c>
      <c r="G2447" s="33" t="s">
        <v>49</v>
      </c>
      <c r="H2447" s="8">
        <f t="shared" si="167"/>
        <v>-5925</v>
      </c>
      <c r="I2447" s="28">
        <f t="shared" si="168"/>
        <v>3.0729166666666665</v>
      </c>
      <c r="K2447" t="s">
        <v>916</v>
      </c>
      <c r="M2447" s="2">
        <v>480</v>
      </c>
    </row>
    <row r="2448" spans="2:13" ht="12.75">
      <c r="B2448" s="402">
        <v>3100</v>
      </c>
      <c r="C2448" s="40" t="s">
        <v>977</v>
      </c>
      <c r="D2448" s="18" t="s">
        <v>402</v>
      </c>
      <c r="E2448" s="1" t="s">
        <v>978</v>
      </c>
      <c r="F2448" s="33" t="s">
        <v>984</v>
      </c>
      <c r="G2448" s="33" t="s">
        <v>51</v>
      </c>
      <c r="H2448" s="8">
        <f t="shared" si="167"/>
        <v>-9025</v>
      </c>
      <c r="I2448" s="28">
        <f t="shared" si="168"/>
        <v>6.458333333333333</v>
      </c>
      <c r="K2448" t="s">
        <v>916</v>
      </c>
      <c r="M2448" s="2">
        <v>480</v>
      </c>
    </row>
    <row r="2449" spans="2:13" ht="12.75">
      <c r="B2449" s="402">
        <v>3100</v>
      </c>
      <c r="C2449" s="40" t="s">
        <v>977</v>
      </c>
      <c r="D2449" s="18" t="s">
        <v>402</v>
      </c>
      <c r="E2449" s="1" t="s">
        <v>978</v>
      </c>
      <c r="F2449" s="33" t="s">
        <v>985</v>
      </c>
      <c r="G2449" s="33" t="s">
        <v>51</v>
      </c>
      <c r="H2449" s="8">
        <f t="shared" si="167"/>
        <v>-12125</v>
      </c>
      <c r="I2449" s="28">
        <f t="shared" si="168"/>
        <v>6.458333333333333</v>
      </c>
      <c r="K2449" t="s">
        <v>916</v>
      </c>
      <c r="M2449" s="2">
        <v>480</v>
      </c>
    </row>
    <row r="2450" spans="2:13" ht="12.75">
      <c r="B2450" s="402">
        <v>3000</v>
      </c>
      <c r="C2450" s="40" t="s">
        <v>977</v>
      </c>
      <c r="D2450" s="18" t="s">
        <v>402</v>
      </c>
      <c r="E2450" s="1" t="s">
        <v>978</v>
      </c>
      <c r="F2450" s="33" t="s">
        <v>986</v>
      </c>
      <c r="G2450" s="33" t="s">
        <v>51</v>
      </c>
      <c r="H2450" s="8">
        <f t="shared" si="167"/>
        <v>-15125</v>
      </c>
      <c r="I2450" s="28">
        <f t="shared" si="168"/>
        <v>6.25</v>
      </c>
      <c r="K2450" t="s">
        <v>916</v>
      </c>
      <c r="M2450" s="2">
        <v>480</v>
      </c>
    </row>
    <row r="2451" spans="2:13" ht="12.75">
      <c r="B2451" s="402">
        <v>3100</v>
      </c>
      <c r="C2451" s="40" t="s">
        <v>977</v>
      </c>
      <c r="D2451" s="18" t="s">
        <v>402</v>
      </c>
      <c r="E2451" s="1" t="s">
        <v>978</v>
      </c>
      <c r="F2451" s="33" t="s">
        <v>987</v>
      </c>
      <c r="G2451" s="33" t="s">
        <v>51</v>
      </c>
      <c r="H2451" s="8">
        <f t="shared" si="167"/>
        <v>-18225</v>
      </c>
      <c r="I2451" s="28">
        <f t="shared" si="168"/>
        <v>6.458333333333333</v>
      </c>
      <c r="K2451" t="s">
        <v>916</v>
      </c>
      <c r="M2451" s="2">
        <v>480</v>
      </c>
    </row>
    <row r="2452" spans="2:13" ht="12.75">
      <c r="B2452" s="402">
        <v>1175</v>
      </c>
      <c r="C2452" s="40" t="s">
        <v>977</v>
      </c>
      <c r="D2452" s="18" t="s">
        <v>402</v>
      </c>
      <c r="E2452" s="1" t="s">
        <v>978</v>
      </c>
      <c r="F2452" s="33" t="s">
        <v>988</v>
      </c>
      <c r="G2452" s="33" t="s">
        <v>51</v>
      </c>
      <c r="H2452" s="8">
        <f t="shared" si="167"/>
        <v>-19400</v>
      </c>
      <c r="I2452" s="28">
        <f t="shared" si="168"/>
        <v>2.4479166666666665</v>
      </c>
      <c r="K2452" t="s">
        <v>916</v>
      </c>
      <c r="M2452" s="2">
        <v>480</v>
      </c>
    </row>
    <row r="2453" spans="1:13" s="72" customFormat="1" ht="12.75">
      <c r="A2453" s="73"/>
      <c r="B2453" s="401">
        <v>2200</v>
      </c>
      <c r="C2453" s="40" t="s">
        <v>977</v>
      </c>
      <c r="D2453" s="18" t="s">
        <v>402</v>
      </c>
      <c r="E2453" s="1" t="s">
        <v>978</v>
      </c>
      <c r="F2453" s="33" t="s">
        <v>989</v>
      </c>
      <c r="G2453" s="33" t="s">
        <v>51</v>
      </c>
      <c r="H2453" s="8">
        <f t="shared" si="167"/>
        <v>-21600</v>
      </c>
      <c r="I2453" s="28">
        <f t="shared" si="168"/>
        <v>4.583333333333333</v>
      </c>
      <c r="K2453" t="s">
        <v>916</v>
      </c>
      <c r="M2453" s="2">
        <v>480</v>
      </c>
    </row>
    <row r="2454" spans="2:13" ht="12.75">
      <c r="B2454" s="402">
        <v>1475</v>
      </c>
      <c r="C2454" s="40" t="s">
        <v>977</v>
      </c>
      <c r="D2454" s="18" t="s">
        <v>402</v>
      </c>
      <c r="E2454" s="1" t="s">
        <v>978</v>
      </c>
      <c r="F2454" s="33" t="s">
        <v>990</v>
      </c>
      <c r="G2454" s="33" t="s">
        <v>56</v>
      </c>
      <c r="H2454" s="8">
        <f t="shared" si="167"/>
        <v>-23075</v>
      </c>
      <c r="I2454" s="28">
        <f t="shared" si="168"/>
        <v>3.0729166666666665</v>
      </c>
      <c r="K2454" t="s">
        <v>916</v>
      </c>
      <c r="M2454" s="2">
        <v>480</v>
      </c>
    </row>
    <row r="2455" spans="2:13" ht="12.75">
      <c r="B2455" s="402">
        <v>2200</v>
      </c>
      <c r="C2455" s="40" t="s">
        <v>977</v>
      </c>
      <c r="D2455" s="18" t="s">
        <v>402</v>
      </c>
      <c r="E2455" s="1" t="s">
        <v>978</v>
      </c>
      <c r="F2455" s="33" t="s">
        <v>991</v>
      </c>
      <c r="G2455" s="33" t="s">
        <v>56</v>
      </c>
      <c r="H2455" s="8">
        <f t="shared" si="167"/>
        <v>-25275</v>
      </c>
      <c r="I2455" s="28">
        <f t="shared" si="168"/>
        <v>4.583333333333333</v>
      </c>
      <c r="K2455" t="s">
        <v>916</v>
      </c>
      <c r="M2455" s="2">
        <v>480</v>
      </c>
    </row>
    <row r="2456" spans="2:13" ht="12.75">
      <c r="B2456" s="402">
        <v>1475</v>
      </c>
      <c r="C2456" s="40" t="s">
        <v>977</v>
      </c>
      <c r="D2456" s="18" t="s">
        <v>402</v>
      </c>
      <c r="E2456" s="1" t="s">
        <v>978</v>
      </c>
      <c r="F2456" s="33" t="s">
        <v>992</v>
      </c>
      <c r="G2456" s="33" t="s">
        <v>100</v>
      </c>
      <c r="H2456" s="8">
        <f t="shared" si="167"/>
        <v>-26750</v>
      </c>
      <c r="I2456" s="28">
        <f t="shared" si="168"/>
        <v>3.0729166666666665</v>
      </c>
      <c r="K2456" t="s">
        <v>916</v>
      </c>
      <c r="M2456" s="2">
        <v>480</v>
      </c>
    </row>
    <row r="2457" spans="2:13" ht="12.75">
      <c r="B2457" s="402">
        <v>1475</v>
      </c>
      <c r="C2457" s="40" t="s">
        <v>977</v>
      </c>
      <c r="D2457" s="18" t="s">
        <v>402</v>
      </c>
      <c r="E2457" s="1" t="s">
        <v>978</v>
      </c>
      <c r="F2457" s="33" t="s">
        <v>993</v>
      </c>
      <c r="G2457" s="33" t="s">
        <v>100</v>
      </c>
      <c r="H2457" s="8">
        <f t="shared" si="167"/>
        <v>-28225</v>
      </c>
      <c r="I2457" s="28">
        <f t="shared" si="168"/>
        <v>3.0729166666666665</v>
      </c>
      <c r="K2457" t="s">
        <v>916</v>
      </c>
      <c r="M2457" s="2">
        <v>480</v>
      </c>
    </row>
    <row r="2458" spans="2:13" ht="12.75">
      <c r="B2458" s="402">
        <v>725</v>
      </c>
      <c r="C2458" s="40" t="s">
        <v>977</v>
      </c>
      <c r="D2458" s="18" t="s">
        <v>402</v>
      </c>
      <c r="E2458" s="1" t="s">
        <v>978</v>
      </c>
      <c r="F2458" s="33" t="s">
        <v>994</v>
      </c>
      <c r="G2458" s="33" t="s">
        <v>139</v>
      </c>
      <c r="H2458" s="8">
        <f t="shared" si="167"/>
        <v>-28950</v>
      </c>
      <c r="I2458" s="28">
        <f t="shared" si="168"/>
        <v>1.5104166666666667</v>
      </c>
      <c r="K2458" t="s">
        <v>916</v>
      </c>
      <c r="M2458" s="2">
        <v>480</v>
      </c>
    </row>
    <row r="2459" spans="2:13" ht="12.75">
      <c r="B2459" s="402">
        <v>3200</v>
      </c>
      <c r="C2459" s="40" t="s">
        <v>977</v>
      </c>
      <c r="D2459" s="18" t="s">
        <v>402</v>
      </c>
      <c r="E2459" s="1" t="s">
        <v>978</v>
      </c>
      <c r="F2459" s="33" t="s">
        <v>995</v>
      </c>
      <c r="G2459" s="33" t="s">
        <v>139</v>
      </c>
      <c r="H2459" s="8">
        <f t="shared" si="167"/>
        <v>-32150</v>
      </c>
      <c r="I2459" s="28">
        <f t="shared" si="168"/>
        <v>6.666666666666667</v>
      </c>
      <c r="K2459" t="s">
        <v>916</v>
      </c>
      <c r="M2459" s="2">
        <v>480</v>
      </c>
    </row>
    <row r="2460" spans="2:13" ht="12.75">
      <c r="B2460" s="402">
        <v>875</v>
      </c>
      <c r="C2460" s="40" t="s">
        <v>977</v>
      </c>
      <c r="D2460" s="18" t="s">
        <v>402</v>
      </c>
      <c r="E2460" s="1" t="s">
        <v>978</v>
      </c>
      <c r="F2460" s="33" t="s">
        <v>996</v>
      </c>
      <c r="G2460" s="33" t="s">
        <v>139</v>
      </c>
      <c r="H2460" s="8">
        <f t="shared" si="167"/>
        <v>-33025</v>
      </c>
      <c r="I2460" s="28">
        <f t="shared" si="168"/>
        <v>1.8229166666666667</v>
      </c>
      <c r="K2460" t="s">
        <v>916</v>
      </c>
      <c r="M2460" s="2">
        <v>480</v>
      </c>
    </row>
    <row r="2461" spans="2:13" ht="12.75">
      <c r="B2461" s="402">
        <v>875</v>
      </c>
      <c r="C2461" s="40" t="s">
        <v>977</v>
      </c>
      <c r="D2461" s="18" t="s">
        <v>402</v>
      </c>
      <c r="E2461" s="1" t="s">
        <v>978</v>
      </c>
      <c r="F2461" s="33" t="s">
        <v>997</v>
      </c>
      <c r="G2461" s="33" t="s">
        <v>139</v>
      </c>
      <c r="H2461" s="8">
        <f t="shared" si="167"/>
        <v>-33900</v>
      </c>
      <c r="I2461" s="28">
        <f t="shared" si="168"/>
        <v>1.8229166666666667</v>
      </c>
      <c r="K2461" t="s">
        <v>916</v>
      </c>
      <c r="M2461" s="2">
        <v>480</v>
      </c>
    </row>
    <row r="2462" spans="2:13" ht="12.75">
      <c r="B2462" s="402">
        <v>475</v>
      </c>
      <c r="C2462" s="40" t="s">
        <v>977</v>
      </c>
      <c r="D2462" s="18" t="s">
        <v>402</v>
      </c>
      <c r="E2462" s="1" t="s">
        <v>978</v>
      </c>
      <c r="F2462" s="33" t="s">
        <v>998</v>
      </c>
      <c r="G2462" s="33" t="s">
        <v>139</v>
      </c>
      <c r="H2462" s="8">
        <f t="shared" si="167"/>
        <v>-34375</v>
      </c>
      <c r="I2462" s="28">
        <f t="shared" si="168"/>
        <v>0.9895833333333334</v>
      </c>
      <c r="K2462" t="s">
        <v>916</v>
      </c>
      <c r="M2462" s="2">
        <v>480</v>
      </c>
    </row>
    <row r="2463" spans="2:13" ht="12.75">
      <c r="B2463" s="402">
        <v>1475</v>
      </c>
      <c r="C2463" s="40" t="s">
        <v>977</v>
      </c>
      <c r="D2463" s="18" t="s">
        <v>402</v>
      </c>
      <c r="E2463" s="1" t="s">
        <v>978</v>
      </c>
      <c r="F2463" s="33" t="s">
        <v>999</v>
      </c>
      <c r="G2463" s="33" t="s">
        <v>139</v>
      </c>
      <c r="H2463" s="8">
        <f t="shared" si="167"/>
        <v>-35850</v>
      </c>
      <c r="I2463" s="28">
        <f t="shared" si="168"/>
        <v>3.0729166666666665</v>
      </c>
      <c r="K2463" t="s">
        <v>916</v>
      </c>
      <c r="M2463" s="2">
        <v>480</v>
      </c>
    </row>
    <row r="2464" spans="2:13" ht="12.75">
      <c r="B2464" s="402">
        <v>1200</v>
      </c>
      <c r="C2464" s="40" t="s">
        <v>977</v>
      </c>
      <c r="D2464" s="18" t="s">
        <v>402</v>
      </c>
      <c r="E2464" s="1" t="s">
        <v>978</v>
      </c>
      <c r="F2464" s="33" t="s">
        <v>1000</v>
      </c>
      <c r="G2464" s="33" t="s">
        <v>209</v>
      </c>
      <c r="H2464" s="8">
        <f t="shared" si="167"/>
        <v>-37050</v>
      </c>
      <c r="I2464" s="28">
        <f t="shared" si="168"/>
        <v>2.5</v>
      </c>
      <c r="K2464" t="s">
        <v>916</v>
      </c>
      <c r="M2464" s="2">
        <v>480</v>
      </c>
    </row>
    <row r="2465" spans="2:13" ht="12.75">
      <c r="B2465" s="402">
        <v>1200</v>
      </c>
      <c r="C2465" s="40" t="s">
        <v>977</v>
      </c>
      <c r="D2465" s="18" t="s">
        <v>402</v>
      </c>
      <c r="E2465" s="1" t="s">
        <v>978</v>
      </c>
      <c r="F2465" s="33" t="s">
        <v>1001</v>
      </c>
      <c r="G2465" s="33" t="s">
        <v>209</v>
      </c>
      <c r="H2465" s="8">
        <f t="shared" si="167"/>
        <v>-38250</v>
      </c>
      <c r="I2465" s="28">
        <f t="shared" si="168"/>
        <v>2.5</v>
      </c>
      <c r="K2465" t="s">
        <v>916</v>
      </c>
      <c r="M2465" s="2">
        <v>480</v>
      </c>
    </row>
    <row r="2466" spans="2:13" ht="12.75">
      <c r="B2466" s="402">
        <v>875</v>
      </c>
      <c r="C2466" s="40" t="s">
        <v>977</v>
      </c>
      <c r="D2466" s="18" t="s">
        <v>402</v>
      </c>
      <c r="E2466" s="1" t="s">
        <v>978</v>
      </c>
      <c r="F2466" s="33" t="s">
        <v>1002</v>
      </c>
      <c r="G2466" s="33" t="s">
        <v>216</v>
      </c>
      <c r="H2466" s="8">
        <f t="shared" si="167"/>
        <v>-39125</v>
      </c>
      <c r="I2466" s="28">
        <f t="shared" si="168"/>
        <v>1.8229166666666667</v>
      </c>
      <c r="K2466" t="s">
        <v>916</v>
      </c>
      <c r="M2466" s="2">
        <v>480</v>
      </c>
    </row>
    <row r="2467" spans="2:13" ht="12.75">
      <c r="B2467" s="402">
        <v>775</v>
      </c>
      <c r="C2467" s="40" t="s">
        <v>977</v>
      </c>
      <c r="D2467" s="18" t="s">
        <v>402</v>
      </c>
      <c r="E2467" s="1" t="s">
        <v>978</v>
      </c>
      <c r="F2467" s="33" t="s">
        <v>1003</v>
      </c>
      <c r="G2467" s="33" t="s">
        <v>216</v>
      </c>
      <c r="H2467" s="8">
        <f t="shared" si="167"/>
        <v>-39900</v>
      </c>
      <c r="I2467" s="28">
        <f t="shared" si="168"/>
        <v>1.6145833333333333</v>
      </c>
      <c r="K2467" t="s">
        <v>916</v>
      </c>
      <c r="M2467" s="2">
        <v>480</v>
      </c>
    </row>
    <row r="2468" spans="2:13" ht="12.75">
      <c r="B2468" s="402">
        <v>475</v>
      </c>
      <c r="C2468" s="40" t="s">
        <v>977</v>
      </c>
      <c r="D2468" s="18" t="s">
        <v>402</v>
      </c>
      <c r="E2468" s="1" t="s">
        <v>978</v>
      </c>
      <c r="F2468" s="33" t="s">
        <v>1004</v>
      </c>
      <c r="G2468" s="33" t="s">
        <v>216</v>
      </c>
      <c r="H2468" s="8">
        <f t="shared" si="167"/>
        <v>-40375</v>
      </c>
      <c r="I2468" s="28">
        <f t="shared" si="168"/>
        <v>0.9895833333333334</v>
      </c>
      <c r="K2468" t="s">
        <v>916</v>
      </c>
      <c r="M2468" s="2">
        <v>480</v>
      </c>
    </row>
    <row r="2469" spans="2:13" ht="12.75">
      <c r="B2469" s="402">
        <v>1475</v>
      </c>
      <c r="C2469" s="40" t="s">
        <v>977</v>
      </c>
      <c r="D2469" s="18" t="s">
        <v>402</v>
      </c>
      <c r="E2469" s="1" t="s">
        <v>978</v>
      </c>
      <c r="F2469" s="33" t="s">
        <v>1005</v>
      </c>
      <c r="G2469" s="33" t="s">
        <v>218</v>
      </c>
      <c r="H2469" s="8">
        <f t="shared" si="167"/>
        <v>-41850</v>
      </c>
      <c r="I2469" s="28">
        <f t="shared" si="168"/>
        <v>3.0729166666666665</v>
      </c>
      <c r="K2469" t="s">
        <v>916</v>
      </c>
      <c r="M2469" s="2">
        <v>480</v>
      </c>
    </row>
    <row r="2470" spans="2:13" ht="12.75">
      <c r="B2470" s="402">
        <v>1200</v>
      </c>
      <c r="C2470" s="40" t="s">
        <v>977</v>
      </c>
      <c r="D2470" s="18" t="s">
        <v>402</v>
      </c>
      <c r="E2470" s="1" t="s">
        <v>978</v>
      </c>
      <c r="F2470" s="33" t="s">
        <v>1006</v>
      </c>
      <c r="G2470" s="33" t="s">
        <v>233</v>
      </c>
      <c r="H2470" s="8">
        <f t="shared" si="167"/>
        <v>-43050</v>
      </c>
      <c r="I2470" s="28">
        <f t="shared" si="168"/>
        <v>2.5</v>
      </c>
      <c r="K2470" t="s">
        <v>916</v>
      </c>
      <c r="M2470" s="2">
        <v>480</v>
      </c>
    </row>
    <row r="2471" spans="2:13" ht="12.75">
      <c r="B2471" s="402">
        <v>1475</v>
      </c>
      <c r="C2471" s="40" t="s">
        <v>977</v>
      </c>
      <c r="D2471" s="18" t="s">
        <v>402</v>
      </c>
      <c r="E2471" s="1" t="s">
        <v>978</v>
      </c>
      <c r="F2471" s="33" t="s">
        <v>1007</v>
      </c>
      <c r="G2471" s="33" t="s">
        <v>233</v>
      </c>
      <c r="H2471" s="8">
        <f t="shared" si="167"/>
        <v>-44525</v>
      </c>
      <c r="I2471" s="28">
        <f t="shared" si="168"/>
        <v>3.0729166666666665</v>
      </c>
      <c r="K2471" t="s">
        <v>916</v>
      </c>
      <c r="M2471" s="2">
        <v>480</v>
      </c>
    </row>
    <row r="2472" spans="2:13" ht="12.75">
      <c r="B2472" s="402">
        <v>1175</v>
      </c>
      <c r="C2472" s="40" t="s">
        <v>977</v>
      </c>
      <c r="D2472" s="18" t="s">
        <v>402</v>
      </c>
      <c r="E2472" s="1" t="s">
        <v>978</v>
      </c>
      <c r="F2472" s="33" t="s">
        <v>1008</v>
      </c>
      <c r="G2472" s="33" t="s">
        <v>233</v>
      </c>
      <c r="H2472" s="8">
        <f t="shared" si="167"/>
        <v>-45700</v>
      </c>
      <c r="I2472" s="28">
        <f t="shared" si="168"/>
        <v>2.4479166666666665</v>
      </c>
      <c r="K2472" t="s">
        <v>916</v>
      </c>
      <c r="M2472" s="2">
        <v>480</v>
      </c>
    </row>
    <row r="2473" spans="2:13" ht="12.75">
      <c r="B2473" s="402">
        <v>875</v>
      </c>
      <c r="C2473" s="40" t="s">
        <v>977</v>
      </c>
      <c r="D2473" s="18" t="s">
        <v>402</v>
      </c>
      <c r="E2473" s="1" t="s">
        <v>978</v>
      </c>
      <c r="F2473" s="33" t="s">
        <v>1009</v>
      </c>
      <c r="G2473" s="33" t="s">
        <v>233</v>
      </c>
      <c r="H2473" s="8">
        <f t="shared" si="167"/>
        <v>-46575</v>
      </c>
      <c r="I2473" s="28">
        <f t="shared" si="168"/>
        <v>1.8229166666666667</v>
      </c>
      <c r="K2473" t="s">
        <v>916</v>
      </c>
      <c r="M2473" s="2">
        <v>480</v>
      </c>
    </row>
    <row r="2474" spans="2:13" ht="12.75">
      <c r="B2474" s="402">
        <v>725</v>
      </c>
      <c r="C2474" s="40" t="s">
        <v>977</v>
      </c>
      <c r="D2474" s="18" t="s">
        <v>402</v>
      </c>
      <c r="E2474" s="1" t="s">
        <v>978</v>
      </c>
      <c r="F2474" s="33" t="s">
        <v>1010</v>
      </c>
      <c r="G2474" s="33" t="s">
        <v>236</v>
      </c>
      <c r="H2474" s="8">
        <f t="shared" si="167"/>
        <v>-47300</v>
      </c>
      <c r="I2474" s="28">
        <f t="shared" si="168"/>
        <v>1.5104166666666667</v>
      </c>
      <c r="K2474" t="s">
        <v>916</v>
      </c>
      <c r="M2474" s="2">
        <v>480</v>
      </c>
    </row>
    <row r="2475" spans="2:13" ht="12.75">
      <c r="B2475" s="402">
        <v>475</v>
      </c>
      <c r="C2475" s="40" t="s">
        <v>977</v>
      </c>
      <c r="D2475" s="18" t="s">
        <v>402</v>
      </c>
      <c r="E2475" s="1" t="s">
        <v>978</v>
      </c>
      <c r="F2475" s="33" t="s">
        <v>1011</v>
      </c>
      <c r="G2475" s="33" t="s">
        <v>236</v>
      </c>
      <c r="H2475" s="8">
        <f t="shared" si="167"/>
        <v>-47775</v>
      </c>
      <c r="I2475" s="28">
        <f t="shared" si="168"/>
        <v>0.9895833333333334</v>
      </c>
      <c r="K2475" t="s">
        <v>916</v>
      </c>
      <c r="M2475" s="2">
        <v>480</v>
      </c>
    </row>
    <row r="2476" spans="2:13" ht="12.75">
      <c r="B2476" s="402">
        <v>725</v>
      </c>
      <c r="C2476" s="40" t="s">
        <v>977</v>
      </c>
      <c r="D2476" s="18" t="s">
        <v>402</v>
      </c>
      <c r="E2476" s="1" t="s">
        <v>978</v>
      </c>
      <c r="F2476" s="33" t="s">
        <v>1012</v>
      </c>
      <c r="G2476" s="33" t="s">
        <v>282</v>
      </c>
      <c r="H2476" s="8">
        <f t="shared" si="167"/>
        <v>-48500</v>
      </c>
      <c r="I2476" s="28">
        <f t="shared" si="168"/>
        <v>1.5104166666666667</v>
      </c>
      <c r="K2476" t="s">
        <v>916</v>
      </c>
      <c r="M2476" s="2">
        <v>480</v>
      </c>
    </row>
    <row r="2477" spans="2:13" ht="12.75">
      <c r="B2477" s="402">
        <v>475</v>
      </c>
      <c r="C2477" s="40" t="s">
        <v>977</v>
      </c>
      <c r="D2477" s="18" t="s">
        <v>402</v>
      </c>
      <c r="E2477" s="1" t="s">
        <v>978</v>
      </c>
      <c r="F2477" s="33" t="s">
        <v>1013</v>
      </c>
      <c r="G2477" s="33" t="s">
        <v>282</v>
      </c>
      <c r="H2477" s="8">
        <f t="shared" si="167"/>
        <v>-48975</v>
      </c>
      <c r="I2477" s="28">
        <f t="shared" si="168"/>
        <v>0.9895833333333334</v>
      </c>
      <c r="K2477" t="s">
        <v>916</v>
      </c>
      <c r="M2477" s="2">
        <v>480</v>
      </c>
    </row>
    <row r="2478" spans="2:13" ht="12.75">
      <c r="B2478" s="402">
        <v>1775</v>
      </c>
      <c r="C2478" s="40" t="s">
        <v>977</v>
      </c>
      <c r="D2478" s="18" t="s">
        <v>402</v>
      </c>
      <c r="E2478" s="1" t="s">
        <v>978</v>
      </c>
      <c r="F2478" s="33" t="s">
        <v>1014</v>
      </c>
      <c r="G2478" s="33" t="s">
        <v>271</v>
      </c>
      <c r="H2478" s="8">
        <f t="shared" si="167"/>
        <v>-50750</v>
      </c>
      <c r="I2478" s="28">
        <f t="shared" si="168"/>
        <v>3.6979166666666665</v>
      </c>
      <c r="K2478" t="s">
        <v>916</v>
      </c>
      <c r="M2478" s="2">
        <v>480</v>
      </c>
    </row>
    <row r="2479" spans="2:13" ht="12.75">
      <c r="B2479" s="402">
        <v>475</v>
      </c>
      <c r="C2479" s="40" t="s">
        <v>977</v>
      </c>
      <c r="D2479" s="18" t="s">
        <v>402</v>
      </c>
      <c r="E2479" s="1" t="s">
        <v>978</v>
      </c>
      <c r="F2479" s="33" t="s">
        <v>1015</v>
      </c>
      <c r="G2479" s="33" t="s">
        <v>271</v>
      </c>
      <c r="H2479" s="8">
        <f t="shared" si="167"/>
        <v>-51225</v>
      </c>
      <c r="I2479" s="28">
        <f t="shared" si="168"/>
        <v>0.9895833333333334</v>
      </c>
      <c r="K2479" t="s">
        <v>916</v>
      </c>
      <c r="M2479" s="2">
        <v>480</v>
      </c>
    </row>
    <row r="2480" spans="2:13" ht="12.75">
      <c r="B2480" s="402">
        <v>725</v>
      </c>
      <c r="C2480" s="40" t="s">
        <v>977</v>
      </c>
      <c r="D2480" s="18" t="s">
        <v>402</v>
      </c>
      <c r="E2480" s="1" t="s">
        <v>978</v>
      </c>
      <c r="F2480" s="33" t="s">
        <v>1016</v>
      </c>
      <c r="G2480" s="33" t="s">
        <v>271</v>
      </c>
      <c r="H2480" s="8">
        <f t="shared" si="167"/>
        <v>-51950</v>
      </c>
      <c r="I2480" s="28">
        <f t="shared" si="168"/>
        <v>1.5104166666666667</v>
      </c>
      <c r="K2480" t="s">
        <v>916</v>
      </c>
      <c r="M2480" s="2">
        <v>480</v>
      </c>
    </row>
    <row r="2481" spans="2:13" ht="12.75">
      <c r="B2481" s="402">
        <v>1175</v>
      </c>
      <c r="C2481" s="40" t="s">
        <v>977</v>
      </c>
      <c r="D2481" s="18" t="s">
        <v>402</v>
      </c>
      <c r="E2481" s="1" t="s">
        <v>978</v>
      </c>
      <c r="F2481" s="33" t="s">
        <v>1017</v>
      </c>
      <c r="G2481" s="33" t="s">
        <v>271</v>
      </c>
      <c r="H2481" s="8">
        <f t="shared" si="167"/>
        <v>-53125</v>
      </c>
      <c r="I2481" s="28">
        <f t="shared" si="168"/>
        <v>2.4479166666666665</v>
      </c>
      <c r="K2481" t="s">
        <v>916</v>
      </c>
      <c r="M2481" s="2">
        <v>480</v>
      </c>
    </row>
    <row r="2482" spans="2:13" ht="12.75">
      <c r="B2482" s="402">
        <v>1175</v>
      </c>
      <c r="C2482" s="40" t="s">
        <v>977</v>
      </c>
      <c r="D2482" s="18" t="s">
        <v>402</v>
      </c>
      <c r="E2482" s="1" t="s">
        <v>978</v>
      </c>
      <c r="F2482" s="33" t="s">
        <v>1018</v>
      </c>
      <c r="G2482" s="33" t="s">
        <v>271</v>
      </c>
      <c r="H2482" s="8">
        <f t="shared" si="167"/>
        <v>-54300</v>
      </c>
      <c r="I2482" s="28">
        <f t="shared" si="168"/>
        <v>2.4479166666666665</v>
      </c>
      <c r="K2482" t="s">
        <v>916</v>
      </c>
      <c r="M2482" s="2">
        <v>480</v>
      </c>
    </row>
    <row r="2483" spans="1:13" ht="12.75">
      <c r="A2483" s="18"/>
      <c r="B2483" s="401">
        <v>25000</v>
      </c>
      <c r="C2483" s="18" t="s">
        <v>977</v>
      </c>
      <c r="D2483" s="18" t="s">
        <v>402</v>
      </c>
      <c r="E2483" s="18" t="s">
        <v>1033</v>
      </c>
      <c r="F2483" s="33" t="s">
        <v>811</v>
      </c>
      <c r="G2483" s="37" t="s">
        <v>786</v>
      </c>
      <c r="H2483" s="8">
        <f t="shared" si="167"/>
        <v>-79300</v>
      </c>
      <c r="I2483" s="28">
        <f t="shared" si="168"/>
        <v>52.083333333333336</v>
      </c>
      <c r="J2483" s="21"/>
      <c r="K2483" t="s">
        <v>858</v>
      </c>
      <c r="L2483" s="21"/>
      <c r="M2483" s="2">
        <v>480</v>
      </c>
    </row>
    <row r="2484" spans="2:13" ht="12.75">
      <c r="B2484" s="402">
        <v>29813</v>
      </c>
      <c r="C2484" s="18" t="s">
        <v>977</v>
      </c>
      <c r="D2484" s="18" t="s">
        <v>402</v>
      </c>
      <c r="E2484" s="76" t="s">
        <v>1033</v>
      </c>
      <c r="F2484" s="33" t="s">
        <v>1034</v>
      </c>
      <c r="G2484" s="33" t="s">
        <v>46</v>
      </c>
      <c r="H2484" s="8">
        <f t="shared" si="167"/>
        <v>-109113</v>
      </c>
      <c r="I2484" s="28">
        <f t="shared" si="168"/>
        <v>62.110416666666666</v>
      </c>
      <c r="J2484" s="42"/>
      <c r="K2484" t="s">
        <v>858</v>
      </c>
      <c r="L2484" s="42"/>
      <c r="M2484" s="2">
        <v>480</v>
      </c>
    </row>
    <row r="2485" spans="2:13" ht="12.75">
      <c r="B2485" s="402">
        <v>33390</v>
      </c>
      <c r="C2485" s="1" t="s">
        <v>977</v>
      </c>
      <c r="D2485" s="18" t="s">
        <v>402</v>
      </c>
      <c r="E2485" s="1" t="s">
        <v>1033</v>
      </c>
      <c r="F2485" s="33" t="s">
        <v>1035</v>
      </c>
      <c r="G2485" s="33" t="s">
        <v>100</v>
      </c>
      <c r="H2485" s="8">
        <f t="shared" si="167"/>
        <v>-142503</v>
      </c>
      <c r="I2485" s="28">
        <f t="shared" si="168"/>
        <v>69.5625</v>
      </c>
      <c r="K2485" t="s">
        <v>858</v>
      </c>
      <c r="M2485" s="2">
        <v>480</v>
      </c>
    </row>
    <row r="2486" spans="2:13" ht="12.75">
      <c r="B2486" s="402">
        <v>29813</v>
      </c>
      <c r="C2486" s="1" t="s">
        <v>977</v>
      </c>
      <c r="D2486" s="18" t="s">
        <v>402</v>
      </c>
      <c r="E2486" s="1" t="s">
        <v>1033</v>
      </c>
      <c r="F2486" s="33" t="s">
        <v>1036</v>
      </c>
      <c r="G2486" s="33" t="s">
        <v>141</v>
      </c>
      <c r="H2486" s="8">
        <f t="shared" si="167"/>
        <v>-172316</v>
      </c>
      <c r="I2486" s="28">
        <f t="shared" si="168"/>
        <v>62.110416666666666</v>
      </c>
      <c r="K2486" t="s">
        <v>858</v>
      </c>
      <c r="M2486" s="2">
        <v>480</v>
      </c>
    </row>
    <row r="2487" spans="2:13" ht="12.75">
      <c r="B2487" s="402">
        <v>33390</v>
      </c>
      <c r="C2487" s="1" t="s">
        <v>977</v>
      </c>
      <c r="D2487" s="18" t="s">
        <v>402</v>
      </c>
      <c r="E2487" s="1" t="s">
        <v>1033</v>
      </c>
      <c r="F2487" s="33" t="s">
        <v>1037</v>
      </c>
      <c r="G2487" s="33" t="s">
        <v>271</v>
      </c>
      <c r="H2487" s="8">
        <f t="shared" si="167"/>
        <v>-205706</v>
      </c>
      <c r="I2487" s="28">
        <f t="shared" si="168"/>
        <v>69.5625</v>
      </c>
      <c r="K2487" t="s">
        <v>858</v>
      </c>
      <c r="M2487" s="2">
        <v>480</v>
      </c>
    </row>
    <row r="2488" spans="1:13" s="66" customFormat="1" ht="12.75">
      <c r="A2488" s="17"/>
      <c r="B2488" s="403">
        <f>SUM(B2443:B2487)</f>
        <v>205706</v>
      </c>
      <c r="C2488" s="17" t="s">
        <v>977</v>
      </c>
      <c r="D2488" s="17"/>
      <c r="E2488" s="17"/>
      <c r="F2488" s="24"/>
      <c r="G2488" s="24"/>
      <c r="H2488" s="63">
        <v>0</v>
      </c>
      <c r="I2488" s="65">
        <f>+B2488/M2488</f>
        <v>428.5541666666667</v>
      </c>
      <c r="M2488" s="2">
        <v>480</v>
      </c>
    </row>
    <row r="2489" spans="2:13" ht="12.75">
      <c r="B2489" s="8"/>
      <c r="H2489" s="8">
        <f>H2488-B2489</f>
        <v>0</v>
      </c>
      <c r="I2489" s="28">
        <f>+B2489/M2489</f>
        <v>0</v>
      </c>
      <c r="M2489" s="2">
        <v>480</v>
      </c>
    </row>
    <row r="2490" spans="2:13" ht="12.75">
      <c r="B2490" s="8"/>
      <c r="H2490" s="8">
        <f>H2489-B2490</f>
        <v>0</v>
      </c>
      <c r="I2490" s="28">
        <f>+B2490/M2490</f>
        <v>0</v>
      </c>
      <c r="M2490" s="2">
        <v>480</v>
      </c>
    </row>
    <row r="2491" spans="2:13" ht="12.75">
      <c r="B2491" s="8"/>
      <c r="H2491" s="8">
        <f>H2490-B2491</f>
        <v>0</v>
      </c>
      <c r="I2491" s="28">
        <f>+B2491/M2491</f>
        <v>0</v>
      </c>
      <c r="M2491" s="2">
        <v>480</v>
      </c>
    </row>
    <row r="2492" spans="1:13" s="81" customFormat="1" ht="12.75">
      <c r="A2492" s="40"/>
      <c r="B2492" s="224">
        <v>290000</v>
      </c>
      <c r="C2492" s="40" t="s">
        <v>882</v>
      </c>
      <c r="D2492" s="70" t="s">
        <v>402</v>
      </c>
      <c r="E2492" s="82"/>
      <c r="F2492" s="142" t="s">
        <v>404</v>
      </c>
      <c r="G2492" s="141" t="s">
        <v>31</v>
      </c>
      <c r="H2492" s="8">
        <f aca="true" t="shared" si="169" ref="H2492:H2499">H2491-B2492</f>
        <v>-290000</v>
      </c>
      <c r="I2492" s="28">
        <f aca="true" t="shared" si="170" ref="I2492:I2499">+B2492/M2492</f>
        <v>604.1666666666666</v>
      </c>
      <c r="M2492" s="2">
        <v>480</v>
      </c>
    </row>
    <row r="2493" spans="1:13" s="81" customFormat="1" ht="12.75">
      <c r="A2493" s="40"/>
      <c r="B2493" s="224">
        <v>37555</v>
      </c>
      <c r="C2493" s="40" t="s">
        <v>882</v>
      </c>
      <c r="D2493" s="70" t="s">
        <v>402</v>
      </c>
      <c r="E2493" s="82" t="s">
        <v>405</v>
      </c>
      <c r="F2493" s="142"/>
      <c r="G2493" s="141" t="s">
        <v>31</v>
      </c>
      <c r="H2493" s="8">
        <f t="shared" si="169"/>
        <v>-327555</v>
      </c>
      <c r="I2493" s="28">
        <f t="shared" si="170"/>
        <v>78.23958333333333</v>
      </c>
      <c r="M2493" s="2">
        <v>480</v>
      </c>
    </row>
    <row r="2494" spans="1:13" s="81" customFormat="1" ht="12.75">
      <c r="A2494" s="40"/>
      <c r="B2494" s="224">
        <v>7250</v>
      </c>
      <c r="C2494" s="40" t="s">
        <v>882</v>
      </c>
      <c r="D2494" s="70" t="s">
        <v>402</v>
      </c>
      <c r="E2494" s="82" t="s">
        <v>406</v>
      </c>
      <c r="F2494" s="142"/>
      <c r="G2494" s="141" t="s">
        <v>31</v>
      </c>
      <c r="H2494" s="8">
        <f t="shared" si="169"/>
        <v>-334805</v>
      </c>
      <c r="I2494" s="28">
        <f t="shared" si="170"/>
        <v>15.104166666666666</v>
      </c>
      <c r="M2494" s="2">
        <v>480</v>
      </c>
    </row>
    <row r="2495" spans="1:13" s="81" customFormat="1" ht="12.75">
      <c r="A2495" s="40"/>
      <c r="B2495" s="224">
        <v>370000</v>
      </c>
      <c r="C2495" s="40" t="s">
        <v>858</v>
      </c>
      <c r="D2495" s="70" t="s">
        <v>402</v>
      </c>
      <c r="E2495" s="82"/>
      <c r="F2495" s="142" t="s">
        <v>404</v>
      </c>
      <c r="G2495" s="141" t="s">
        <v>31</v>
      </c>
      <c r="H2495" s="8">
        <f t="shared" si="169"/>
        <v>-704805</v>
      </c>
      <c r="I2495" s="28">
        <f t="shared" si="170"/>
        <v>770.8333333333334</v>
      </c>
      <c r="M2495" s="2">
        <v>480</v>
      </c>
    </row>
    <row r="2496" spans="1:13" s="81" customFormat="1" ht="12.75">
      <c r="A2496" s="40"/>
      <c r="B2496" s="224">
        <v>38850</v>
      </c>
      <c r="C2496" s="40" t="s">
        <v>858</v>
      </c>
      <c r="D2496" s="70" t="s">
        <v>402</v>
      </c>
      <c r="E2496" s="82" t="s">
        <v>405</v>
      </c>
      <c r="F2496" s="142"/>
      <c r="G2496" s="141" t="s">
        <v>31</v>
      </c>
      <c r="H2496" s="8">
        <f t="shared" si="169"/>
        <v>-743655</v>
      </c>
      <c r="I2496" s="28">
        <f t="shared" si="170"/>
        <v>80.9375</v>
      </c>
      <c r="M2496" s="2">
        <v>480</v>
      </c>
    </row>
    <row r="2497" spans="1:13" ht="12.75">
      <c r="A2497" s="40"/>
      <c r="B2497" s="424">
        <v>10360</v>
      </c>
      <c r="C2497" s="40" t="s">
        <v>858</v>
      </c>
      <c r="D2497" s="70" t="s">
        <v>402</v>
      </c>
      <c r="E2497" s="82" t="s">
        <v>406</v>
      </c>
      <c r="F2497" s="142"/>
      <c r="G2497" s="141" t="s">
        <v>31</v>
      </c>
      <c r="H2497" s="8">
        <f t="shared" si="169"/>
        <v>-754015</v>
      </c>
      <c r="I2497" s="28">
        <f t="shared" si="170"/>
        <v>21.583333333333332</v>
      </c>
      <c r="J2497" s="81"/>
      <c r="K2497" s="81"/>
      <c r="L2497" s="81"/>
      <c r="M2497" s="2">
        <v>480</v>
      </c>
    </row>
    <row r="2498" spans="1:13" ht="12.75">
      <c r="A2498" s="40"/>
      <c r="B2498" s="424">
        <v>30000</v>
      </c>
      <c r="C2498" s="40" t="s">
        <v>858</v>
      </c>
      <c r="D2498" s="70" t="s">
        <v>402</v>
      </c>
      <c r="E2498" s="82"/>
      <c r="F2498" s="142" t="s">
        <v>341</v>
      </c>
      <c r="G2498" s="141" t="s">
        <v>31</v>
      </c>
      <c r="H2498" s="8">
        <f t="shared" si="169"/>
        <v>-784015</v>
      </c>
      <c r="I2498" s="28">
        <f t="shared" si="170"/>
        <v>62.5</v>
      </c>
      <c r="J2498" s="81"/>
      <c r="K2498" s="81"/>
      <c r="L2498" s="81"/>
      <c r="M2498" s="2">
        <v>480</v>
      </c>
    </row>
    <row r="2499" spans="1:13" ht="12.75">
      <c r="A2499" s="40"/>
      <c r="B2499" s="224">
        <v>140000</v>
      </c>
      <c r="C2499" s="40" t="s">
        <v>916</v>
      </c>
      <c r="D2499" s="70" t="s">
        <v>402</v>
      </c>
      <c r="E2499" s="82"/>
      <c r="F2499" s="142" t="s">
        <v>404</v>
      </c>
      <c r="G2499" s="141" t="s">
        <v>31</v>
      </c>
      <c r="H2499" s="8">
        <f t="shared" si="169"/>
        <v>-924015</v>
      </c>
      <c r="I2499" s="28">
        <f t="shared" si="170"/>
        <v>291.6666666666667</v>
      </c>
      <c r="J2499" s="81"/>
      <c r="K2499" s="81"/>
      <c r="L2499" s="81"/>
      <c r="M2499" s="2">
        <v>480</v>
      </c>
    </row>
    <row r="2500" spans="1:13" ht="12.75">
      <c r="A2500" s="64"/>
      <c r="B2500" s="405">
        <f>SUM(B2492:B2499)</f>
        <v>924015</v>
      </c>
      <c r="C2500" s="64" t="s">
        <v>408</v>
      </c>
      <c r="D2500" s="69"/>
      <c r="E2500" s="64"/>
      <c r="F2500" s="108"/>
      <c r="G2500" s="69"/>
      <c r="H2500" s="68">
        <v>0</v>
      </c>
      <c r="I2500" s="117">
        <f>+B2500/M2500</f>
        <v>1925.03125</v>
      </c>
      <c r="J2500" s="110"/>
      <c r="K2500" s="110"/>
      <c r="L2500" s="110"/>
      <c r="M2500" s="2">
        <v>480</v>
      </c>
    </row>
    <row r="2501" spans="2:13" ht="12.75">
      <c r="B2501" s="8"/>
      <c r="H2501" s="8">
        <f>H2500-B2501</f>
        <v>0</v>
      </c>
      <c r="I2501" s="28">
        <f>+B2501/M2501</f>
        <v>0</v>
      </c>
      <c r="M2501" s="2">
        <v>480</v>
      </c>
    </row>
    <row r="2502" spans="2:13" ht="12.75">
      <c r="B2502" s="8"/>
      <c r="H2502" s="8">
        <f>H2501-B2502</f>
        <v>0</v>
      </c>
      <c r="I2502" s="28">
        <f>+B2502/M2502</f>
        <v>0</v>
      </c>
      <c r="M2502" s="2">
        <v>480</v>
      </c>
    </row>
    <row r="2503" spans="2:13" ht="12.75">
      <c r="B2503" s="8"/>
      <c r="H2503" s="8">
        <f>H2502-B2503</f>
        <v>0</v>
      </c>
      <c r="I2503" s="28">
        <f>+B2503/M2503</f>
        <v>0</v>
      </c>
      <c r="M2503" s="2">
        <v>480</v>
      </c>
    </row>
    <row r="2504" spans="2:13" ht="12.75">
      <c r="B2504" s="8"/>
      <c r="H2504" s="8">
        <f>H2503-B2504</f>
        <v>0</v>
      </c>
      <c r="I2504" s="28">
        <f>+B2504/M2504</f>
        <v>0</v>
      </c>
      <c r="M2504" s="2">
        <v>480</v>
      </c>
    </row>
    <row r="2505" spans="1:13" s="153" customFormat="1" ht="13.5" thickBot="1">
      <c r="A2505" s="104"/>
      <c r="B2505" s="101">
        <f>+B17</f>
        <v>15596966</v>
      </c>
      <c r="C2505" s="49" t="s">
        <v>1109</v>
      </c>
      <c r="D2505" s="104"/>
      <c r="E2505" s="46"/>
      <c r="F2505" s="119"/>
      <c r="G2505" s="151"/>
      <c r="H2505" s="120"/>
      <c r="I2505" s="121"/>
      <c r="J2505" s="152"/>
      <c r="K2505" s="55"/>
      <c r="L2505" s="55"/>
      <c r="M2505" s="2">
        <v>475</v>
      </c>
    </row>
    <row r="2506" spans="1:13" s="153" customFormat="1" ht="12.75">
      <c r="A2506" s="1"/>
      <c r="B2506" s="39"/>
      <c r="C2506" s="18"/>
      <c r="D2506" s="18"/>
      <c r="E2506" s="40"/>
      <c r="F2506" s="142"/>
      <c r="G2506" s="97"/>
      <c r="H2506" s="8"/>
      <c r="I2506" s="28"/>
      <c r="J2506" s="28"/>
      <c r="K2506" s="2"/>
      <c r="L2506"/>
      <c r="M2506" s="2">
        <v>475</v>
      </c>
    </row>
    <row r="2507" spans="1:13" s="153" customFormat="1" ht="12.75">
      <c r="A2507" s="18"/>
      <c r="B2507" s="154" t="s">
        <v>1136</v>
      </c>
      <c r="C2507" s="155" t="s">
        <v>1137</v>
      </c>
      <c r="D2507" s="155"/>
      <c r="E2507" s="155"/>
      <c r="F2507" s="156"/>
      <c r="G2507" s="157"/>
      <c r="H2507" s="158"/>
      <c r="I2507" s="159" t="s">
        <v>1138</v>
      </c>
      <c r="J2507" s="160"/>
      <c r="K2507" s="2"/>
      <c r="L2507"/>
      <c r="M2507" s="2">
        <v>475</v>
      </c>
    </row>
    <row r="2508" spans="1:13" s="66" customFormat="1" ht="12.75">
      <c r="A2508" s="161"/>
      <c r="B2508" s="162">
        <f>+B1326+B1578+B1654+B1795+B2245+B2321+B2387+B2488+B2500</f>
        <v>5492621</v>
      </c>
      <c r="C2508" s="163" t="s">
        <v>1139</v>
      </c>
      <c r="D2508" s="163" t="s">
        <v>1140</v>
      </c>
      <c r="E2508" s="163" t="s">
        <v>1190</v>
      </c>
      <c r="F2508" s="156"/>
      <c r="G2508" s="164"/>
      <c r="H2508" s="425">
        <f>H2507-B2508</f>
        <v>-5492621</v>
      </c>
      <c r="I2508" s="426">
        <f>+B2508/M2508</f>
        <v>11442.960416666667</v>
      </c>
      <c r="J2508" s="160"/>
      <c r="K2508" s="2"/>
      <c r="L2508"/>
      <c r="M2508" s="2">
        <v>480</v>
      </c>
    </row>
    <row r="2509" spans="1:13" s="171" customFormat="1" ht="12.75">
      <c r="A2509" s="165"/>
      <c r="B2509" s="166">
        <v>0</v>
      </c>
      <c r="C2509" s="167" t="s">
        <v>1141</v>
      </c>
      <c r="D2509" s="167" t="s">
        <v>1140</v>
      </c>
      <c r="E2509" s="167" t="s">
        <v>1190</v>
      </c>
      <c r="F2509" s="168"/>
      <c r="G2509" s="168"/>
      <c r="H2509" s="427">
        <f aca="true" t="shared" si="171" ref="H2509:H2514">H2508-B2509</f>
        <v>-5492621</v>
      </c>
      <c r="I2509" s="428">
        <f aca="true" t="shared" si="172" ref="I2509:I2515">+B2509/M2509</f>
        <v>0</v>
      </c>
      <c r="J2509" s="169"/>
      <c r="K2509" s="2"/>
      <c r="L2509" s="170"/>
      <c r="M2509" s="2">
        <v>480</v>
      </c>
    </row>
    <row r="2510" spans="1:13" s="178" customFormat="1" ht="12.75">
      <c r="A2510" s="172"/>
      <c r="B2510" s="173">
        <f>+B1177+B1209+B1214+B1730+B1734+B1740+B1790</f>
        <v>639000</v>
      </c>
      <c r="C2510" s="174" t="s">
        <v>1142</v>
      </c>
      <c r="D2510" s="174" t="s">
        <v>1140</v>
      </c>
      <c r="E2510" s="174" t="s">
        <v>1190</v>
      </c>
      <c r="F2510" s="175"/>
      <c r="G2510" s="175"/>
      <c r="H2510" s="429">
        <f t="shared" si="171"/>
        <v>-6131621</v>
      </c>
      <c r="I2510" s="430">
        <f t="shared" si="172"/>
        <v>1331.25</v>
      </c>
      <c r="J2510" s="176"/>
      <c r="K2510" s="177"/>
      <c r="M2510" s="2">
        <v>480</v>
      </c>
    </row>
    <row r="2511" spans="1:13" s="185" customFormat="1" ht="12.75">
      <c r="A2511" s="179"/>
      <c r="B2511" s="180">
        <f>+B2439+B2432+B2422</f>
        <v>1501288</v>
      </c>
      <c r="C2511" s="181" t="s">
        <v>1143</v>
      </c>
      <c r="D2511" s="181" t="s">
        <v>1140</v>
      </c>
      <c r="E2511" s="181" t="s">
        <v>1190</v>
      </c>
      <c r="F2511" s="182"/>
      <c r="G2511" s="182"/>
      <c r="H2511" s="431">
        <f t="shared" si="171"/>
        <v>-7632909</v>
      </c>
      <c r="I2511" s="432">
        <f t="shared" si="172"/>
        <v>3127.6833333333334</v>
      </c>
      <c r="J2511" s="183"/>
      <c r="K2511" s="184"/>
      <c r="M2511" s="2">
        <v>480</v>
      </c>
    </row>
    <row r="2512" spans="1:13" s="191" customFormat="1" ht="12.75">
      <c r="A2512" s="186"/>
      <c r="B2512" s="187">
        <v>0</v>
      </c>
      <c r="C2512" s="188" t="s">
        <v>1144</v>
      </c>
      <c r="D2512" s="188" t="s">
        <v>1140</v>
      </c>
      <c r="E2512" s="188" t="s">
        <v>1190</v>
      </c>
      <c r="F2512" s="189"/>
      <c r="G2512" s="189"/>
      <c r="H2512" s="435">
        <f t="shared" si="171"/>
        <v>-7632909</v>
      </c>
      <c r="I2512" s="436">
        <f t="shared" si="172"/>
        <v>0</v>
      </c>
      <c r="J2512" s="190"/>
      <c r="K2512" s="2"/>
      <c r="M2512" s="2">
        <v>480</v>
      </c>
    </row>
    <row r="2513" spans="1:13" s="197" customFormat="1" ht="12.75">
      <c r="A2513" s="149"/>
      <c r="B2513" s="192">
        <f>+B1121+B1378+B1493+B1515+B1562+B1573+B1674+B1872+B1890+B1898+B1908+B1913</f>
        <v>5769757</v>
      </c>
      <c r="C2513" s="193" t="s">
        <v>1145</v>
      </c>
      <c r="D2513" s="194" t="s">
        <v>1140</v>
      </c>
      <c r="E2513" s="194" t="s">
        <v>1190</v>
      </c>
      <c r="F2513" s="195"/>
      <c r="G2513" s="195"/>
      <c r="H2513" s="433">
        <f t="shared" si="171"/>
        <v>-13402666</v>
      </c>
      <c r="I2513" s="434">
        <f t="shared" si="172"/>
        <v>12020.327083333334</v>
      </c>
      <c r="J2513" s="196"/>
      <c r="K2513" s="2"/>
      <c r="M2513" s="2">
        <v>480</v>
      </c>
    </row>
    <row r="2514" spans="1:13" s="205" customFormat="1" ht="12.75">
      <c r="A2514" s="198"/>
      <c r="B2514" s="199">
        <f>+B20</f>
        <v>2194300</v>
      </c>
      <c r="C2514" s="200" t="s">
        <v>1146</v>
      </c>
      <c r="D2514" s="201" t="s">
        <v>1140</v>
      </c>
      <c r="E2514" s="201" t="s">
        <v>1190</v>
      </c>
      <c r="F2514" s="202"/>
      <c r="G2514" s="202"/>
      <c r="H2514" s="437">
        <f t="shared" si="171"/>
        <v>-15596966</v>
      </c>
      <c r="I2514" s="438">
        <f t="shared" si="172"/>
        <v>4571.458333333333</v>
      </c>
      <c r="J2514" s="203"/>
      <c r="K2514" s="204"/>
      <c r="M2514" s="2">
        <v>480</v>
      </c>
    </row>
    <row r="2515" spans="1:13" ht="12.75">
      <c r="A2515" s="18"/>
      <c r="B2515" s="90">
        <f>SUM(B2508:B2514)</f>
        <v>15596966</v>
      </c>
      <c r="C2515" s="206" t="s">
        <v>1147</v>
      </c>
      <c r="D2515" s="207"/>
      <c r="E2515" s="207"/>
      <c r="F2515" s="156"/>
      <c r="G2515" s="208"/>
      <c r="H2515" s="437">
        <v>0</v>
      </c>
      <c r="I2515" s="438">
        <f t="shared" si="172"/>
        <v>32493.679166666665</v>
      </c>
      <c r="J2515" s="209"/>
      <c r="K2515" s="2"/>
      <c r="M2515" s="2">
        <v>480</v>
      </c>
    </row>
    <row r="2516" spans="1:13" ht="12.75">
      <c r="A2516" s="18"/>
      <c r="B2516" s="129"/>
      <c r="C2516" s="210"/>
      <c r="D2516" s="211"/>
      <c r="E2516" s="211"/>
      <c r="F2516" s="212"/>
      <c r="G2516" s="213"/>
      <c r="H2516" s="214"/>
      <c r="I2516" s="160"/>
      <c r="J2516" s="209"/>
      <c r="K2516" s="44"/>
      <c r="M2516" s="2"/>
    </row>
    <row r="2517" spans="1:13" ht="12.75">
      <c r="A2517" s="18"/>
      <c r="B2517" s="129"/>
      <c r="C2517" s="210"/>
      <c r="D2517" s="211"/>
      <c r="E2517" s="211"/>
      <c r="F2517" s="212"/>
      <c r="G2517" s="213"/>
      <c r="H2517" s="214"/>
      <c r="I2517" s="160"/>
      <c r="J2517" s="209"/>
      <c r="K2517" s="2"/>
      <c r="M2517" s="2"/>
    </row>
    <row r="2518" spans="6:13" ht="12.75">
      <c r="F2518" s="143"/>
      <c r="G2518" s="143"/>
      <c r="H2518" s="215"/>
      <c r="I2518" s="160"/>
      <c r="K2518" s="2"/>
      <c r="M2518" s="2"/>
    </row>
    <row r="2519" spans="2:13" ht="12.75">
      <c r="B2519" s="8"/>
      <c r="I2519" s="28"/>
      <c r="M2519" s="2"/>
    </row>
    <row r="2520" spans="1:13" s="223" customFormat="1" ht="12.75">
      <c r="A2520" s="216"/>
      <c r="B2520" s="217">
        <v>-14572956</v>
      </c>
      <c r="C2520" s="218" t="s">
        <v>1148</v>
      </c>
      <c r="D2520" s="218" t="s">
        <v>1149</v>
      </c>
      <c r="E2520" s="216"/>
      <c r="F2520" s="219"/>
      <c r="G2520" s="219"/>
      <c r="H2520" s="220">
        <f>H2519-B2520</f>
        <v>14572956</v>
      </c>
      <c r="I2520" s="221">
        <f>+B2520/M2520</f>
        <v>-29145.912</v>
      </c>
      <c r="J2520" s="222"/>
      <c r="K2520" s="44"/>
      <c r="M2520" s="2">
        <v>500</v>
      </c>
    </row>
    <row r="2521" spans="1:13" s="21" customFormat="1" ht="12.75">
      <c r="A2521" s="18"/>
      <c r="B2521" s="224">
        <v>4632505</v>
      </c>
      <c r="C2521" s="216" t="s">
        <v>1148</v>
      </c>
      <c r="D2521" s="216" t="s">
        <v>1150</v>
      </c>
      <c r="E2521" s="225"/>
      <c r="F2521" s="97"/>
      <c r="G2521" s="226"/>
      <c r="H2521" s="220">
        <f aca="true" t="shared" si="173" ref="H2521:H2535">H2520-B2521</f>
        <v>9940451</v>
      </c>
      <c r="I2521" s="221">
        <f aca="true" t="shared" si="174" ref="I2521:I2535">+B2521/M2521</f>
        <v>9454.091836734693</v>
      </c>
      <c r="J2521" s="99"/>
      <c r="K2521" s="44"/>
      <c r="M2521" s="2">
        <v>490</v>
      </c>
    </row>
    <row r="2522" spans="1:13" s="21" customFormat="1" ht="12.75">
      <c r="A2522" s="18"/>
      <c r="B2522" s="224">
        <v>1935325</v>
      </c>
      <c r="C2522" s="216" t="s">
        <v>1148</v>
      </c>
      <c r="D2522" s="216" t="s">
        <v>1151</v>
      </c>
      <c r="E2522" s="225"/>
      <c r="F2522" s="97"/>
      <c r="G2522" s="226"/>
      <c r="H2522" s="220">
        <f t="shared" si="173"/>
        <v>8005126</v>
      </c>
      <c r="I2522" s="221">
        <f t="shared" si="174"/>
        <v>3933.587398373984</v>
      </c>
      <c r="J2522" s="99"/>
      <c r="K2522" s="44"/>
      <c r="M2522" s="2">
        <v>492</v>
      </c>
    </row>
    <row r="2523" spans="1:13" s="21" customFormat="1" ht="12.75">
      <c r="A2523" s="18"/>
      <c r="B2523" s="224">
        <v>2142155</v>
      </c>
      <c r="C2523" s="216" t="s">
        <v>1148</v>
      </c>
      <c r="D2523" s="216" t="s">
        <v>1152</v>
      </c>
      <c r="E2523" s="225"/>
      <c r="F2523" s="97"/>
      <c r="G2523" s="226"/>
      <c r="H2523" s="220">
        <f t="shared" si="173"/>
        <v>5862971</v>
      </c>
      <c r="I2523" s="221">
        <f t="shared" si="174"/>
        <v>4250.30753968254</v>
      </c>
      <c r="J2523" s="99"/>
      <c r="K2523" s="44"/>
      <c r="M2523" s="44">
        <v>504</v>
      </c>
    </row>
    <row r="2524" spans="1:13" s="21" customFormat="1" ht="12.75">
      <c r="A2524" s="18"/>
      <c r="B2524" s="224">
        <v>3459012.5</v>
      </c>
      <c r="C2524" s="216" t="s">
        <v>1148</v>
      </c>
      <c r="D2524" s="216" t="s">
        <v>1153</v>
      </c>
      <c r="E2524" s="225"/>
      <c r="F2524" s="97"/>
      <c r="G2524" s="226"/>
      <c r="H2524" s="220">
        <f t="shared" si="173"/>
        <v>2403958.5</v>
      </c>
      <c r="I2524" s="221">
        <f t="shared" si="174"/>
        <v>6863.12003968254</v>
      </c>
      <c r="J2524" s="99"/>
      <c r="K2524" s="44"/>
      <c r="M2524" s="44">
        <v>504</v>
      </c>
    </row>
    <row r="2525" spans="1:13" s="21" customFormat="1" ht="12.75">
      <c r="A2525" s="18"/>
      <c r="B2525" s="224">
        <v>2731675</v>
      </c>
      <c r="C2525" s="216" t="s">
        <v>1148</v>
      </c>
      <c r="D2525" s="216" t="s">
        <v>1154</v>
      </c>
      <c r="E2525" s="225"/>
      <c r="F2525" s="97"/>
      <c r="G2525" s="226"/>
      <c r="H2525" s="220">
        <f t="shared" si="173"/>
        <v>-327716.5</v>
      </c>
      <c r="I2525" s="221">
        <f t="shared" si="174"/>
        <v>5356.225490196079</v>
      </c>
      <c r="J2525" s="99"/>
      <c r="K2525" s="44"/>
      <c r="M2525" s="44">
        <v>510</v>
      </c>
    </row>
    <row r="2526" spans="1:13" s="21" customFormat="1" ht="12.75">
      <c r="A2526" s="18"/>
      <c r="B2526" s="224">
        <v>0</v>
      </c>
      <c r="C2526" s="216" t="s">
        <v>1148</v>
      </c>
      <c r="D2526" s="216" t="s">
        <v>1155</v>
      </c>
      <c r="E2526" s="225"/>
      <c r="F2526" s="97"/>
      <c r="G2526" s="226"/>
      <c r="H2526" s="220">
        <f t="shared" si="173"/>
        <v>-327716.5</v>
      </c>
      <c r="I2526" s="221">
        <f t="shared" si="174"/>
        <v>0</v>
      </c>
      <c r="J2526" s="99"/>
      <c r="K2526" s="44"/>
      <c r="M2526" s="44">
        <v>510</v>
      </c>
    </row>
    <row r="2527" spans="1:13" s="21" customFormat="1" ht="12.75">
      <c r="A2527" s="18"/>
      <c r="B2527" s="224">
        <v>3061030</v>
      </c>
      <c r="C2527" s="216" t="s">
        <v>1148</v>
      </c>
      <c r="D2527" s="216" t="s">
        <v>1156</v>
      </c>
      <c r="E2527" s="225"/>
      <c r="F2527" s="97"/>
      <c r="G2527" s="226"/>
      <c r="H2527" s="220">
        <f t="shared" si="173"/>
        <v>-3388746.5</v>
      </c>
      <c r="I2527" s="221">
        <f t="shared" si="174"/>
        <v>6061.445544554455</v>
      </c>
      <c r="J2527" s="99"/>
      <c r="K2527" s="44"/>
      <c r="M2527" s="44">
        <v>505</v>
      </c>
    </row>
    <row r="2528" spans="1:13" s="21" customFormat="1" ht="12.75">
      <c r="A2528" s="18"/>
      <c r="B2528" s="224">
        <v>-46084362</v>
      </c>
      <c r="C2528" s="216" t="s">
        <v>1148</v>
      </c>
      <c r="D2528" s="216" t="s">
        <v>1157</v>
      </c>
      <c r="E2528" s="225"/>
      <c r="F2528" s="97"/>
      <c r="G2528" s="226"/>
      <c r="H2528" s="220">
        <f t="shared" si="173"/>
        <v>42695615.5</v>
      </c>
      <c r="I2528" s="221">
        <f t="shared" si="174"/>
        <v>-91256.16237623763</v>
      </c>
      <c r="J2528" s="99"/>
      <c r="K2528" s="44"/>
      <c r="M2528" s="44">
        <v>505</v>
      </c>
    </row>
    <row r="2529" spans="1:13" s="21" customFormat="1" ht="12.75">
      <c r="A2529" s="18"/>
      <c r="B2529" s="224">
        <v>3398630</v>
      </c>
      <c r="C2529" s="216" t="s">
        <v>1148</v>
      </c>
      <c r="D2529" s="216" t="s">
        <v>1158</v>
      </c>
      <c r="E2529" s="225"/>
      <c r="F2529" s="97"/>
      <c r="G2529" s="226"/>
      <c r="H2529" s="220">
        <f t="shared" si="173"/>
        <v>39296985.5</v>
      </c>
      <c r="I2529" s="221">
        <f t="shared" si="174"/>
        <v>6865.919191919192</v>
      </c>
      <c r="J2529" s="99"/>
      <c r="K2529" s="44"/>
      <c r="M2529" s="44">
        <v>495</v>
      </c>
    </row>
    <row r="2530" spans="1:13" s="21" customFormat="1" ht="12.75">
      <c r="A2530" s="18"/>
      <c r="B2530" s="224">
        <v>3058830</v>
      </c>
      <c r="C2530" s="216" t="s">
        <v>1148</v>
      </c>
      <c r="D2530" s="216" t="s">
        <v>1159</v>
      </c>
      <c r="E2530" s="225"/>
      <c r="F2530" s="97"/>
      <c r="G2530" s="226"/>
      <c r="H2530" s="220">
        <f t="shared" si="173"/>
        <v>36238155.5</v>
      </c>
      <c r="I2530" s="221">
        <f t="shared" si="174"/>
        <v>6242.510204081633</v>
      </c>
      <c r="J2530" s="99"/>
      <c r="K2530" s="44"/>
      <c r="M2530" s="44">
        <v>490</v>
      </c>
    </row>
    <row r="2531" spans="1:13" s="21" customFormat="1" ht="12.75">
      <c r="A2531" s="18"/>
      <c r="B2531" s="224">
        <v>3000005</v>
      </c>
      <c r="C2531" s="216" t="s">
        <v>1148</v>
      </c>
      <c r="D2531" s="216" t="s">
        <v>1160</v>
      </c>
      <c r="E2531" s="225"/>
      <c r="F2531" s="97"/>
      <c r="G2531" s="226"/>
      <c r="H2531" s="220">
        <f t="shared" si="173"/>
        <v>33238150.5</v>
      </c>
      <c r="I2531" s="221">
        <f t="shared" si="174"/>
        <v>6250.010416666667</v>
      </c>
      <c r="J2531" s="99"/>
      <c r="K2531" s="44"/>
      <c r="M2531" s="44">
        <v>480</v>
      </c>
    </row>
    <row r="2532" spans="1:13" s="21" customFormat="1" ht="12.75">
      <c r="A2532" s="18"/>
      <c r="B2532" s="224">
        <v>3240138</v>
      </c>
      <c r="C2532" s="216" t="s">
        <v>1148</v>
      </c>
      <c r="D2532" s="216" t="s">
        <v>1161</v>
      </c>
      <c r="E2532" s="225"/>
      <c r="F2532" s="97"/>
      <c r="G2532" s="226"/>
      <c r="H2532" s="220">
        <f t="shared" si="173"/>
        <v>29998012.5</v>
      </c>
      <c r="I2532" s="221">
        <f t="shared" si="174"/>
        <v>6680.696907216495</v>
      </c>
      <c r="J2532" s="99"/>
      <c r="K2532" s="44"/>
      <c r="M2532" s="44">
        <v>485</v>
      </c>
    </row>
    <row r="2533" spans="1:13" s="21" customFormat="1" ht="12.75">
      <c r="A2533" s="18"/>
      <c r="B2533" s="224">
        <v>4104680</v>
      </c>
      <c r="C2533" s="216" t="s">
        <v>1148</v>
      </c>
      <c r="D2533" s="216" t="s">
        <v>1162</v>
      </c>
      <c r="E2533" s="225"/>
      <c r="F2533" s="97"/>
      <c r="G2533" s="226"/>
      <c r="H2533" s="220">
        <f t="shared" si="173"/>
        <v>25893332.5</v>
      </c>
      <c r="I2533" s="221">
        <f t="shared" si="174"/>
        <v>8587.196652719666</v>
      </c>
      <c r="J2533" s="99"/>
      <c r="K2533" s="44"/>
      <c r="M2533" s="44">
        <v>478</v>
      </c>
    </row>
    <row r="2534" spans="1:13" s="21" customFormat="1" ht="12.75">
      <c r="A2534" s="18"/>
      <c r="B2534" s="224">
        <v>2978080</v>
      </c>
      <c r="C2534" s="216" t="s">
        <v>1148</v>
      </c>
      <c r="D2534" s="216" t="s">
        <v>1163</v>
      </c>
      <c r="E2534" s="225"/>
      <c r="F2534" s="97"/>
      <c r="G2534" s="226"/>
      <c r="H2534" s="220">
        <f t="shared" si="173"/>
        <v>22915252.5</v>
      </c>
      <c r="I2534" s="221">
        <f t="shared" si="174"/>
        <v>6204.333333333333</v>
      </c>
      <c r="J2534" s="99"/>
      <c r="K2534" s="44"/>
      <c r="M2534" s="44">
        <v>480</v>
      </c>
    </row>
    <row r="2535" spans="1:13" s="21" customFormat="1" ht="12.75">
      <c r="A2535" s="18"/>
      <c r="B2535" s="224">
        <v>2731805</v>
      </c>
      <c r="C2535" s="216" t="s">
        <v>1148</v>
      </c>
      <c r="D2535" s="216" t="s">
        <v>1164</v>
      </c>
      <c r="E2535" s="225"/>
      <c r="F2535" s="97"/>
      <c r="G2535" s="226"/>
      <c r="H2535" s="220">
        <f t="shared" si="173"/>
        <v>20183447.5</v>
      </c>
      <c r="I2535" s="221">
        <f t="shared" si="174"/>
        <v>5691.260416666667</v>
      </c>
      <c r="J2535" s="99"/>
      <c r="K2535" s="44"/>
      <c r="M2535" s="44">
        <v>480</v>
      </c>
    </row>
    <row r="2536" spans="1:13" s="21" customFormat="1" ht="12.75">
      <c r="A2536" s="18"/>
      <c r="B2536" s="224">
        <v>4065880</v>
      </c>
      <c r="C2536" s="216" t="s">
        <v>1148</v>
      </c>
      <c r="D2536" s="216" t="s">
        <v>1152</v>
      </c>
      <c r="E2536" s="225"/>
      <c r="F2536" s="97"/>
      <c r="G2536" s="226"/>
      <c r="H2536" s="220">
        <f>H2535-B2536</f>
        <v>16117567.5</v>
      </c>
      <c r="I2536" s="221">
        <f>+B2536/M2536</f>
        <v>8541.764705882353</v>
      </c>
      <c r="J2536" s="99"/>
      <c r="K2536" s="44"/>
      <c r="M2536" s="44">
        <v>476</v>
      </c>
    </row>
    <row r="2537" spans="1:13" s="21" customFormat="1" ht="12.75">
      <c r="A2537" s="18"/>
      <c r="B2537" s="224">
        <v>4183758</v>
      </c>
      <c r="C2537" s="216" t="s">
        <v>1148</v>
      </c>
      <c r="D2537" s="216" t="s">
        <v>1153</v>
      </c>
      <c r="E2537" s="225"/>
      <c r="F2537" s="97"/>
      <c r="G2537" s="226"/>
      <c r="H2537" s="220">
        <f>H2536-B2537</f>
        <v>11933809.5</v>
      </c>
      <c r="I2537" s="221">
        <f>+B2537/M2537</f>
        <v>8807.911578947369</v>
      </c>
      <c r="J2537" s="99"/>
      <c r="K2537" s="44"/>
      <c r="M2537" s="44">
        <v>475</v>
      </c>
    </row>
    <row r="2538" spans="1:13" s="21" customFormat="1" ht="12.75">
      <c r="A2538" s="18"/>
      <c r="B2538" s="224">
        <f>+B2508</f>
        <v>5492621</v>
      </c>
      <c r="C2538" s="216" t="s">
        <v>1148</v>
      </c>
      <c r="D2538" s="216" t="s">
        <v>1154</v>
      </c>
      <c r="E2538" s="225"/>
      <c r="F2538" s="97"/>
      <c r="G2538" s="226"/>
      <c r="H2538" s="220">
        <f>H2537-B2538</f>
        <v>6441188.5</v>
      </c>
      <c r="I2538" s="221">
        <f>+B2538/M2538</f>
        <v>11442.960416666667</v>
      </c>
      <c r="J2538" s="99"/>
      <c r="K2538" s="44"/>
      <c r="M2538" s="44">
        <v>480</v>
      </c>
    </row>
    <row r="2539" spans="1:13" s="21" customFormat="1" ht="12.75">
      <c r="A2539" s="17"/>
      <c r="B2539" s="227">
        <f>SUM(B2520:B2538)</f>
        <v>-6441188.5</v>
      </c>
      <c r="C2539" s="228" t="s">
        <v>1148</v>
      </c>
      <c r="D2539" s="228" t="s">
        <v>1191</v>
      </c>
      <c r="E2539" s="229"/>
      <c r="F2539" s="108"/>
      <c r="G2539" s="230"/>
      <c r="H2539" s="231">
        <v>0</v>
      </c>
      <c r="I2539" s="232">
        <f>+B2539/M2539</f>
        <v>-13560.396842105263</v>
      </c>
      <c r="J2539" s="233"/>
      <c r="K2539" s="234"/>
      <c r="L2539" s="234"/>
      <c r="M2539" s="2">
        <v>475</v>
      </c>
    </row>
    <row r="2540" spans="1:13" s="21" customFormat="1" ht="12.75">
      <c r="A2540" s="18"/>
      <c r="B2540" s="39"/>
      <c r="C2540" s="235"/>
      <c r="D2540" s="235"/>
      <c r="E2540" s="235"/>
      <c r="F2540" s="97"/>
      <c r="G2540" s="236"/>
      <c r="H2540" s="36"/>
      <c r="I2540" s="99"/>
      <c r="J2540" s="99"/>
      <c r="K2540" s="44"/>
      <c r="M2540" s="2"/>
    </row>
    <row r="2541" spans="1:13" s="21" customFormat="1" ht="12.75">
      <c r="A2541" s="18"/>
      <c r="B2541" s="39"/>
      <c r="C2541" s="235"/>
      <c r="D2541" s="235"/>
      <c r="E2541" s="235"/>
      <c r="F2541" s="97"/>
      <c r="G2541" s="236"/>
      <c r="H2541" s="36"/>
      <c r="I2541" s="99"/>
      <c r="J2541" s="99"/>
      <c r="K2541" s="44"/>
      <c r="M2541" s="2"/>
    </row>
    <row r="2542" spans="6:13" ht="12.75">
      <c r="F2542" s="142"/>
      <c r="G2542" s="143"/>
      <c r="M2542" s="2"/>
    </row>
    <row r="2543" spans="1:13" s="153" customFormat="1" ht="12.75">
      <c r="A2543" s="165"/>
      <c r="B2543" s="237">
        <v>1584811.2</v>
      </c>
      <c r="C2543" s="165" t="s">
        <v>1165</v>
      </c>
      <c r="D2543" s="165" t="s">
        <v>1155</v>
      </c>
      <c r="E2543" s="165"/>
      <c r="F2543" s="238"/>
      <c r="G2543" s="238"/>
      <c r="H2543" s="239">
        <f>H2542-B2543</f>
        <v>-1584811.2</v>
      </c>
      <c r="I2543" s="240">
        <f>+B2543/M2543</f>
        <v>3107.4729411764706</v>
      </c>
      <c r="J2543" s="241"/>
      <c r="K2543" s="242"/>
      <c r="M2543" s="44">
        <v>510</v>
      </c>
    </row>
    <row r="2544" spans="1:13" s="153" customFormat="1" ht="12.75">
      <c r="A2544" s="165"/>
      <c r="B2544" s="237">
        <v>1597500</v>
      </c>
      <c r="C2544" s="165" t="s">
        <v>1165</v>
      </c>
      <c r="D2544" s="165" t="s">
        <v>1156</v>
      </c>
      <c r="E2544" s="165"/>
      <c r="F2544" s="238"/>
      <c r="G2544" s="238"/>
      <c r="H2544" s="239">
        <f aca="true" t="shared" si="175" ref="H2544:H2549">H2543-B2544</f>
        <v>-3182311.2</v>
      </c>
      <c r="I2544" s="240">
        <f aca="true" t="shared" si="176" ref="I2544:I2549">+B2544/M2544</f>
        <v>3163.366336633663</v>
      </c>
      <c r="J2544" s="241"/>
      <c r="K2544" s="242"/>
      <c r="M2544" s="44">
        <v>505</v>
      </c>
    </row>
    <row r="2545" spans="1:13" s="153" customFormat="1" ht="12.75">
      <c r="A2545" s="165"/>
      <c r="B2545" s="237">
        <v>-15897176</v>
      </c>
      <c r="C2545" s="165" t="s">
        <v>1165</v>
      </c>
      <c r="D2545" s="165" t="s">
        <v>1157</v>
      </c>
      <c r="E2545" s="165"/>
      <c r="F2545" s="238"/>
      <c r="G2545" s="238"/>
      <c r="H2545" s="239">
        <f t="shared" si="175"/>
        <v>12714864.8</v>
      </c>
      <c r="I2545" s="240">
        <f t="shared" si="176"/>
        <v>-32115.50707070707</v>
      </c>
      <c r="J2545" s="241"/>
      <c r="K2545" s="242"/>
      <c r="M2545" s="44">
        <v>495</v>
      </c>
    </row>
    <row r="2546" spans="1:13" s="153" customFormat="1" ht="12.75">
      <c r="A2546" s="165"/>
      <c r="B2546" s="237">
        <v>4200669.5</v>
      </c>
      <c r="C2546" s="165" t="s">
        <v>1165</v>
      </c>
      <c r="D2546" s="165" t="s">
        <v>1158</v>
      </c>
      <c r="E2546" s="165"/>
      <c r="F2546" s="238"/>
      <c r="G2546" s="238"/>
      <c r="H2546" s="239">
        <f t="shared" si="175"/>
        <v>8514195.3</v>
      </c>
      <c r="I2546" s="240">
        <f t="shared" si="176"/>
        <v>8486.201010101011</v>
      </c>
      <c r="J2546" s="241"/>
      <c r="K2546" s="242"/>
      <c r="M2546" s="44">
        <v>495</v>
      </c>
    </row>
    <row r="2547" spans="1:13" s="153" customFormat="1" ht="12.75">
      <c r="A2547" s="165"/>
      <c r="B2547" s="237">
        <v>2496754</v>
      </c>
      <c r="C2547" s="165" t="s">
        <v>1165</v>
      </c>
      <c r="D2547" s="165" t="s">
        <v>1159</v>
      </c>
      <c r="E2547" s="165"/>
      <c r="F2547" s="238"/>
      <c r="G2547" s="238"/>
      <c r="H2547" s="239">
        <f t="shared" si="175"/>
        <v>6017441.300000001</v>
      </c>
      <c r="I2547" s="240">
        <f t="shared" si="176"/>
        <v>5095.416326530612</v>
      </c>
      <c r="J2547" s="241"/>
      <c r="K2547" s="242"/>
      <c r="M2547" s="44">
        <v>490</v>
      </c>
    </row>
    <row r="2548" spans="1:13" s="153" customFormat="1" ht="12.75">
      <c r="A2548" s="165"/>
      <c r="B2548" s="237">
        <v>2692425</v>
      </c>
      <c r="C2548" s="165" t="s">
        <v>1165</v>
      </c>
      <c r="D2548" s="165" t="s">
        <v>1160</v>
      </c>
      <c r="E2548" s="165"/>
      <c r="F2548" s="238"/>
      <c r="G2548" s="238"/>
      <c r="H2548" s="239">
        <f t="shared" si="175"/>
        <v>3325016.3000000007</v>
      </c>
      <c r="I2548" s="240">
        <f t="shared" si="176"/>
        <v>5609.21875</v>
      </c>
      <c r="J2548" s="241"/>
      <c r="K2548" s="242"/>
      <c r="M2548" s="44">
        <v>480</v>
      </c>
    </row>
    <row r="2549" spans="1:13" s="153" customFormat="1" ht="12.75">
      <c r="A2549" s="165"/>
      <c r="B2549" s="237">
        <v>1705557</v>
      </c>
      <c r="C2549" s="165" t="s">
        <v>1165</v>
      </c>
      <c r="D2549" s="165" t="s">
        <v>1161</v>
      </c>
      <c r="E2549" s="165"/>
      <c r="F2549" s="238"/>
      <c r="G2549" s="238"/>
      <c r="H2549" s="239">
        <f t="shared" si="175"/>
        <v>1619459.3000000007</v>
      </c>
      <c r="I2549" s="240">
        <f t="shared" si="176"/>
        <v>3516.6123711340206</v>
      </c>
      <c r="J2549" s="241"/>
      <c r="K2549" s="242"/>
      <c r="M2549" s="44">
        <v>485</v>
      </c>
    </row>
    <row r="2550" spans="1:256" s="153" customFormat="1" ht="12.75">
      <c r="A2550" s="165"/>
      <c r="B2550" s="237">
        <v>0</v>
      </c>
      <c r="C2550" s="165" t="s">
        <v>1165</v>
      </c>
      <c r="D2550" s="165" t="s">
        <v>1162</v>
      </c>
      <c r="E2550" s="165"/>
      <c r="F2550" s="238"/>
      <c r="G2550" s="238"/>
      <c r="H2550" s="239">
        <f aca="true" t="shared" si="177" ref="H2550:H2555">H2549-B2550</f>
        <v>1619459.3000000007</v>
      </c>
      <c r="I2550" s="240">
        <f aca="true" t="shared" si="178" ref="I2550:I2556">+B2550/M2550</f>
        <v>0</v>
      </c>
      <c r="J2550" s="99"/>
      <c r="K2550" s="44"/>
      <c r="L2550" s="21"/>
      <c r="M2550" s="44">
        <v>478</v>
      </c>
      <c r="N2550" s="21"/>
      <c r="O2550" s="21"/>
      <c r="P2550" s="21"/>
      <c r="Q2550" s="21"/>
      <c r="R2550" s="21"/>
      <c r="S2550" s="21"/>
      <c r="T2550" s="21"/>
      <c r="U2550" s="21"/>
      <c r="V2550" s="21"/>
      <c r="W2550" s="21"/>
      <c r="X2550" s="21"/>
      <c r="Y2550" s="21"/>
      <c r="Z2550" s="21"/>
      <c r="AA2550" s="21"/>
      <c r="AB2550" s="21"/>
      <c r="AC2550" s="21"/>
      <c r="AD2550" s="21"/>
      <c r="AE2550" s="21"/>
      <c r="AF2550" s="21"/>
      <c r="AG2550" s="21"/>
      <c r="AH2550" s="21"/>
      <c r="AI2550" s="21"/>
      <c r="AJ2550" s="21"/>
      <c r="AK2550" s="21"/>
      <c r="AL2550" s="21"/>
      <c r="AM2550" s="21"/>
      <c r="AN2550" s="21"/>
      <c r="AO2550" s="21"/>
      <c r="AP2550" s="21"/>
      <c r="AQ2550" s="21"/>
      <c r="AR2550" s="21"/>
      <c r="AS2550" s="21"/>
      <c r="AT2550" s="21"/>
      <c r="AU2550" s="21"/>
      <c r="AV2550" s="21"/>
      <c r="AW2550" s="21"/>
      <c r="AX2550" s="21"/>
      <c r="AY2550" s="21"/>
      <c r="AZ2550" s="21"/>
      <c r="BA2550" s="21"/>
      <c r="BB2550" s="21"/>
      <c r="BC2550" s="21"/>
      <c r="BD2550" s="21"/>
      <c r="BE2550" s="21"/>
      <c r="BF2550" s="21"/>
      <c r="BG2550" s="21"/>
      <c r="BH2550" s="21"/>
      <c r="BI2550" s="21"/>
      <c r="BJ2550" s="21"/>
      <c r="BK2550" s="21"/>
      <c r="BL2550" s="21"/>
      <c r="BM2550" s="21"/>
      <c r="BN2550" s="21"/>
      <c r="BO2550" s="21"/>
      <c r="BP2550" s="21"/>
      <c r="BQ2550" s="21"/>
      <c r="BR2550" s="21"/>
      <c r="BS2550" s="21"/>
      <c r="BT2550" s="21"/>
      <c r="BU2550" s="21"/>
      <c r="BV2550" s="21"/>
      <c r="BW2550" s="21"/>
      <c r="BX2550" s="21"/>
      <c r="BY2550" s="21"/>
      <c r="BZ2550" s="21"/>
      <c r="CA2550" s="21"/>
      <c r="CB2550" s="21"/>
      <c r="CC2550" s="21"/>
      <c r="CD2550" s="21"/>
      <c r="CE2550" s="21"/>
      <c r="CF2550" s="21"/>
      <c r="CG2550" s="21"/>
      <c r="CH2550" s="21"/>
      <c r="CI2550" s="21"/>
      <c r="CJ2550" s="21"/>
      <c r="CK2550" s="21"/>
      <c r="CL2550" s="21"/>
      <c r="CM2550" s="21"/>
      <c r="CN2550" s="21"/>
      <c r="CO2550" s="21"/>
      <c r="CP2550" s="21"/>
      <c r="CQ2550" s="21"/>
      <c r="CR2550" s="21"/>
      <c r="CS2550" s="21"/>
      <c r="CT2550" s="21"/>
      <c r="CU2550" s="21"/>
      <c r="CV2550" s="21"/>
      <c r="CW2550" s="21"/>
      <c r="CX2550" s="21"/>
      <c r="CY2550" s="21"/>
      <c r="CZ2550" s="21"/>
      <c r="DA2550" s="21"/>
      <c r="DB2550" s="21"/>
      <c r="DC2550" s="21"/>
      <c r="DD2550" s="21"/>
      <c r="DE2550" s="21"/>
      <c r="DF2550" s="21"/>
      <c r="DG2550" s="21"/>
      <c r="DH2550" s="21"/>
      <c r="DI2550" s="21"/>
      <c r="DJ2550" s="21"/>
      <c r="DK2550" s="21"/>
      <c r="DL2550" s="21"/>
      <c r="DM2550" s="21"/>
      <c r="DN2550" s="21"/>
      <c r="DO2550" s="21"/>
      <c r="DP2550" s="21"/>
      <c r="DQ2550" s="21"/>
      <c r="DR2550" s="21"/>
      <c r="DS2550" s="21"/>
      <c r="DT2550" s="21"/>
      <c r="DU2550" s="21"/>
      <c r="DV2550" s="21"/>
      <c r="DW2550" s="21"/>
      <c r="DX2550" s="21"/>
      <c r="DY2550" s="21"/>
      <c r="DZ2550" s="21"/>
      <c r="EA2550" s="21"/>
      <c r="EB2550" s="21"/>
      <c r="EC2550" s="21"/>
      <c r="ED2550" s="21"/>
      <c r="EE2550" s="21"/>
      <c r="EF2550" s="21"/>
      <c r="EG2550" s="21"/>
      <c r="EH2550" s="21"/>
      <c r="EI2550" s="21"/>
      <c r="EJ2550" s="21"/>
      <c r="EK2550" s="21"/>
      <c r="EL2550" s="21"/>
      <c r="EM2550" s="21"/>
      <c r="EN2550" s="21"/>
      <c r="EO2550" s="21"/>
      <c r="EP2550" s="21"/>
      <c r="EQ2550" s="21"/>
      <c r="ER2550" s="21"/>
      <c r="ES2550" s="21"/>
      <c r="ET2550" s="21"/>
      <c r="EU2550" s="21"/>
      <c r="EV2550" s="21"/>
      <c r="EW2550" s="21"/>
      <c r="EX2550" s="21"/>
      <c r="EY2550" s="21"/>
      <c r="EZ2550" s="21"/>
      <c r="FA2550" s="21"/>
      <c r="FB2550" s="21"/>
      <c r="FC2550" s="21"/>
      <c r="FD2550" s="21"/>
      <c r="FE2550" s="21"/>
      <c r="FF2550" s="21"/>
      <c r="FG2550" s="21"/>
      <c r="FH2550" s="21"/>
      <c r="FI2550" s="21"/>
      <c r="FJ2550" s="21"/>
      <c r="FK2550" s="21"/>
      <c r="FL2550" s="21"/>
      <c r="FM2550" s="21"/>
      <c r="FN2550" s="21"/>
      <c r="FO2550" s="21"/>
      <c r="FP2550" s="21"/>
      <c r="FQ2550" s="21"/>
      <c r="FR2550" s="21"/>
      <c r="FS2550" s="21"/>
      <c r="FT2550" s="21"/>
      <c r="FU2550" s="21"/>
      <c r="FV2550" s="21"/>
      <c r="FW2550" s="21"/>
      <c r="FX2550" s="21"/>
      <c r="FY2550" s="21"/>
      <c r="FZ2550" s="21"/>
      <c r="GA2550" s="21"/>
      <c r="GB2550" s="21"/>
      <c r="GC2550" s="21"/>
      <c r="GD2550" s="21"/>
      <c r="GE2550" s="21"/>
      <c r="GF2550" s="21"/>
      <c r="GG2550" s="21"/>
      <c r="GH2550" s="21"/>
      <c r="GI2550" s="21"/>
      <c r="GJ2550" s="21"/>
      <c r="GK2550" s="21"/>
      <c r="GL2550" s="21"/>
      <c r="GM2550" s="21"/>
      <c r="GN2550" s="21"/>
      <c r="GO2550" s="21"/>
      <c r="GP2550" s="21"/>
      <c r="GQ2550" s="21"/>
      <c r="GR2550" s="21"/>
      <c r="GS2550" s="21"/>
      <c r="GT2550" s="21"/>
      <c r="GU2550" s="21"/>
      <c r="GV2550" s="21"/>
      <c r="GW2550" s="21"/>
      <c r="GX2550" s="21"/>
      <c r="GY2550" s="21"/>
      <c r="GZ2550" s="21"/>
      <c r="HA2550" s="21"/>
      <c r="HB2550" s="21"/>
      <c r="HC2550" s="21"/>
      <c r="HD2550" s="21"/>
      <c r="HE2550" s="21"/>
      <c r="HF2550" s="21"/>
      <c r="HG2550" s="21"/>
      <c r="HH2550" s="21"/>
      <c r="HI2550" s="21"/>
      <c r="HJ2550" s="21"/>
      <c r="HK2550" s="21"/>
      <c r="HL2550" s="21"/>
      <c r="HM2550" s="21"/>
      <c r="HN2550" s="21"/>
      <c r="HO2550" s="21"/>
      <c r="HP2550" s="21"/>
      <c r="HQ2550" s="21"/>
      <c r="HR2550" s="21"/>
      <c r="HS2550" s="21"/>
      <c r="HT2550" s="21"/>
      <c r="HU2550" s="21"/>
      <c r="HV2550" s="21"/>
      <c r="HW2550" s="21"/>
      <c r="HX2550" s="21"/>
      <c r="HY2550" s="21"/>
      <c r="HZ2550" s="21"/>
      <c r="IA2550" s="21"/>
      <c r="IB2550" s="21"/>
      <c r="IC2550" s="21"/>
      <c r="ID2550" s="21"/>
      <c r="IE2550" s="21"/>
      <c r="IF2550" s="21"/>
      <c r="IG2550" s="21"/>
      <c r="IH2550" s="21"/>
      <c r="II2550" s="21"/>
      <c r="IJ2550" s="21"/>
      <c r="IK2550" s="21"/>
      <c r="IL2550" s="21"/>
      <c r="IM2550" s="21"/>
      <c r="IN2550" s="21"/>
      <c r="IO2550" s="21"/>
      <c r="IP2550" s="21"/>
      <c r="IQ2550" s="21"/>
      <c r="IR2550" s="21"/>
      <c r="IS2550" s="21"/>
      <c r="IT2550" s="21"/>
      <c r="IU2550" s="21"/>
      <c r="IV2550" s="21"/>
    </row>
    <row r="2551" spans="1:256" s="153" customFormat="1" ht="12.75">
      <c r="A2551" s="165"/>
      <c r="B2551" s="237">
        <v>763600</v>
      </c>
      <c r="C2551" s="165" t="s">
        <v>1165</v>
      </c>
      <c r="D2551" s="165" t="s">
        <v>1163</v>
      </c>
      <c r="E2551" s="165"/>
      <c r="F2551" s="238"/>
      <c r="G2551" s="238"/>
      <c r="H2551" s="239">
        <f t="shared" si="177"/>
        <v>855859.3000000007</v>
      </c>
      <c r="I2551" s="240">
        <f t="shared" si="178"/>
        <v>1590.8333333333333</v>
      </c>
      <c r="J2551" s="99"/>
      <c r="K2551" s="44"/>
      <c r="L2551" s="21"/>
      <c r="M2551" s="44">
        <v>480</v>
      </c>
      <c r="N2551" s="21"/>
      <c r="O2551" s="21"/>
      <c r="P2551" s="21"/>
      <c r="Q2551" s="21"/>
      <c r="R2551" s="21"/>
      <c r="S2551" s="21"/>
      <c r="T2551" s="21"/>
      <c r="U2551" s="21"/>
      <c r="V2551" s="21"/>
      <c r="W2551" s="21"/>
      <c r="X2551" s="21"/>
      <c r="Y2551" s="21"/>
      <c r="Z2551" s="21"/>
      <c r="AA2551" s="21"/>
      <c r="AB2551" s="21"/>
      <c r="AC2551" s="21"/>
      <c r="AD2551" s="21"/>
      <c r="AE2551" s="21"/>
      <c r="AF2551" s="21"/>
      <c r="AG2551" s="21"/>
      <c r="AH2551" s="21"/>
      <c r="AI2551" s="21"/>
      <c r="AJ2551" s="21"/>
      <c r="AK2551" s="21"/>
      <c r="AL2551" s="21"/>
      <c r="AM2551" s="21"/>
      <c r="AN2551" s="21"/>
      <c r="AO2551" s="21"/>
      <c r="AP2551" s="21"/>
      <c r="AQ2551" s="21"/>
      <c r="AR2551" s="21"/>
      <c r="AS2551" s="21"/>
      <c r="AT2551" s="21"/>
      <c r="AU2551" s="21"/>
      <c r="AV2551" s="21"/>
      <c r="AW2551" s="21"/>
      <c r="AX2551" s="21"/>
      <c r="AY2551" s="21"/>
      <c r="AZ2551" s="21"/>
      <c r="BA2551" s="21"/>
      <c r="BB2551" s="21"/>
      <c r="BC2551" s="21"/>
      <c r="BD2551" s="21"/>
      <c r="BE2551" s="21"/>
      <c r="BF2551" s="21"/>
      <c r="BG2551" s="21"/>
      <c r="BH2551" s="21"/>
      <c r="BI2551" s="21"/>
      <c r="BJ2551" s="21"/>
      <c r="BK2551" s="21"/>
      <c r="BL2551" s="21"/>
      <c r="BM2551" s="21"/>
      <c r="BN2551" s="21"/>
      <c r="BO2551" s="21"/>
      <c r="BP2551" s="21"/>
      <c r="BQ2551" s="21"/>
      <c r="BR2551" s="21"/>
      <c r="BS2551" s="21"/>
      <c r="BT2551" s="21"/>
      <c r="BU2551" s="21"/>
      <c r="BV2551" s="21"/>
      <c r="BW2551" s="21"/>
      <c r="BX2551" s="21"/>
      <c r="BY2551" s="21"/>
      <c r="BZ2551" s="21"/>
      <c r="CA2551" s="21"/>
      <c r="CB2551" s="21"/>
      <c r="CC2551" s="21"/>
      <c r="CD2551" s="21"/>
      <c r="CE2551" s="21"/>
      <c r="CF2551" s="21"/>
      <c r="CG2551" s="21"/>
      <c r="CH2551" s="21"/>
      <c r="CI2551" s="21"/>
      <c r="CJ2551" s="21"/>
      <c r="CK2551" s="21"/>
      <c r="CL2551" s="21"/>
      <c r="CM2551" s="21"/>
      <c r="CN2551" s="21"/>
      <c r="CO2551" s="21"/>
      <c r="CP2551" s="21"/>
      <c r="CQ2551" s="21"/>
      <c r="CR2551" s="21"/>
      <c r="CS2551" s="21"/>
      <c r="CT2551" s="21"/>
      <c r="CU2551" s="21"/>
      <c r="CV2551" s="21"/>
      <c r="CW2551" s="21"/>
      <c r="CX2551" s="21"/>
      <c r="CY2551" s="21"/>
      <c r="CZ2551" s="21"/>
      <c r="DA2551" s="21"/>
      <c r="DB2551" s="21"/>
      <c r="DC2551" s="21"/>
      <c r="DD2551" s="21"/>
      <c r="DE2551" s="21"/>
      <c r="DF2551" s="21"/>
      <c r="DG2551" s="21"/>
      <c r="DH2551" s="21"/>
      <c r="DI2551" s="21"/>
      <c r="DJ2551" s="21"/>
      <c r="DK2551" s="21"/>
      <c r="DL2551" s="21"/>
      <c r="DM2551" s="21"/>
      <c r="DN2551" s="21"/>
      <c r="DO2551" s="21"/>
      <c r="DP2551" s="21"/>
      <c r="DQ2551" s="21"/>
      <c r="DR2551" s="21"/>
      <c r="DS2551" s="21"/>
      <c r="DT2551" s="21"/>
      <c r="DU2551" s="21"/>
      <c r="DV2551" s="21"/>
      <c r="DW2551" s="21"/>
      <c r="DX2551" s="21"/>
      <c r="DY2551" s="21"/>
      <c r="DZ2551" s="21"/>
      <c r="EA2551" s="21"/>
      <c r="EB2551" s="21"/>
      <c r="EC2551" s="21"/>
      <c r="ED2551" s="21"/>
      <c r="EE2551" s="21"/>
      <c r="EF2551" s="21"/>
      <c r="EG2551" s="21"/>
      <c r="EH2551" s="21"/>
      <c r="EI2551" s="21"/>
      <c r="EJ2551" s="21"/>
      <c r="EK2551" s="21"/>
      <c r="EL2551" s="21"/>
      <c r="EM2551" s="21"/>
      <c r="EN2551" s="21"/>
      <c r="EO2551" s="21"/>
      <c r="EP2551" s="21"/>
      <c r="EQ2551" s="21"/>
      <c r="ER2551" s="21"/>
      <c r="ES2551" s="21"/>
      <c r="ET2551" s="21"/>
      <c r="EU2551" s="21"/>
      <c r="EV2551" s="21"/>
      <c r="EW2551" s="21"/>
      <c r="EX2551" s="21"/>
      <c r="EY2551" s="21"/>
      <c r="EZ2551" s="21"/>
      <c r="FA2551" s="21"/>
      <c r="FB2551" s="21"/>
      <c r="FC2551" s="21"/>
      <c r="FD2551" s="21"/>
      <c r="FE2551" s="21"/>
      <c r="FF2551" s="21"/>
      <c r="FG2551" s="21"/>
      <c r="FH2551" s="21"/>
      <c r="FI2551" s="21"/>
      <c r="FJ2551" s="21"/>
      <c r="FK2551" s="21"/>
      <c r="FL2551" s="21"/>
      <c r="FM2551" s="21"/>
      <c r="FN2551" s="21"/>
      <c r="FO2551" s="21"/>
      <c r="FP2551" s="21"/>
      <c r="FQ2551" s="21"/>
      <c r="FR2551" s="21"/>
      <c r="FS2551" s="21"/>
      <c r="FT2551" s="21"/>
      <c r="FU2551" s="21"/>
      <c r="FV2551" s="21"/>
      <c r="FW2551" s="21"/>
      <c r="FX2551" s="21"/>
      <c r="FY2551" s="21"/>
      <c r="FZ2551" s="21"/>
      <c r="GA2551" s="21"/>
      <c r="GB2551" s="21"/>
      <c r="GC2551" s="21"/>
      <c r="GD2551" s="21"/>
      <c r="GE2551" s="21"/>
      <c r="GF2551" s="21"/>
      <c r="GG2551" s="21"/>
      <c r="GH2551" s="21"/>
      <c r="GI2551" s="21"/>
      <c r="GJ2551" s="21"/>
      <c r="GK2551" s="21"/>
      <c r="GL2551" s="21"/>
      <c r="GM2551" s="21"/>
      <c r="GN2551" s="21"/>
      <c r="GO2551" s="21"/>
      <c r="GP2551" s="21"/>
      <c r="GQ2551" s="21"/>
      <c r="GR2551" s="21"/>
      <c r="GS2551" s="21"/>
      <c r="GT2551" s="21"/>
      <c r="GU2551" s="21"/>
      <c r="GV2551" s="21"/>
      <c r="GW2551" s="21"/>
      <c r="GX2551" s="21"/>
      <c r="GY2551" s="21"/>
      <c r="GZ2551" s="21"/>
      <c r="HA2551" s="21"/>
      <c r="HB2551" s="21"/>
      <c r="HC2551" s="21"/>
      <c r="HD2551" s="21"/>
      <c r="HE2551" s="21"/>
      <c r="HF2551" s="21"/>
      <c r="HG2551" s="21"/>
      <c r="HH2551" s="21"/>
      <c r="HI2551" s="21"/>
      <c r="HJ2551" s="21"/>
      <c r="HK2551" s="21"/>
      <c r="HL2551" s="21"/>
      <c r="HM2551" s="21"/>
      <c r="HN2551" s="21"/>
      <c r="HO2551" s="21"/>
      <c r="HP2551" s="21"/>
      <c r="HQ2551" s="21"/>
      <c r="HR2551" s="21"/>
      <c r="HS2551" s="21"/>
      <c r="HT2551" s="21"/>
      <c r="HU2551" s="21"/>
      <c r="HV2551" s="21"/>
      <c r="HW2551" s="21"/>
      <c r="HX2551" s="21"/>
      <c r="HY2551" s="21"/>
      <c r="HZ2551" s="21"/>
      <c r="IA2551" s="21"/>
      <c r="IB2551" s="21"/>
      <c r="IC2551" s="21"/>
      <c r="ID2551" s="21"/>
      <c r="IE2551" s="21"/>
      <c r="IF2551" s="21"/>
      <c r="IG2551" s="21"/>
      <c r="IH2551" s="21"/>
      <c r="II2551" s="21"/>
      <c r="IJ2551" s="21"/>
      <c r="IK2551" s="21"/>
      <c r="IL2551" s="21"/>
      <c r="IM2551" s="21"/>
      <c r="IN2551" s="21"/>
      <c r="IO2551" s="21"/>
      <c r="IP2551" s="21"/>
      <c r="IQ2551" s="21"/>
      <c r="IR2551" s="21"/>
      <c r="IS2551" s="21"/>
      <c r="IT2551" s="21"/>
      <c r="IU2551" s="21"/>
      <c r="IV2551" s="21"/>
    </row>
    <row r="2552" spans="1:256" s="153" customFormat="1" ht="12.75">
      <c r="A2552" s="165"/>
      <c r="B2552" s="237">
        <v>0</v>
      </c>
      <c r="C2552" s="165" t="s">
        <v>1165</v>
      </c>
      <c r="D2552" s="165" t="s">
        <v>1164</v>
      </c>
      <c r="E2552" s="165"/>
      <c r="F2552" s="238"/>
      <c r="G2552" s="238"/>
      <c r="H2552" s="239">
        <f t="shared" si="177"/>
        <v>855859.3000000007</v>
      </c>
      <c r="I2552" s="240">
        <f t="shared" si="178"/>
        <v>0</v>
      </c>
      <c r="J2552" s="99"/>
      <c r="K2552" s="44"/>
      <c r="L2552" s="21"/>
      <c r="M2552" s="44">
        <v>480</v>
      </c>
      <c r="N2552" s="21"/>
      <c r="O2552" s="21"/>
      <c r="P2552" s="21"/>
      <c r="Q2552" s="21"/>
      <c r="R2552" s="21"/>
      <c r="S2552" s="21"/>
      <c r="T2552" s="21"/>
      <c r="U2552" s="21"/>
      <c r="V2552" s="21"/>
      <c r="W2552" s="21"/>
      <c r="X2552" s="21"/>
      <c r="Y2552" s="21"/>
      <c r="Z2552" s="21"/>
      <c r="AA2552" s="21"/>
      <c r="AB2552" s="21"/>
      <c r="AC2552" s="21"/>
      <c r="AD2552" s="21"/>
      <c r="AE2552" s="21"/>
      <c r="AF2552" s="21"/>
      <c r="AG2552" s="21"/>
      <c r="AH2552" s="21"/>
      <c r="AI2552" s="21"/>
      <c r="AJ2552" s="21"/>
      <c r="AK2552" s="21"/>
      <c r="AL2552" s="21"/>
      <c r="AM2552" s="21"/>
      <c r="AN2552" s="21"/>
      <c r="AO2552" s="21"/>
      <c r="AP2552" s="21"/>
      <c r="AQ2552" s="21"/>
      <c r="AR2552" s="21"/>
      <c r="AS2552" s="21"/>
      <c r="AT2552" s="21"/>
      <c r="AU2552" s="21"/>
      <c r="AV2552" s="21"/>
      <c r="AW2552" s="21"/>
      <c r="AX2552" s="21"/>
      <c r="AY2552" s="21"/>
      <c r="AZ2552" s="21"/>
      <c r="BA2552" s="21"/>
      <c r="BB2552" s="21"/>
      <c r="BC2552" s="21"/>
      <c r="BD2552" s="21"/>
      <c r="BE2552" s="21"/>
      <c r="BF2552" s="21"/>
      <c r="BG2552" s="21"/>
      <c r="BH2552" s="21"/>
      <c r="BI2552" s="21"/>
      <c r="BJ2552" s="21"/>
      <c r="BK2552" s="21"/>
      <c r="BL2552" s="21"/>
      <c r="BM2552" s="21"/>
      <c r="BN2552" s="21"/>
      <c r="BO2552" s="21"/>
      <c r="BP2552" s="21"/>
      <c r="BQ2552" s="21"/>
      <c r="BR2552" s="21"/>
      <c r="BS2552" s="21"/>
      <c r="BT2552" s="21"/>
      <c r="BU2552" s="21"/>
      <c r="BV2552" s="21"/>
      <c r="BW2552" s="21"/>
      <c r="BX2552" s="21"/>
      <c r="BY2552" s="21"/>
      <c r="BZ2552" s="21"/>
      <c r="CA2552" s="21"/>
      <c r="CB2552" s="21"/>
      <c r="CC2552" s="21"/>
      <c r="CD2552" s="21"/>
      <c r="CE2552" s="21"/>
      <c r="CF2552" s="21"/>
      <c r="CG2552" s="21"/>
      <c r="CH2552" s="21"/>
      <c r="CI2552" s="21"/>
      <c r="CJ2552" s="21"/>
      <c r="CK2552" s="21"/>
      <c r="CL2552" s="21"/>
      <c r="CM2552" s="21"/>
      <c r="CN2552" s="21"/>
      <c r="CO2552" s="21"/>
      <c r="CP2552" s="21"/>
      <c r="CQ2552" s="21"/>
      <c r="CR2552" s="21"/>
      <c r="CS2552" s="21"/>
      <c r="CT2552" s="21"/>
      <c r="CU2552" s="21"/>
      <c r="CV2552" s="21"/>
      <c r="CW2552" s="21"/>
      <c r="CX2552" s="21"/>
      <c r="CY2552" s="21"/>
      <c r="CZ2552" s="21"/>
      <c r="DA2552" s="21"/>
      <c r="DB2552" s="21"/>
      <c r="DC2552" s="21"/>
      <c r="DD2552" s="21"/>
      <c r="DE2552" s="21"/>
      <c r="DF2552" s="21"/>
      <c r="DG2552" s="21"/>
      <c r="DH2552" s="21"/>
      <c r="DI2552" s="21"/>
      <c r="DJ2552" s="21"/>
      <c r="DK2552" s="21"/>
      <c r="DL2552" s="21"/>
      <c r="DM2552" s="21"/>
      <c r="DN2552" s="21"/>
      <c r="DO2552" s="21"/>
      <c r="DP2552" s="21"/>
      <c r="DQ2552" s="21"/>
      <c r="DR2552" s="21"/>
      <c r="DS2552" s="21"/>
      <c r="DT2552" s="21"/>
      <c r="DU2552" s="21"/>
      <c r="DV2552" s="21"/>
      <c r="DW2552" s="21"/>
      <c r="DX2552" s="21"/>
      <c r="DY2552" s="21"/>
      <c r="DZ2552" s="21"/>
      <c r="EA2552" s="21"/>
      <c r="EB2552" s="21"/>
      <c r="EC2552" s="21"/>
      <c r="ED2552" s="21"/>
      <c r="EE2552" s="21"/>
      <c r="EF2552" s="21"/>
      <c r="EG2552" s="21"/>
      <c r="EH2552" s="21"/>
      <c r="EI2552" s="21"/>
      <c r="EJ2552" s="21"/>
      <c r="EK2552" s="21"/>
      <c r="EL2552" s="21"/>
      <c r="EM2552" s="21"/>
      <c r="EN2552" s="21"/>
      <c r="EO2552" s="21"/>
      <c r="EP2552" s="21"/>
      <c r="EQ2552" s="21"/>
      <c r="ER2552" s="21"/>
      <c r="ES2552" s="21"/>
      <c r="ET2552" s="21"/>
      <c r="EU2552" s="21"/>
      <c r="EV2552" s="21"/>
      <c r="EW2552" s="21"/>
      <c r="EX2552" s="21"/>
      <c r="EY2552" s="21"/>
      <c r="EZ2552" s="21"/>
      <c r="FA2552" s="21"/>
      <c r="FB2552" s="21"/>
      <c r="FC2552" s="21"/>
      <c r="FD2552" s="21"/>
      <c r="FE2552" s="21"/>
      <c r="FF2552" s="21"/>
      <c r="FG2552" s="21"/>
      <c r="FH2552" s="21"/>
      <c r="FI2552" s="21"/>
      <c r="FJ2552" s="21"/>
      <c r="FK2552" s="21"/>
      <c r="FL2552" s="21"/>
      <c r="FM2552" s="21"/>
      <c r="FN2552" s="21"/>
      <c r="FO2552" s="21"/>
      <c r="FP2552" s="21"/>
      <c r="FQ2552" s="21"/>
      <c r="FR2552" s="21"/>
      <c r="FS2552" s="21"/>
      <c r="FT2552" s="21"/>
      <c r="FU2552" s="21"/>
      <c r="FV2552" s="21"/>
      <c r="FW2552" s="21"/>
      <c r="FX2552" s="21"/>
      <c r="FY2552" s="21"/>
      <c r="FZ2552" s="21"/>
      <c r="GA2552" s="21"/>
      <c r="GB2552" s="21"/>
      <c r="GC2552" s="21"/>
      <c r="GD2552" s="21"/>
      <c r="GE2552" s="21"/>
      <c r="GF2552" s="21"/>
      <c r="GG2552" s="21"/>
      <c r="GH2552" s="21"/>
      <c r="GI2552" s="21"/>
      <c r="GJ2552" s="21"/>
      <c r="GK2552" s="21"/>
      <c r="GL2552" s="21"/>
      <c r="GM2552" s="21"/>
      <c r="GN2552" s="21"/>
      <c r="GO2552" s="21"/>
      <c r="GP2552" s="21"/>
      <c r="GQ2552" s="21"/>
      <c r="GR2552" s="21"/>
      <c r="GS2552" s="21"/>
      <c r="GT2552" s="21"/>
      <c r="GU2552" s="21"/>
      <c r="GV2552" s="21"/>
      <c r="GW2552" s="21"/>
      <c r="GX2552" s="21"/>
      <c r="GY2552" s="21"/>
      <c r="GZ2552" s="21"/>
      <c r="HA2552" s="21"/>
      <c r="HB2552" s="21"/>
      <c r="HC2552" s="21"/>
      <c r="HD2552" s="21"/>
      <c r="HE2552" s="21"/>
      <c r="HF2552" s="21"/>
      <c r="HG2552" s="21"/>
      <c r="HH2552" s="21"/>
      <c r="HI2552" s="21"/>
      <c r="HJ2552" s="21"/>
      <c r="HK2552" s="21"/>
      <c r="HL2552" s="21"/>
      <c r="HM2552" s="21"/>
      <c r="HN2552" s="21"/>
      <c r="HO2552" s="21"/>
      <c r="HP2552" s="21"/>
      <c r="HQ2552" s="21"/>
      <c r="HR2552" s="21"/>
      <c r="HS2552" s="21"/>
      <c r="HT2552" s="21"/>
      <c r="HU2552" s="21"/>
      <c r="HV2552" s="21"/>
      <c r="HW2552" s="21"/>
      <c r="HX2552" s="21"/>
      <c r="HY2552" s="21"/>
      <c r="HZ2552" s="21"/>
      <c r="IA2552" s="21"/>
      <c r="IB2552" s="21"/>
      <c r="IC2552" s="21"/>
      <c r="ID2552" s="21"/>
      <c r="IE2552" s="21"/>
      <c r="IF2552" s="21"/>
      <c r="IG2552" s="21"/>
      <c r="IH2552" s="21"/>
      <c r="II2552" s="21"/>
      <c r="IJ2552" s="21"/>
      <c r="IK2552" s="21"/>
      <c r="IL2552" s="21"/>
      <c r="IM2552" s="21"/>
      <c r="IN2552" s="21"/>
      <c r="IO2552" s="21"/>
      <c r="IP2552" s="21"/>
      <c r="IQ2552" s="21"/>
      <c r="IR2552" s="21"/>
      <c r="IS2552" s="21"/>
      <c r="IT2552" s="21"/>
      <c r="IU2552" s="21"/>
      <c r="IV2552" s="21"/>
    </row>
    <row r="2553" spans="1:256" s="153" customFormat="1" ht="12.75">
      <c r="A2553" s="165"/>
      <c r="B2553" s="237">
        <v>765000</v>
      </c>
      <c r="C2553" s="165" t="s">
        <v>1165</v>
      </c>
      <c r="D2553" s="165" t="s">
        <v>1166</v>
      </c>
      <c r="E2553" s="165"/>
      <c r="F2553" s="238"/>
      <c r="G2553" s="238"/>
      <c r="H2553" s="239">
        <f t="shared" si="177"/>
        <v>90859.30000000075</v>
      </c>
      <c r="I2553" s="240">
        <f t="shared" si="178"/>
        <v>1607.142857142857</v>
      </c>
      <c r="J2553" s="99"/>
      <c r="K2553" s="44"/>
      <c r="L2553" s="21"/>
      <c r="M2553" s="44">
        <v>476</v>
      </c>
      <c r="N2553" s="21"/>
      <c r="O2553" s="21"/>
      <c r="P2553" s="21"/>
      <c r="Q2553" s="21"/>
      <c r="R2553" s="21"/>
      <c r="S2553" s="21"/>
      <c r="T2553" s="21"/>
      <c r="U2553" s="21"/>
      <c r="V2553" s="21"/>
      <c r="W2553" s="21"/>
      <c r="X2553" s="21"/>
      <c r="Y2553" s="21"/>
      <c r="Z2553" s="21"/>
      <c r="AA2553" s="21"/>
      <c r="AB2553" s="21"/>
      <c r="AC2553" s="21"/>
      <c r="AD2553" s="21"/>
      <c r="AE2553" s="21"/>
      <c r="AF2553" s="21"/>
      <c r="AG2553" s="21"/>
      <c r="AH2553" s="21"/>
      <c r="AI2553" s="21"/>
      <c r="AJ2553" s="21"/>
      <c r="AK2553" s="21"/>
      <c r="AL2553" s="21"/>
      <c r="AM2553" s="21"/>
      <c r="AN2553" s="21"/>
      <c r="AO2553" s="21"/>
      <c r="AP2553" s="21"/>
      <c r="AQ2553" s="21"/>
      <c r="AR2553" s="21"/>
      <c r="AS2553" s="21"/>
      <c r="AT2553" s="21"/>
      <c r="AU2553" s="21"/>
      <c r="AV2553" s="21"/>
      <c r="AW2553" s="21"/>
      <c r="AX2553" s="21"/>
      <c r="AY2553" s="21"/>
      <c r="AZ2553" s="21"/>
      <c r="BA2553" s="21"/>
      <c r="BB2553" s="21"/>
      <c r="BC2553" s="21"/>
      <c r="BD2553" s="21"/>
      <c r="BE2553" s="21"/>
      <c r="BF2553" s="21"/>
      <c r="BG2553" s="21"/>
      <c r="BH2553" s="21"/>
      <c r="BI2553" s="21"/>
      <c r="BJ2553" s="21"/>
      <c r="BK2553" s="21"/>
      <c r="BL2553" s="21"/>
      <c r="BM2553" s="21"/>
      <c r="BN2553" s="21"/>
      <c r="BO2553" s="21"/>
      <c r="BP2553" s="21"/>
      <c r="BQ2553" s="21"/>
      <c r="BR2553" s="21"/>
      <c r="BS2553" s="21"/>
      <c r="BT2553" s="21"/>
      <c r="BU2553" s="21"/>
      <c r="BV2553" s="21"/>
      <c r="BW2553" s="21"/>
      <c r="BX2553" s="21"/>
      <c r="BY2553" s="21"/>
      <c r="BZ2553" s="21"/>
      <c r="CA2553" s="21"/>
      <c r="CB2553" s="21"/>
      <c r="CC2553" s="21"/>
      <c r="CD2553" s="21"/>
      <c r="CE2553" s="21"/>
      <c r="CF2553" s="21"/>
      <c r="CG2553" s="21"/>
      <c r="CH2553" s="21"/>
      <c r="CI2553" s="21"/>
      <c r="CJ2553" s="21"/>
      <c r="CK2553" s="21"/>
      <c r="CL2553" s="21"/>
      <c r="CM2553" s="21"/>
      <c r="CN2553" s="21"/>
      <c r="CO2553" s="21"/>
      <c r="CP2553" s="21"/>
      <c r="CQ2553" s="21"/>
      <c r="CR2553" s="21"/>
      <c r="CS2553" s="21"/>
      <c r="CT2553" s="21"/>
      <c r="CU2553" s="21"/>
      <c r="CV2553" s="21"/>
      <c r="CW2553" s="21"/>
      <c r="CX2553" s="21"/>
      <c r="CY2553" s="21"/>
      <c r="CZ2553" s="21"/>
      <c r="DA2553" s="21"/>
      <c r="DB2553" s="21"/>
      <c r="DC2553" s="21"/>
      <c r="DD2553" s="21"/>
      <c r="DE2553" s="21"/>
      <c r="DF2553" s="21"/>
      <c r="DG2553" s="21"/>
      <c r="DH2553" s="21"/>
      <c r="DI2553" s="21"/>
      <c r="DJ2553" s="21"/>
      <c r="DK2553" s="21"/>
      <c r="DL2553" s="21"/>
      <c r="DM2553" s="21"/>
      <c r="DN2553" s="21"/>
      <c r="DO2553" s="21"/>
      <c r="DP2553" s="21"/>
      <c r="DQ2553" s="21"/>
      <c r="DR2553" s="21"/>
      <c r="DS2553" s="21"/>
      <c r="DT2553" s="21"/>
      <c r="DU2553" s="21"/>
      <c r="DV2553" s="21"/>
      <c r="DW2553" s="21"/>
      <c r="DX2553" s="21"/>
      <c r="DY2553" s="21"/>
      <c r="DZ2553" s="21"/>
      <c r="EA2553" s="21"/>
      <c r="EB2553" s="21"/>
      <c r="EC2553" s="21"/>
      <c r="ED2553" s="21"/>
      <c r="EE2553" s="21"/>
      <c r="EF2553" s="21"/>
      <c r="EG2553" s="21"/>
      <c r="EH2553" s="21"/>
      <c r="EI2553" s="21"/>
      <c r="EJ2553" s="21"/>
      <c r="EK2553" s="21"/>
      <c r="EL2553" s="21"/>
      <c r="EM2553" s="21"/>
      <c r="EN2553" s="21"/>
      <c r="EO2553" s="21"/>
      <c r="EP2553" s="21"/>
      <c r="EQ2553" s="21"/>
      <c r="ER2553" s="21"/>
      <c r="ES2553" s="21"/>
      <c r="ET2553" s="21"/>
      <c r="EU2553" s="21"/>
      <c r="EV2553" s="21"/>
      <c r="EW2553" s="21"/>
      <c r="EX2553" s="21"/>
      <c r="EY2553" s="21"/>
      <c r="EZ2553" s="21"/>
      <c r="FA2553" s="21"/>
      <c r="FB2553" s="21"/>
      <c r="FC2553" s="21"/>
      <c r="FD2553" s="21"/>
      <c r="FE2553" s="21"/>
      <c r="FF2553" s="21"/>
      <c r="FG2553" s="21"/>
      <c r="FH2553" s="21"/>
      <c r="FI2553" s="21"/>
      <c r="FJ2553" s="21"/>
      <c r="FK2553" s="21"/>
      <c r="FL2553" s="21"/>
      <c r="FM2553" s="21"/>
      <c r="FN2553" s="21"/>
      <c r="FO2553" s="21"/>
      <c r="FP2553" s="21"/>
      <c r="FQ2553" s="21"/>
      <c r="FR2553" s="21"/>
      <c r="FS2553" s="21"/>
      <c r="FT2553" s="21"/>
      <c r="FU2553" s="21"/>
      <c r="FV2553" s="21"/>
      <c r="FW2553" s="21"/>
      <c r="FX2553" s="21"/>
      <c r="FY2553" s="21"/>
      <c r="FZ2553" s="21"/>
      <c r="GA2553" s="21"/>
      <c r="GB2553" s="21"/>
      <c r="GC2553" s="21"/>
      <c r="GD2553" s="21"/>
      <c r="GE2553" s="21"/>
      <c r="GF2553" s="21"/>
      <c r="GG2553" s="21"/>
      <c r="GH2553" s="21"/>
      <c r="GI2553" s="21"/>
      <c r="GJ2553" s="21"/>
      <c r="GK2553" s="21"/>
      <c r="GL2553" s="21"/>
      <c r="GM2553" s="21"/>
      <c r="GN2553" s="21"/>
      <c r="GO2553" s="21"/>
      <c r="GP2553" s="21"/>
      <c r="GQ2553" s="21"/>
      <c r="GR2553" s="21"/>
      <c r="GS2553" s="21"/>
      <c r="GT2553" s="21"/>
      <c r="GU2553" s="21"/>
      <c r="GV2553" s="21"/>
      <c r="GW2553" s="21"/>
      <c r="GX2553" s="21"/>
      <c r="GY2553" s="21"/>
      <c r="GZ2553" s="21"/>
      <c r="HA2553" s="21"/>
      <c r="HB2553" s="21"/>
      <c r="HC2553" s="21"/>
      <c r="HD2553" s="21"/>
      <c r="HE2553" s="21"/>
      <c r="HF2553" s="21"/>
      <c r="HG2553" s="21"/>
      <c r="HH2553" s="21"/>
      <c r="HI2553" s="21"/>
      <c r="HJ2553" s="21"/>
      <c r="HK2553" s="21"/>
      <c r="HL2553" s="21"/>
      <c r="HM2553" s="21"/>
      <c r="HN2553" s="21"/>
      <c r="HO2553" s="21"/>
      <c r="HP2553" s="21"/>
      <c r="HQ2553" s="21"/>
      <c r="HR2553" s="21"/>
      <c r="HS2553" s="21"/>
      <c r="HT2553" s="21"/>
      <c r="HU2553" s="21"/>
      <c r="HV2553" s="21"/>
      <c r="HW2553" s="21"/>
      <c r="HX2553" s="21"/>
      <c r="HY2553" s="21"/>
      <c r="HZ2553" s="21"/>
      <c r="IA2553" s="21"/>
      <c r="IB2553" s="21"/>
      <c r="IC2553" s="21"/>
      <c r="ID2553" s="21"/>
      <c r="IE2553" s="21"/>
      <c r="IF2553" s="21"/>
      <c r="IG2553" s="21"/>
      <c r="IH2553" s="21"/>
      <c r="II2553" s="21"/>
      <c r="IJ2553" s="21"/>
      <c r="IK2553" s="21"/>
      <c r="IL2553" s="21"/>
      <c r="IM2553" s="21"/>
      <c r="IN2553" s="21"/>
      <c r="IO2553" s="21"/>
      <c r="IP2553" s="21"/>
      <c r="IQ2553" s="21"/>
      <c r="IR2553" s="21"/>
      <c r="IS2553" s="21"/>
      <c r="IT2553" s="21"/>
      <c r="IU2553" s="21"/>
      <c r="IV2553" s="21"/>
    </row>
    <row r="2554" spans="1:256" s="153" customFormat="1" ht="12.75">
      <c r="A2554" s="165"/>
      <c r="B2554" s="237">
        <v>82000</v>
      </c>
      <c r="C2554" s="165" t="s">
        <v>1165</v>
      </c>
      <c r="D2554" s="165" t="s">
        <v>1167</v>
      </c>
      <c r="E2554" s="165"/>
      <c r="F2554" s="238"/>
      <c r="G2554" s="238"/>
      <c r="H2554" s="239">
        <f t="shared" si="177"/>
        <v>8859.300000000745</v>
      </c>
      <c r="I2554" s="240">
        <f t="shared" si="178"/>
        <v>172.6315789473684</v>
      </c>
      <c r="J2554" s="99"/>
      <c r="K2554" s="44"/>
      <c r="L2554" s="21"/>
      <c r="M2554" s="44">
        <v>475</v>
      </c>
      <c r="N2554" s="21"/>
      <c r="O2554" s="21"/>
      <c r="P2554" s="21"/>
      <c r="Q2554" s="21"/>
      <c r="R2554" s="21"/>
      <c r="S2554" s="21"/>
      <c r="T2554" s="21"/>
      <c r="U2554" s="21"/>
      <c r="V2554" s="21"/>
      <c r="W2554" s="21"/>
      <c r="X2554" s="21"/>
      <c r="Y2554" s="21"/>
      <c r="Z2554" s="21"/>
      <c r="AA2554" s="21"/>
      <c r="AB2554" s="21"/>
      <c r="AC2554" s="21"/>
      <c r="AD2554" s="21"/>
      <c r="AE2554" s="21"/>
      <c r="AF2554" s="21"/>
      <c r="AG2554" s="21"/>
      <c r="AH2554" s="21"/>
      <c r="AI2554" s="21"/>
      <c r="AJ2554" s="21"/>
      <c r="AK2554" s="21"/>
      <c r="AL2554" s="21"/>
      <c r="AM2554" s="21"/>
      <c r="AN2554" s="21"/>
      <c r="AO2554" s="21"/>
      <c r="AP2554" s="21"/>
      <c r="AQ2554" s="21"/>
      <c r="AR2554" s="21"/>
      <c r="AS2554" s="21"/>
      <c r="AT2554" s="21"/>
      <c r="AU2554" s="21"/>
      <c r="AV2554" s="21"/>
      <c r="AW2554" s="21"/>
      <c r="AX2554" s="21"/>
      <c r="AY2554" s="21"/>
      <c r="AZ2554" s="21"/>
      <c r="BA2554" s="21"/>
      <c r="BB2554" s="21"/>
      <c r="BC2554" s="21"/>
      <c r="BD2554" s="21"/>
      <c r="BE2554" s="21"/>
      <c r="BF2554" s="21"/>
      <c r="BG2554" s="21"/>
      <c r="BH2554" s="21"/>
      <c r="BI2554" s="21"/>
      <c r="BJ2554" s="21"/>
      <c r="BK2554" s="21"/>
      <c r="BL2554" s="21"/>
      <c r="BM2554" s="21"/>
      <c r="BN2554" s="21"/>
      <c r="BO2554" s="21"/>
      <c r="BP2554" s="21"/>
      <c r="BQ2554" s="21"/>
      <c r="BR2554" s="21"/>
      <c r="BS2554" s="21"/>
      <c r="BT2554" s="21"/>
      <c r="BU2554" s="21"/>
      <c r="BV2554" s="21"/>
      <c r="BW2554" s="21"/>
      <c r="BX2554" s="21"/>
      <c r="BY2554" s="21"/>
      <c r="BZ2554" s="21"/>
      <c r="CA2554" s="21"/>
      <c r="CB2554" s="21"/>
      <c r="CC2554" s="21"/>
      <c r="CD2554" s="21"/>
      <c r="CE2554" s="21"/>
      <c r="CF2554" s="21"/>
      <c r="CG2554" s="21"/>
      <c r="CH2554" s="21"/>
      <c r="CI2554" s="21"/>
      <c r="CJ2554" s="21"/>
      <c r="CK2554" s="21"/>
      <c r="CL2554" s="21"/>
      <c r="CM2554" s="21"/>
      <c r="CN2554" s="21"/>
      <c r="CO2554" s="21"/>
      <c r="CP2554" s="21"/>
      <c r="CQ2554" s="21"/>
      <c r="CR2554" s="21"/>
      <c r="CS2554" s="21"/>
      <c r="CT2554" s="21"/>
      <c r="CU2554" s="21"/>
      <c r="CV2554" s="21"/>
      <c r="CW2554" s="21"/>
      <c r="CX2554" s="21"/>
      <c r="CY2554" s="21"/>
      <c r="CZ2554" s="21"/>
      <c r="DA2554" s="21"/>
      <c r="DB2554" s="21"/>
      <c r="DC2554" s="21"/>
      <c r="DD2554" s="21"/>
      <c r="DE2554" s="21"/>
      <c r="DF2554" s="21"/>
      <c r="DG2554" s="21"/>
      <c r="DH2554" s="21"/>
      <c r="DI2554" s="21"/>
      <c r="DJ2554" s="21"/>
      <c r="DK2554" s="21"/>
      <c r="DL2554" s="21"/>
      <c r="DM2554" s="21"/>
      <c r="DN2554" s="21"/>
      <c r="DO2554" s="21"/>
      <c r="DP2554" s="21"/>
      <c r="DQ2554" s="21"/>
      <c r="DR2554" s="21"/>
      <c r="DS2554" s="21"/>
      <c r="DT2554" s="21"/>
      <c r="DU2554" s="21"/>
      <c r="DV2554" s="21"/>
      <c r="DW2554" s="21"/>
      <c r="DX2554" s="21"/>
      <c r="DY2554" s="21"/>
      <c r="DZ2554" s="21"/>
      <c r="EA2554" s="21"/>
      <c r="EB2554" s="21"/>
      <c r="EC2554" s="21"/>
      <c r="ED2554" s="21"/>
      <c r="EE2554" s="21"/>
      <c r="EF2554" s="21"/>
      <c r="EG2554" s="21"/>
      <c r="EH2554" s="21"/>
      <c r="EI2554" s="21"/>
      <c r="EJ2554" s="21"/>
      <c r="EK2554" s="21"/>
      <c r="EL2554" s="21"/>
      <c r="EM2554" s="21"/>
      <c r="EN2554" s="21"/>
      <c r="EO2554" s="21"/>
      <c r="EP2554" s="21"/>
      <c r="EQ2554" s="21"/>
      <c r="ER2554" s="21"/>
      <c r="ES2554" s="21"/>
      <c r="ET2554" s="21"/>
      <c r="EU2554" s="21"/>
      <c r="EV2554" s="21"/>
      <c r="EW2554" s="21"/>
      <c r="EX2554" s="21"/>
      <c r="EY2554" s="21"/>
      <c r="EZ2554" s="21"/>
      <c r="FA2554" s="21"/>
      <c r="FB2554" s="21"/>
      <c r="FC2554" s="21"/>
      <c r="FD2554" s="21"/>
      <c r="FE2554" s="21"/>
      <c r="FF2554" s="21"/>
      <c r="FG2554" s="21"/>
      <c r="FH2554" s="21"/>
      <c r="FI2554" s="21"/>
      <c r="FJ2554" s="21"/>
      <c r="FK2554" s="21"/>
      <c r="FL2554" s="21"/>
      <c r="FM2554" s="21"/>
      <c r="FN2554" s="21"/>
      <c r="FO2554" s="21"/>
      <c r="FP2554" s="21"/>
      <c r="FQ2554" s="21"/>
      <c r="FR2554" s="21"/>
      <c r="FS2554" s="21"/>
      <c r="FT2554" s="21"/>
      <c r="FU2554" s="21"/>
      <c r="FV2554" s="21"/>
      <c r="FW2554" s="21"/>
      <c r="FX2554" s="21"/>
      <c r="FY2554" s="21"/>
      <c r="FZ2554" s="21"/>
      <c r="GA2554" s="21"/>
      <c r="GB2554" s="21"/>
      <c r="GC2554" s="21"/>
      <c r="GD2554" s="21"/>
      <c r="GE2554" s="21"/>
      <c r="GF2554" s="21"/>
      <c r="GG2554" s="21"/>
      <c r="GH2554" s="21"/>
      <c r="GI2554" s="21"/>
      <c r="GJ2554" s="21"/>
      <c r="GK2554" s="21"/>
      <c r="GL2554" s="21"/>
      <c r="GM2554" s="21"/>
      <c r="GN2554" s="21"/>
      <c r="GO2554" s="21"/>
      <c r="GP2554" s="21"/>
      <c r="GQ2554" s="21"/>
      <c r="GR2554" s="21"/>
      <c r="GS2554" s="21"/>
      <c r="GT2554" s="21"/>
      <c r="GU2554" s="21"/>
      <c r="GV2554" s="21"/>
      <c r="GW2554" s="21"/>
      <c r="GX2554" s="21"/>
      <c r="GY2554" s="21"/>
      <c r="GZ2554" s="21"/>
      <c r="HA2554" s="21"/>
      <c r="HB2554" s="21"/>
      <c r="HC2554" s="21"/>
      <c r="HD2554" s="21"/>
      <c r="HE2554" s="21"/>
      <c r="HF2554" s="21"/>
      <c r="HG2554" s="21"/>
      <c r="HH2554" s="21"/>
      <c r="HI2554" s="21"/>
      <c r="HJ2554" s="21"/>
      <c r="HK2554" s="21"/>
      <c r="HL2554" s="21"/>
      <c r="HM2554" s="21"/>
      <c r="HN2554" s="21"/>
      <c r="HO2554" s="21"/>
      <c r="HP2554" s="21"/>
      <c r="HQ2554" s="21"/>
      <c r="HR2554" s="21"/>
      <c r="HS2554" s="21"/>
      <c r="HT2554" s="21"/>
      <c r="HU2554" s="21"/>
      <c r="HV2554" s="21"/>
      <c r="HW2554" s="21"/>
      <c r="HX2554" s="21"/>
      <c r="HY2554" s="21"/>
      <c r="HZ2554" s="21"/>
      <c r="IA2554" s="21"/>
      <c r="IB2554" s="21"/>
      <c r="IC2554" s="21"/>
      <c r="ID2554" s="21"/>
      <c r="IE2554" s="21"/>
      <c r="IF2554" s="21"/>
      <c r="IG2554" s="21"/>
      <c r="IH2554" s="21"/>
      <c r="II2554" s="21"/>
      <c r="IJ2554" s="21"/>
      <c r="IK2554" s="21"/>
      <c r="IL2554" s="21"/>
      <c r="IM2554" s="21"/>
      <c r="IN2554" s="21"/>
      <c r="IO2554" s="21"/>
      <c r="IP2554" s="21"/>
      <c r="IQ2554" s="21"/>
      <c r="IR2554" s="21"/>
      <c r="IS2554" s="21"/>
      <c r="IT2554" s="21"/>
      <c r="IU2554" s="21"/>
      <c r="IV2554" s="21"/>
    </row>
    <row r="2555" spans="1:256" s="153" customFormat="1" ht="12.75">
      <c r="A2555" s="165"/>
      <c r="B2555" s="237">
        <v>0</v>
      </c>
      <c r="C2555" s="165" t="s">
        <v>1165</v>
      </c>
      <c r="D2555" s="165" t="s">
        <v>1192</v>
      </c>
      <c r="E2555" s="165"/>
      <c r="F2555" s="238"/>
      <c r="G2555" s="238"/>
      <c r="H2555" s="239">
        <f t="shared" si="177"/>
        <v>8859.300000000745</v>
      </c>
      <c r="I2555" s="240">
        <f t="shared" si="178"/>
        <v>0</v>
      </c>
      <c r="J2555" s="99"/>
      <c r="K2555" s="44"/>
      <c r="L2555" s="21"/>
      <c r="M2555" s="44">
        <v>480</v>
      </c>
      <c r="N2555" s="21"/>
      <c r="O2555" s="21"/>
      <c r="P2555" s="21"/>
      <c r="Q2555" s="21"/>
      <c r="R2555" s="21"/>
      <c r="S2555" s="21"/>
      <c r="T2555" s="21"/>
      <c r="U2555" s="21"/>
      <c r="V2555" s="21"/>
      <c r="W2555" s="21"/>
      <c r="X2555" s="21"/>
      <c r="Y2555" s="21"/>
      <c r="Z2555" s="21"/>
      <c r="AA2555" s="21"/>
      <c r="AB2555" s="21"/>
      <c r="AC2555" s="21"/>
      <c r="AD2555" s="21"/>
      <c r="AE2555" s="21"/>
      <c r="AF2555" s="21"/>
      <c r="AG2555" s="21"/>
      <c r="AH2555" s="21"/>
      <c r="AI2555" s="21"/>
      <c r="AJ2555" s="21"/>
      <c r="AK2555" s="21"/>
      <c r="AL2555" s="21"/>
      <c r="AM2555" s="21"/>
      <c r="AN2555" s="21"/>
      <c r="AO2555" s="21"/>
      <c r="AP2555" s="21"/>
      <c r="AQ2555" s="21"/>
      <c r="AR2555" s="21"/>
      <c r="AS2555" s="21"/>
      <c r="AT2555" s="21"/>
      <c r="AU2555" s="21"/>
      <c r="AV2555" s="21"/>
      <c r="AW2555" s="21"/>
      <c r="AX2555" s="21"/>
      <c r="AY2555" s="21"/>
      <c r="AZ2555" s="21"/>
      <c r="BA2555" s="21"/>
      <c r="BB2555" s="21"/>
      <c r="BC2555" s="21"/>
      <c r="BD2555" s="21"/>
      <c r="BE2555" s="21"/>
      <c r="BF2555" s="21"/>
      <c r="BG2555" s="21"/>
      <c r="BH2555" s="21"/>
      <c r="BI2555" s="21"/>
      <c r="BJ2555" s="21"/>
      <c r="BK2555" s="21"/>
      <c r="BL2555" s="21"/>
      <c r="BM2555" s="21"/>
      <c r="BN2555" s="21"/>
      <c r="BO2555" s="21"/>
      <c r="BP2555" s="21"/>
      <c r="BQ2555" s="21"/>
      <c r="BR2555" s="21"/>
      <c r="BS2555" s="21"/>
      <c r="BT2555" s="21"/>
      <c r="BU2555" s="21"/>
      <c r="BV2555" s="21"/>
      <c r="BW2555" s="21"/>
      <c r="BX2555" s="21"/>
      <c r="BY2555" s="21"/>
      <c r="BZ2555" s="21"/>
      <c r="CA2555" s="21"/>
      <c r="CB2555" s="21"/>
      <c r="CC2555" s="21"/>
      <c r="CD2555" s="21"/>
      <c r="CE2555" s="21"/>
      <c r="CF2555" s="21"/>
      <c r="CG2555" s="21"/>
      <c r="CH2555" s="21"/>
      <c r="CI2555" s="21"/>
      <c r="CJ2555" s="21"/>
      <c r="CK2555" s="21"/>
      <c r="CL2555" s="21"/>
      <c r="CM2555" s="21"/>
      <c r="CN2555" s="21"/>
      <c r="CO2555" s="21"/>
      <c r="CP2555" s="21"/>
      <c r="CQ2555" s="21"/>
      <c r="CR2555" s="21"/>
      <c r="CS2555" s="21"/>
      <c r="CT2555" s="21"/>
      <c r="CU2555" s="21"/>
      <c r="CV2555" s="21"/>
      <c r="CW2555" s="21"/>
      <c r="CX2555" s="21"/>
      <c r="CY2555" s="21"/>
      <c r="CZ2555" s="21"/>
      <c r="DA2555" s="21"/>
      <c r="DB2555" s="21"/>
      <c r="DC2555" s="21"/>
      <c r="DD2555" s="21"/>
      <c r="DE2555" s="21"/>
      <c r="DF2555" s="21"/>
      <c r="DG2555" s="21"/>
      <c r="DH2555" s="21"/>
      <c r="DI2555" s="21"/>
      <c r="DJ2555" s="21"/>
      <c r="DK2555" s="21"/>
      <c r="DL2555" s="21"/>
      <c r="DM2555" s="21"/>
      <c r="DN2555" s="21"/>
      <c r="DO2555" s="21"/>
      <c r="DP2555" s="21"/>
      <c r="DQ2555" s="21"/>
      <c r="DR2555" s="21"/>
      <c r="DS2555" s="21"/>
      <c r="DT2555" s="21"/>
      <c r="DU2555" s="21"/>
      <c r="DV2555" s="21"/>
      <c r="DW2555" s="21"/>
      <c r="DX2555" s="21"/>
      <c r="DY2555" s="21"/>
      <c r="DZ2555" s="21"/>
      <c r="EA2555" s="21"/>
      <c r="EB2555" s="21"/>
      <c r="EC2555" s="21"/>
      <c r="ED2555" s="21"/>
      <c r="EE2555" s="21"/>
      <c r="EF2555" s="21"/>
      <c r="EG2555" s="21"/>
      <c r="EH2555" s="21"/>
      <c r="EI2555" s="21"/>
      <c r="EJ2555" s="21"/>
      <c r="EK2555" s="21"/>
      <c r="EL2555" s="21"/>
      <c r="EM2555" s="21"/>
      <c r="EN2555" s="21"/>
      <c r="EO2555" s="21"/>
      <c r="EP2555" s="21"/>
      <c r="EQ2555" s="21"/>
      <c r="ER2555" s="21"/>
      <c r="ES2555" s="21"/>
      <c r="ET2555" s="21"/>
      <c r="EU2555" s="21"/>
      <c r="EV2555" s="21"/>
      <c r="EW2555" s="21"/>
      <c r="EX2555" s="21"/>
      <c r="EY2555" s="21"/>
      <c r="EZ2555" s="21"/>
      <c r="FA2555" s="21"/>
      <c r="FB2555" s="21"/>
      <c r="FC2555" s="21"/>
      <c r="FD2555" s="21"/>
      <c r="FE2555" s="21"/>
      <c r="FF2555" s="21"/>
      <c r="FG2555" s="21"/>
      <c r="FH2555" s="21"/>
      <c r="FI2555" s="21"/>
      <c r="FJ2555" s="21"/>
      <c r="FK2555" s="21"/>
      <c r="FL2555" s="21"/>
      <c r="FM2555" s="21"/>
      <c r="FN2555" s="21"/>
      <c r="FO2555" s="21"/>
      <c r="FP2555" s="21"/>
      <c r="FQ2555" s="21"/>
      <c r="FR2555" s="21"/>
      <c r="FS2555" s="21"/>
      <c r="FT2555" s="21"/>
      <c r="FU2555" s="21"/>
      <c r="FV2555" s="21"/>
      <c r="FW2555" s="21"/>
      <c r="FX2555" s="21"/>
      <c r="FY2555" s="21"/>
      <c r="FZ2555" s="21"/>
      <c r="GA2555" s="21"/>
      <c r="GB2555" s="21"/>
      <c r="GC2555" s="21"/>
      <c r="GD2555" s="21"/>
      <c r="GE2555" s="21"/>
      <c r="GF2555" s="21"/>
      <c r="GG2555" s="21"/>
      <c r="GH2555" s="21"/>
      <c r="GI2555" s="21"/>
      <c r="GJ2555" s="21"/>
      <c r="GK2555" s="21"/>
      <c r="GL2555" s="21"/>
      <c r="GM2555" s="21"/>
      <c r="GN2555" s="21"/>
      <c r="GO2555" s="21"/>
      <c r="GP2555" s="21"/>
      <c r="GQ2555" s="21"/>
      <c r="GR2555" s="21"/>
      <c r="GS2555" s="21"/>
      <c r="GT2555" s="21"/>
      <c r="GU2555" s="21"/>
      <c r="GV2555" s="21"/>
      <c r="GW2555" s="21"/>
      <c r="GX2555" s="21"/>
      <c r="GY2555" s="21"/>
      <c r="GZ2555" s="21"/>
      <c r="HA2555" s="21"/>
      <c r="HB2555" s="21"/>
      <c r="HC2555" s="21"/>
      <c r="HD2555" s="21"/>
      <c r="HE2555" s="21"/>
      <c r="HF2555" s="21"/>
      <c r="HG2555" s="21"/>
      <c r="HH2555" s="21"/>
      <c r="HI2555" s="21"/>
      <c r="HJ2555" s="21"/>
      <c r="HK2555" s="21"/>
      <c r="HL2555" s="21"/>
      <c r="HM2555" s="21"/>
      <c r="HN2555" s="21"/>
      <c r="HO2555" s="21"/>
      <c r="HP2555" s="21"/>
      <c r="HQ2555" s="21"/>
      <c r="HR2555" s="21"/>
      <c r="HS2555" s="21"/>
      <c r="HT2555" s="21"/>
      <c r="HU2555" s="21"/>
      <c r="HV2555" s="21"/>
      <c r="HW2555" s="21"/>
      <c r="HX2555" s="21"/>
      <c r="HY2555" s="21"/>
      <c r="HZ2555" s="21"/>
      <c r="IA2555" s="21"/>
      <c r="IB2555" s="21"/>
      <c r="IC2555" s="21"/>
      <c r="ID2555" s="21"/>
      <c r="IE2555" s="21"/>
      <c r="IF2555" s="21"/>
      <c r="IG2555" s="21"/>
      <c r="IH2555" s="21"/>
      <c r="II2555" s="21"/>
      <c r="IJ2555" s="21"/>
      <c r="IK2555" s="21"/>
      <c r="IL2555" s="21"/>
      <c r="IM2555" s="21"/>
      <c r="IN2555" s="21"/>
      <c r="IO2555" s="21"/>
      <c r="IP2555" s="21"/>
      <c r="IQ2555" s="21"/>
      <c r="IR2555" s="21"/>
      <c r="IS2555" s="21"/>
      <c r="IT2555" s="21"/>
      <c r="IU2555" s="21"/>
      <c r="IV2555" s="21"/>
    </row>
    <row r="2556" spans="1:256" s="171" customFormat="1" ht="12.75">
      <c r="A2556" s="243"/>
      <c r="B2556" s="244">
        <f>SUM(B2543:B2555)</f>
        <v>-8859.300000000745</v>
      </c>
      <c r="C2556" s="243" t="s">
        <v>1165</v>
      </c>
      <c r="D2556" s="243" t="s">
        <v>1191</v>
      </c>
      <c r="E2556" s="243"/>
      <c r="F2556" s="245"/>
      <c r="G2556" s="245"/>
      <c r="H2556" s="386">
        <v>0</v>
      </c>
      <c r="I2556" s="246">
        <f t="shared" si="178"/>
        <v>-18.65115789473841</v>
      </c>
      <c r="J2556" s="233"/>
      <c r="K2556" s="234"/>
      <c r="L2556" s="234"/>
      <c r="M2556" s="387">
        <v>475</v>
      </c>
      <c r="N2556" s="66"/>
      <c r="O2556" s="66"/>
      <c r="P2556" s="66"/>
      <c r="Q2556" s="66"/>
      <c r="R2556" s="66"/>
      <c r="S2556" s="66"/>
      <c r="T2556" s="66"/>
      <c r="U2556" s="66"/>
      <c r="V2556" s="66"/>
      <c r="W2556" s="66"/>
      <c r="X2556" s="66"/>
      <c r="Y2556" s="66"/>
      <c r="Z2556" s="66"/>
      <c r="AA2556" s="66"/>
      <c r="AB2556" s="66"/>
      <c r="AC2556" s="66"/>
      <c r="AD2556" s="66"/>
      <c r="AE2556" s="66"/>
      <c r="AF2556" s="66"/>
      <c r="AG2556" s="66"/>
      <c r="AH2556" s="66"/>
      <c r="AI2556" s="66"/>
      <c r="AJ2556" s="66"/>
      <c r="AK2556" s="66"/>
      <c r="AL2556" s="66"/>
      <c r="AM2556" s="66"/>
      <c r="AN2556" s="66"/>
      <c r="AO2556" s="66"/>
      <c r="AP2556" s="66"/>
      <c r="AQ2556" s="66"/>
      <c r="AR2556" s="66"/>
      <c r="AS2556" s="66"/>
      <c r="AT2556" s="66"/>
      <c r="AU2556" s="66"/>
      <c r="AV2556" s="66"/>
      <c r="AW2556" s="66"/>
      <c r="AX2556" s="66"/>
      <c r="AY2556" s="66"/>
      <c r="AZ2556" s="66"/>
      <c r="BA2556" s="66"/>
      <c r="BB2556" s="66"/>
      <c r="BC2556" s="66"/>
      <c r="BD2556" s="66"/>
      <c r="BE2556" s="66"/>
      <c r="BF2556" s="66"/>
      <c r="BG2556" s="66"/>
      <c r="BH2556" s="66"/>
      <c r="BI2556" s="66"/>
      <c r="BJ2556" s="66"/>
      <c r="BK2556" s="66"/>
      <c r="BL2556" s="66"/>
      <c r="BM2556" s="66"/>
      <c r="BN2556" s="66"/>
      <c r="BO2556" s="66"/>
      <c r="BP2556" s="66"/>
      <c r="BQ2556" s="66"/>
      <c r="BR2556" s="66"/>
      <c r="BS2556" s="66"/>
      <c r="BT2556" s="66"/>
      <c r="BU2556" s="66"/>
      <c r="BV2556" s="66"/>
      <c r="BW2556" s="66"/>
      <c r="BX2556" s="66"/>
      <c r="BY2556" s="66"/>
      <c r="BZ2556" s="66"/>
      <c r="CA2556" s="66"/>
      <c r="CB2556" s="66"/>
      <c r="CC2556" s="66"/>
      <c r="CD2556" s="66"/>
      <c r="CE2556" s="66"/>
      <c r="CF2556" s="66"/>
      <c r="CG2556" s="66"/>
      <c r="CH2556" s="66"/>
      <c r="CI2556" s="66"/>
      <c r="CJ2556" s="66"/>
      <c r="CK2556" s="66"/>
      <c r="CL2556" s="66"/>
      <c r="CM2556" s="66"/>
      <c r="CN2556" s="66"/>
      <c r="CO2556" s="66"/>
      <c r="CP2556" s="66"/>
      <c r="CQ2556" s="66"/>
      <c r="CR2556" s="66"/>
      <c r="CS2556" s="66"/>
      <c r="CT2556" s="66"/>
      <c r="CU2556" s="66"/>
      <c r="CV2556" s="66"/>
      <c r="CW2556" s="66"/>
      <c r="CX2556" s="66"/>
      <c r="CY2556" s="66"/>
      <c r="CZ2556" s="66"/>
      <c r="DA2556" s="66"/>
      <c r="DB2556" s="66"/>
      <c r="DC2556" s="66"/>
      <c r="DD2556" s="66"/>
      <c r="DE2556" s="66"/>
      <c r="DF2556" s="66"/>
      <c r="DG2556" s="66"/>
      <c r="DH2556" s="66"/>
      <c r="DI2556" s="66"/>
      <c r="DJ2556" s="66"/>
      <c r="DK2556" s="66"/>
      <c r="DL2556" s="66"/>
      <c r="DM2556" s="66"/>
      <c r="DN2556" s="66"/>
      <c r="DO2556" s="66"/>
      <c r="DP2556" s="66"/>
      <c r="DQ2556" s="66"/>
      <c r="DR2556" s="66"/>
      <c r="DS2556" s="66"/>
      <c r="DT2556" s="66"/>
      <c r="DU2556" s="66"/>
      <c r="DV2556" s="66"/>
      <c r="DW2556" s="66"/>
      <c r="DX2556" s="66"/>
      <c r="DY2556" s="66"/>
      <c r="DZ2556" s="66"/>
      <c r="EA2556" s="66"/>
      <c r="EB2556" s="66"/>
      <c r="EC2556" s="66"/>
      <c r="ED2556" s="66"/>
      <c r="EE2556" s="66"/>
      <c r="EF2556" s="66"/>
      <c r="EG2556" s="66"/>
      <c r="EH2556" s="66"/>
      <c r="EI2556" s="66"/>
      <c r="EJ2556" s="66"/>
      <c r="EK2556" s="66"/>
      <c r="EL2556" s="66"/>
      <c r="EM2556" s="66"/>
      <c r="EN2556" s="66"/>
      <c r="EO2556" s="66"/>
      <c r="EP2556" s="66"/>
      <c r="EQ2556" s="66"/>
      <c r="ER2556" s="66"/>
      <c r="ES2556" s="66"/>
      <c r="ET2556" s="66"/>
      <c r="EU2556" s="66"/>
      <c r="EV2556" s="66"/>
      <c r="EW2556" s="66"/>
      <c r="EX2556" s="66"/>
      <c r="EY2556" s="66"/>
      <c r="EZ2556" s="66"/>
      <c r="FA2556" s="66"/>
      <c r="FB2556" s="66"/>
      <c r="FC2556" s="66"/>
      <c r="FD2556" s="66"/>
      <c r="FE2556" s="66"/>
      <c r="FF2556" s="66"/>
      <c r="FG2556" s="66"/>
      <c r="FH2556" s="66"/>
      <c r="FI2556" s="66"/>
      <c r="FJ2556" s="66"/>
      <c r="FK2556" s="66"/>
      <c r="FL2556" s="66"/>
      <c r="FM2556" s="66"/>
      <c r="FN2556" s="66"/>
      <c r="FO2556" s="66"/>
      <c r="FP2556" s="66"/>
      <c r="FQ2556" s="66"/>
      <c r="FR2556" s="66"/>
      <c r="FS2556" s="66"/>
      <c r="FT2556" s="66"/>
      <c r="FU2556" s="66"/>
      <c r="FV2556" s="66"/>
      <c r="FW2556" s="66"/>
      <c r="FX2556" s="66"/>
      <c r="FY2556" s="66"/>
      <c r="FZ2556" s="66"/>
      <c r="GA2556" s="66"/>
      <c r="GB2556" s="66"/>
      <c r="GC2556" s="66"/>
      <c r="GD2556" s="66"/>
      <c r="GE2556" s="66"/>
      <c r="GF2556" s="66"/>
      <c r="GG2556" s="66"/>
      <c r="GH2556" s="66"/>
      <c r="GI2556" s="66"/>
      <c r="GJ2556" s="66"/>
      <c r="GK2556" s="66"/>
      <c r="GL2556" s="66"/>
      <c r="GM2556" s="66"/>
      <c r="GN2556" s="66"/>
      <c r="GO2556" s="66"/>
      <c r="GP2556" s="66"/>
      <c r="GQ2556" s="66"/>
      <c r="GR2556" s="66"/>
      <c r="GS2556" s="66"/>
      <c r="GT2556" s="66"/>
      <c r="GU2556" s="66"/>
      <c r="GV2556" s="66"/>
      <c r="GW2556" s="66"/>
      <c r="GX2556" s="66"/>
      <c r="GY2556" s="66"/>
      <c r="GZ2556" s="66"/>
      <c r="HA2556" s="66"/>
      <c r="HB2556" s="66"/>
      <c r="HC2556" s="66"/>
      <c r="HD2556" s="66"/>
      <c r="HE2556" s="66"/>
      <c r="HF2556" s="66"/>
      <c r="HG2556" s="66"/>
      <c r="HH2556" s="66"/>
      <c r="HI2556" s="66"/>
      <c r="HJ2556" s="66"/>
      <c r="HK2556" s="66"/>
      <c r="HL2556" s="66"/>
      <c r="HM2556" s="66"/>
      <c r="HN2556" s="66"/>
      <c r="HO2556" s="66"/>
      <c r="HP2556" s="66"/>
      <c r="HQ2556" s="66"/>
      <c r="HR2556" s="66"/>
      <c r="HS2556" s="66"/>
      <c r="HT2556" s="66"/>
      <c r="HU2556" s="66"/>
      <c r="HV2556" s="66"/>
      <c r="HW2556" s="66"/>
      <c r="HX2556" s="66"/>
      <c r="HY2556" s="66"/>
      <c r="HZ2556" s="66"/>
      <c r="IA2556" s="66"/>
      <c r="IB2556" s="66"/>
      <c r="IC2556" s="66"/>
      <c r="ID2556" s="66"/>
      <c r="IE2556" s="66"/>
      <c r="IF2556" s="66"/>
      <c r="IG2556" s="66"/>
      <c r="IH2556" s="66"/>
      <c r="II2556" s="66"/>
      <c r="IJ2556" s="66"/>
      <c r="IK2556" s="66"/>
      <c r="IL2556" s="66"/>
      <c r="IM2556" s="66"/>
      <c r="IN2556" s="66"/>
      <c r="IO2556" s="66"/>
      <c r="IP2556" s="66"/>
      <c r="IQ2556" s="66"/>
      <c r="IR2556" s="66"/>
      <c r="IS2556" s="66"/>
      <c r="IT2556" s="66"/>
      <c r="IU2556" s="66"/>
      <c r="IV2556" s="66"/>
    </row>
    <row r="2557" spans="6:13" ht="12.75">
      <c r="F2557" s="142"/>
      <c r="G2557" s="143"/>
      <c r="M2557" s="2"/>
    </row>
    <row r="2558" spans="6:13" ht="12.75">
      <c r="F2558" s="142"/>
      <c r="G2558" s="143"/>
      <c r="M2558" s="2"/>
    </row>
    <row r="2559" spans="2:13" ht="12.75">
      <c r="B2559" s="8"/>
      <c r="M2559" s="2"/>
    </row>
    <row r="2560" spans="1:256" s="178" customFormat="1" ht="12.75">
      <c r="A2560" s="247"/>
      <c r="B2560" s="248">
        <v>2214273</v>
      </c>
      <c r="C2560" s="247" t="s">
        <v>1168</v>
      </c>
      <c r="D2560" s="247" t="s">
        <v>1169</v>
      </c>
      <c r="E2560" s="247"/>
      <c r="F2560" s="249"/>
      <c r="G2560" s="249"/>
      <c r="H2560" s="248">
        <f>H2559-B2560</f>
        <v>-2214273</v>
      </c>
      <c r="I2560" s="250">
        <f>+B2560/M2560</f>
        <v>4428.546</v>
      </c>
      <c r="K2560" s="251"/>
      <c r="L2560" s="252"/>
      <c r="M2560" s="2">
        <v>500</v>
      </c>
      <c r="N2560" s="252"/>
      <c r="O2560" s="252"/>
      <c r="P2560" s="252"/>
      <c r="Q2560" s="252"/>
      <c r="R2560" s="252"/>
      <c r="S2560" s="252"/>
      <c r="T2560" s="252"/>
      <c r="U2560" s="252"/>
      <c r="V2560" s="252"/>
      <c r="W2560" s="252"/>
      <c r="X2560" s="252"/>
      <c r="Y2560" s="252"/>
      <c r="Z2560" s="252"/>
      <c r="AA2560" s="252"/>
      <c r="AB2560" s="252"/>
      <c r="AC2560" s="252"/>
      <c r="AD2560" s="252"/>
      <c r="AE2560" s="252"/>
      <c r="AF2560" s="252"/>
      <c r="AG2560" s="252"/>
      <c r="AH2560" s="252"/>
      <c r="AI2560" s="252"/>
      <c r="AJ2560" s="252"/>
      <c r="AK2560" s="252"/>
      <c r="AL2560" s="252"/>
      <c r="AM2560" s="252"/>
      <c r="AN2560" s="252"/>
      <c r="AO2560" s="252"/>
      <c r="AP2560" s="252"/>
      <c r="AQ2560" s="252"/>
      <c r="AR2560" s="252"/>
      <c r="AS2560" s="252"/>
      <c r="AT2560" s="252"/>
      <c r="AU2560" s="252"/>
      <c r="AV2560" s="252"/>
      <c r="AW2560" s="252"/>
      <c r="AX2560" s="252"/>
      <c r="AY2560" s="252"/>
      <c r="AZ2560" s="252"/>
      <c r="BA2560" s="252"/>
      <c r="BB2560" s="252"/>
      <c r="BC2560" s="252"/>
      <c r="BD2560" s="252"/>
      <c r="BE2560" s="252"/>
      <c r="BF2560" s="252"/>
      <c r="BG2560" s="252"/>
      <c r="BH2560" s="252"/>
      <c r="BI2560" s="252"/>
      <c r="BJ2560" s="252"/>
      <c r="BK2560" s="252"/>
      <c r="BL2560" s="252"/>
      <c r="BM2560" s="252"/>
      <c r="BN2560" s="252"/>
      <c r="BO2560" s="252"/>
      <c r="BP2560" s="252"/>
      <c r="BQ2560" s="252"/>
      <c r="BR2560" s="252"/>
      <c r="BS2560" s="252"/>
      <c r="BT2560" s="252"/>
      <c r="BU2560" s="252"/>
      <c r="BV2560" s="252"/>
      <c r="BW2560" s="252"/>
      <c r="BX2560" s="252"/>
      <c r="BY2560" s="252"/>
      <c r="BZ2560" s="252"/>
      <c r="CA2560" s="252"/>
      <c r="CB2560" s="252"/>
      <c r="CC2560" s="252"/>
      <c r="CD2560" s="252"/>
      <c r="CE2560" s="252"/>
      <c r="CF2560" s="252"/>
      <c r="CG2560" s="252"/>
      <c r="CH2560" s="252"/>
      <c r="CI2560" s="252"/>
      <c r="CJ2560" s="252"/>
      <c r="CK2560" s="252"/>
      <c r="CL2560" s="252"/>
      <c r="CM2560" s="252"/>
      <c r="CN2560" s="252"/>
      <c r="CO2560" s="252"/>
      <c r="CP2560" s="252"/>
      <c r="CQ2560" s="252"/>
      <c r="CR2560" s="252"/>
      <c r="CS2560" s="252"/>
      <c r="CT2560" s="252"/>
      <c r="CU2560" s="252"/>
      <c r="CV2560" s="252"/>
      <c r="CW2560" s="252"/>
      <c r="CX2560" s="252"/>
      <c r="CY2560" s="252"/>
      <c r="CZ2560" s="252"/>
      <c r="DA2560" s="252"/>
      <c r="DB2560" s="252"/>
      <c r="DC2560" s="252"/>
      <c r="DD2560" s="252"/>
      <c r="DE2560" s="252"/>
      <c r="DF2560" s="252"/>
      <c r="DG2560" s="252"/>
      <c r="DH2560" s="252"/>
      <c r="DI2560" s="252"/>
      <c r="DJ2560" s="252"/>
      <c r="DK2560" s="252"/>
      <c r="DL2560" s="252"/>
      <c r="DM2560" s="252"/>
      <c r="DN2560" s="252"/>
      <c r="DO2560" s="252"/>
      <c r="DP2560" s="252"/>
      <c r="DQ2560" s="252"/>
      <c r="DR2560" s="252"/>
      <c r="DS2560" s="252"/>
      <c r="DT2560" s="252"/>
      <c r="DU2560" s="252"/>
      <c r="DV2560" s="252"/>
      <c r="DW2560" s="252"/>
      <c r="DX2560" s="252"/>
      <c r="DY2560" s="252"/>
      <c r="DZ2560" s="252"/>
      <c r="EA2560" s="252"/>
      <c r="EB2560" s="252"/>
      <c r="EC2560" s="252"/>
      <c r="ED2560" s="252"/>
      <c r="EE2560" s="252"/>
      <c r="EF2560" s="252"/>
      <c r="EG2560" s="252"/>
      <c r="EH2560" s="252"/>
      <c r="EI2560" s="252"/>
      <c r="EJ2560" s="252"/>
      <c r="EK2560" s="252"/>
      <c r="EL2560" s="252"/>
      <c r="EM2560" s="252"/>
      <c r="EN2560" s="252"/>
      <c r="EO2560" s="252"/>
      <c r="EP2560" s="252"/>
      <c r="EQ2560" s="252"/>
      <c r="ER2560" s="252"/>
      <c r="ES2560" s="252"/>
      <c r="ET2560" s="252"/>
      <c r="EU2560" s="252"/>
      <c r="EV2560" s="252"/>
      <c r="EW2560" s="252"/>
      <c r="EX2560" s="252"/>
      <c r="EY2560" s="252"/>
      <c r="EZ2560" s="252"/>
      <c r="FA2560" s="252"/>
      <c r="FB2560" s="252"/>
      <c r="FC2560" s="252"/>
      <c r="FD2560" s="252"/>
      <c r="FE2560" s="252"/>
      <c r="FF2560" s="252"/>
      <c r="FG2560" s="252"/>
      <c r="FH2560" s="252"/>
      <c r="FI2560" s="252"/>
      <c r="FJ2560" s="252"/>
      <c r="FK2560" s="252"/>
      <c r="FL2560" s="252"/>
      <c r="FM2560" s="252"/>
      <c r="FN2560" s="252"/>
      <c r="FO2560" s="252"/>
      <c r="FP2560" s="252"/>
      <c r="FQ2560" s="252"/>
      <c r="FR2560" s="252"/>
      <c r="FS2560" s="252"/>
      <c r="FT2560" s="252"/>
      <c r="FU2560" s="252"/>
      <c r="FV2560" s="252"/>
      <c r="FW2560" s="252"/>
      <c r="FX2560" s="252"/>
      <c r="FY2560" s="252"/>
      <c r="FZ2560" s="252"/>
      <c r="GA2560" s="252"/>
      <c r="GB2560" s="252"/>
      <c r="GC2560" s="252"/>
      <c r="GD2560" s="252"/>
      <c r="GE2560" s="252"/>
      <c r="GF2560" s="252"/>
      <c r="GG2560" s="252"/>
      <c r="GH2560" s="252"/>
      <c r="GI2560" s="252"/>
      <c r="GJ2560" s="252"/>
      <c r="GK2560" s="252"/>
      <c r="GL2560" s="252"/>
      <c r="GM2560" s="252"/>
      <c r="GN2560" s="252"/>
      <c r="GO2560" s="252"/>
      <c r="GP2560" s="252"/>
      <c r="GQ2560" s="252"/>
      <c r="GR2560" s="252"/>
      <c r="GS2560" s="252"/>
      <c r="GT2560" s="252"/>
      <c r="GU2560" s="252"/>
      <c r="GV2560" s="252"/>
      <c r="GW2560" s="252"/>
      <c r="GX2560" s="252"/>
      <c r="GY2560" s="252"/>
      <c r="GZ2560" s="252"/>
      <c r="HA2560" s="252"/>
      <c r="HB2560" s="252"/>
      <c r="HC2560" s="252"/>
      <c r="HD2560" s="252"/>
      <c r="HE2560" s="252"/>
      <c r="HF2560" s="252"/>
      <c r="HG2560" s="252"/>
      <c r="HH2560" s="252"/>
      <c r="HI2560" s="252"/>
      <c r="HJ2560" s="252"/>
      <c r="HK2560" s="252"/>
      <c r="HL2560" s="252"/>
      <c r="HM2560" s="252"/>
      <c r="HN2560" s="252"/>
      <c r="HO2560" s="252"/>
      <c r="HP2560" s="252"/>
      <c r="HQ2560" s="252"/>
      <c r="HR2560" s="252"/>
      <c r="HS2560" s="252"/>
      <c r="HT2560" s="252"/>
      <c r="HU2560" s="252"/>
      <c r="HV2560" s="252"/>
      <c r="HW2560" s="252"/>
      <c r="HX2560" s="252"/>
      <c r="HY2560" s="252"/>
      <c r="HZ2560" s="252"/>
      <c r="IA2560" s="252"/>
      <c r="IB2560" s="252"/>
      <c r="IC2560" s="252"/>
      <c r="ID2560" s="252"/>
      <c r="IE2560" s="252"/>
      <c r="IF2560" s="252"/>
      <c r="IG2560" s="252"/>
      <c r="IH2560" s="252"/>
      <c r="II2560" s="252"/>
      <c r="IJ2560" s="252"/>
      <c r="IK2560" s="252"/>
      <c r="IL2560" s="252"/>
      <c r="IM2560" s="252"/>
      <c r="IN2560" s="252"/>
      <c r="IO2560" s="252"/>
      <c r="IP2560" s="252"/>
      <c r="IQ2560" s="252"/>
      <c r="IR2560" s="252"/>
      <c r="IS2560" s="252"/>
      <c r="IT2560" s="252"/>
      <c r="IU2560" s="252"/>
      <c r="IV2560" s="252"/>
    </row>
    <row r="2561" spans="1:13" s="185" customFormat="1" ht="12.75">
      <c r="A2561" s="253"/>
      <c r="B2561" s="248">
        <v>-10305876</v>
      </c>
      <c r="C2561" s="247" t="s">
        <v>1168</v>
      </c>
      <c r="D2561" s="247" t="s">
        <v>1170</v>
      </c>
      <c r="E2561" s="247"/>
      <c r="F2561" s="249"/>
      <c r="G2561" s="249"/>
      <c r="H2561" s="248">
        <f aca="true" t="shared" si="179" ref="H2561:H2566">H2560-B2561</f>
        <v>8091603</v>
      </c>
      <c r="I2561" s="250">
        <f aca="true" t="shared" si="180" ref="I2561:I2566">+B2561/M2561</f>
        <v>-21032.4</v>
      </c>
      <c r="M2561" s="2">
        <v>490</v>
      </c>
    </row>
    <row r="2562" spans="1:13" s="185" customFormat="1" ht="12.75">
      <c r="A2562" s="253"/>
      <c r="B2562" s="248">
        <v>205829</v>
      </c>
      <c r="C2562" s="247" t="s">
        <v>1168</v>
      </c>
      <c r="D2562" s="247" t="s">
        <v>1171</v>
      </c>
      <c r="E2562" s="247"/>
      <c r="F2562" s="249"/>
      <c r="G2562" s="249"/>
      <c r="H2562" s="248">
        <f t="shared" si="179"/>
        <v>7885774</v>
      </c>
      <c r="I2562" s="250">
        <f t="shared" si="180"/>
        <v>428.81041666666664</v>
      </c>
      <c r="M2562" s="2">
        <v>480</v>
      </c>
    </row>
    <row r="2563" spans="1:13" s="185" customFormat="1" ht="12.75">
      <c r="A2563" s="253"/>
      <c r="B2563" s="248">
        <v>-7580000</v>
      </c>
      <c r="C2563" s="247" t="s">
        <v>1168</v>
      </c>
      <c r="D2563" s="247" t="s">
        <v>1172</v>
      </c>
      <c r="E2563" s="247"/>
      <c r="F2563" s="249"/>
      <c r="G2563" s="249"/>
      <c r="H2563" s="248">
        <f t="shared" si="179"/>
        <v>15465774</v>
      </c>
      <c r="I2563" s="250">
        <f t="shared" si="180"/>
        <v>-15791.666666666666</v>
      </c>
      <c r="M2563" s="2">
        <v>480</v>
      </c>
    </row>
    <row r="2564" spans="1:13" s="185" customFormat="1" ht="12.75">
      <c r="A2564" s="253"/>
      <c r="B2564" s="248">
        <v>1218000</v>
      </c>
      <c r="C2564" s="247" t="s">
        <v>1168</v>
      </c>
      <c r="D2564" s="247" t="s">
        <v>1151</v>
      </c>
      <c r="E2564" s="247"/>
      <c r="F2564" s="249"/>
      <c r="G2564" s="249"/>
      <c r="H2564" s="248">
        <f t="shared" si="179"/>
        <v>14247774</v>
      </c>
      <c r="I2564" s="250">
        <f t="shared" si="180"/>
        <v>2537.5</v>
      </c>
      <c r="M2564" s="44">
        <v>480</v>
      </c>
    </row>
    <row r="2565" spans="1:13" s="185" customFormat="1" ht="12.75">
      <c r="A2565" s="253"/>
      <c r="B2565" s="248">
        <v>2117587.5</v>
      </c>
      <c r="C2565" s="247" t="s">
        <v>1168</v>
      </c>
      <c r="D2565" s="247" t="s">
        <v>1152</v>
      </c>
      <c r="E2565" s="247"/>
      <c r="F2565" s="249"/>
      <c r="G2565" s="249"/>
      <c r="H2565" s="248">
        <f t="shared" si="179"/>
        <v>12130186.5</v>
      </c>
      <c r="I2565" s="250">
        <f t="shared" si="180"/>
        <v>4448.713235294118</v>
      </c>
      <c r="M2565" s="44">
        <v>476</v>
      </c>
    </row>
    <row r="2566" spans="1:13" s="185" customFormat="1" ht="12.75">
      <c r="A2566" s="253"/>
      <c r="B2566" s="248">
        <v>2547103</v>
      </c>
      <c r="C2566" s="247" t="s">
        <v>1168</v>
      </c>
      <c r="D2566" s="247" t="s">
        <v>1153</v>
      </c>
      <c r="E2566" s="247"/>
      <c r="F2566" s="249"/>
      <c r="G2566" s="249"/>
      <c r="H2566" s="248">
        <f t="shared" si="179"/>
        <v>9583083.5</v>
      </c>
      <c r="I2566" s="250">
        <f t="shared" si="180"/>
        <v>5362.322105263158</v>
      </c>
      <c r="M2566" s="44">
        <v>475</v>
      </c>
    </row>
    <row r="2567" spans="1:13" s="185" customFormat="1" ht="12.75">
      <c r="A2567" s="253"/>
      <c r="B2567" s="248">
        <f>+B2510</f>
        <v>639000</v>
      </c>
      <c r="C2567" s="247" t="s">
        <v>1168</v>
      </c>
      <c r="D2567" s="247" t="s">
        <v>1154</v>
      </c>
      <c r="E2567" s="247"/>
      <c r="F2567" s="249"/>
      <c r="G2567" s="249"/>
      <c r="H2567" s="248"/>
      <c r="I2567" s="250"/>
      <c r="M2567" s="44"/>
    </row>
    <row r="2568" spans="1:13" s="234" customFormat="1" ht="12.75">
      <c r="A2568" s="254"/>
      <c r="B2568" s="255">
        <f>SUM(B2560:B2567)</f>
        <v>-8944083.5</v>
      </c>
      <c r="C2568" s="254" t="s">
        <v>1168</v>
      </c>
      <c r="D2568" s="254" t="s">
        <v>1191</v>
      </c>
      <c r="E2568" s="254"/>
      <c r="F2568" s="256"/>
      <c r="G2568" s="257"/>
      <c r="H2568" s="255"/>
      <c r="I2568" s="258">
        <f>+B2568/M2568</f>
        <v>-18829.64947368421</v>
      </c>
      <c r="M2568" s="44">
        <v>475</v>
      </c>
    </row>
    <row r="2569" spans="1:13" s="252" customFormat="1" ht="12.75">
      <c r="A2569" s="259"/>
      <c r="B2569" s="172"/>
      <c r="C2569" s="259"/>
      <c r="D2569" s="259"/>
      <c r="E2569" s="259"/>
      <c r="F2569" s="260"/>
      <c r="G2569" s="261"/>
      <c r="H2569" s="172"/>
      <c r="I2569" s="262"/>
      <c r="M2569" s="44"/>
    </row>
    <row r="2570" spans="1:13" s="252" customFormat="1" ht="12.75">
      <c r="A2570" s="259"/>
      <c r="B2570" s="172"/>
      <c r="C2570" s="259"/>
      <c r="D2570" s="259"/>
      <c r="E2570" s="259"/>
      <c r="F2570" s="260"/>
      <c r="G2570" s="261"/>
      <c r="H2570" s="172"/>
      <c r="I2570" s="262"/>
      <c r="M2570" s="44"/>
    </row>
    <row r="2571" spans="1:13" s="269" customFormat="1" ht="12.75">
      <c r="A2571" s="263"/>
      <c r="B2571" s="264"/>
      <c r="C2571" s="265"/>
      <c r="D2571" s="263"/>
      <c r="E2571" s="263"/>
      <c r="F2571" s="266"/>
      <c r="G2571" s="266"/>
      <c r="H2571" s="267"/>
      <c r="I2571" s="268"/>
      <c r="K2571" s="270"/>
      <c r="M2571" s="2"/>
    </row>
    <row r="2572" spans="1:13" s="191" customFormat="1" ht="12.75">
      <c r="A2572" s="271"/>
      <c r="B2572" s="272">
        <v>-3559741</v>
      </c>
      <c r="C2572" s="271" t="s">
        <v>1144</v>
      </c>
      <c r="D2572" s="271" t="s">
        <v>1169</v>
      </c>
      <c r="E2572" s="271"/>
      <c r="F2572" s="273"/>
      <c r="G2572" s="273"/>
      <c r="H2572" s="272">
        <f>H2558-B2572</f>
        <v>3559741</v>
      </c>
      <c r="I2572" s="274">
        <f aca="true" t="shared" si="181" ref="I2572:I2578">+B2572/M2572</f>
        <v>-7119.482</v>
      </c>
      <c r="M2572" s="2">
        <v>500</v>
      </c>
    </row>
    <row r="2573" spans="1:13" s="191" customFormat="1" ht="12.75">
      <c r="A2573" s="271"/>
      <c r="B2573" s="272">
        <v>0</v>
      </c>
      <c r="C2573" s="271" t="s">
        <v>1144</v>
      </c>
      <c r="D2573" s="271" t="s">
        <v>1173</v>
      </c>
      <c r="E2573" s="271"/>
      <c r="F2573" s="273"/>
      <c r="G2573" s="273"/>
      <c r="H2573" s="272">
        <f>H2559-B2573</f>
        <v>0</v>
      </c>
      <c r="I2573" s="274">
        <f t="shared" si="181"/>
        <v>0</v>
      </c>
      <c r="M2573" s="44">
        <v>480</v>
      </c>
    </row>
    <row r="2574" spans="1:13" s="191" customFormat="1" ht="12.75">
      <c r="A2574" s="271"/>
      <c r="B2574" s="272">
        <v>0</v>
      </c>
      <c r="C2574" s="271" t="s">
        <v>1144</v>
      </c>
      <c r="D2574" s="271" t="s">
        <v>1151</v>
      </c>
      <c r="E2574" s="271"/>
      <c r="F2574" s="273"/>
      <c r="G2574" s="273"/>
      <c r="H2574" s="272">
        <v>0</v>
      </c>
      <c r="I2574" s="274">
        <f t="shared" si="181"/>
        <v>0</v>
      </c>
      <c r="M2574" s="44">
        <v>480</v>
      </c>
    </row>
    <row r="2575" spans="1:13" s="191" customFormat="1" ht="12.75">
      <c r="A2575" s="271"/>
      <c r="B2575" s="272">
        <v>0</v>
      </c>
      <c r="C2575" s="271" t="s">
        <v>1144</v>
      </c>
      <c r="D2575" s="271" t="s">
        <v>1152</v>
      </c>
      <c r="E2575" s="271"/>
      <c r="F2575" s="273"/>
      <c r="G2575" s="273"/>
      <c r="H2575" s="272">
        <v>0</v>
      </c>
      <c r="I2575" s="274">
        <f t="shared" si="181"/>
        <v>0</v>
      </c>
      <c r="M2575" s="44">
        <v>476</v>
      </c>
    </row>
    <row r="2576" spans="1:13" s="191" customFormat="1" ht="12.75">
      <c r="A2576" s="271"/>
      <c r="B2576" s="272">
        <v>0</v>
      </c>
      <c r="C2576" s="271" t="s">
        <v>1144</v>
      </c>
      <c r="D2576" s="271" t="s">
        <v>1153</v>
      </c>
      <c r="E2576" s="271"/>
      <c r="F2576" s="273"/>
      <c r="G2576" s="273"/>
      <c r="H2576" s="272">
        <v>0</v>
      </c>
      <c r="I2576" s="274">
        <f t="shared" si="181"/>
        <v>0</v>
      </c>
      <c r="M2576" s="44">
        <v>475</v>
      </c>
    </row>
    <row r="2577" spans="1:13" s="191" customFormat="1" ht="12.75">
      <c r="A2577" s="271"/>
      <c r="B2577" s="272">
        <v>0</v>
      </c>
      <c r="C2577" s="271" t="s">
        <v>1144</v>
      </c>
      <c r="D2577" s="271" t="s">
        <v>1154</v>
      </c>
      <c r="E2577" s="271"/>
      <c r="F2577" s="273"/>
      <c r="G2577" s="273"/>
      <c r="H2577" s="272">
        <v>0</v>
      </c>
      <c r="I2577" s="274">
        <v>0</v>
      </c>
      <c r="M2577" s="44">
        <v>480</v>
      </c>
    </row>
    <row r="2578" spans="1:13" s="280" customFormat="1" ht="12.75">
      <c r="A2578" s="275"/>
      <c r="B2578" s="276">
        <f>SUM(B2572:B2577)</f>
        <v>-3559741</v>
      </c>
      <c r="C2578" s="275" t="s">
        <v>1144</v>
      </c>
      <c r="D2578" s="275" t="s">
        <v>1193</v>
      </c>
      <c r="E2578" s="275"/>
      <c r="F2578" s="277"/>
      <c r="G2578" s="278"/>
      <c r="H2578" s="276">
        <f>H2573-B2578</f>
        <v>3559741</v>
      </c>
      <c r="I2578" s="279">
        <f t="shared" si="181"/>
        <v>-7494.191578947369</v>
      </c>
      <c r="M2578" s="44">
        <v>475</v>
      </c>
    </row>
    <row r="2579" spans="2:13" ht="12.75">
      <c r="B2579" s="8"/>
      <c r="F2579" s="143"/>
      <c r="M2579" s="2"/>
    </row>
    <row r="2580" spans="2:13" ht="12.75">
      <c r="B2580" s="8"/>
      <c r="M2580" s="2"/>
    </row>
    <row r="2581" spans="1:13" s="269" customFormat="1" ht="12.75">
      <c r="A2581" s="263"/>
      <c r="B2581" s="264"/>
      <c r="C2581" s="265"/>
      <c r="D2581" s="263"/>
      <c r="E2581" s="263"/>
      <c r="F2581" s="266"/>
      <c r="G2581" s="266"/>
      <c r="H2581" s="267"/>
      <c r="I2581" s="268"/>
      <c r="K2581" s="270"/>
      <c r="M2581" s="2"/>
    </row>
    <row r="2582" spans="1:13" s="185" customFormat="1" ht="12.75">
      <c r="A2582" s="253"/>
      <c r="B2582" s="281">
        <v>-10553090.8</v>
      </c>
      <c r="C2582" s="253" t="s">
        <v>1143</v>
      </c>
      <c r="D2582" s="253" t="s">
        <v>1169</v>
      </c>
      <c r="E2582" s="253"/>
      <c r="F2582" s="282"/>
      <c r="G2582" s="282"/>
      <c r="H2582" s="281">
        <f aca="true" t="shared" si="182" ref="H2582:H2587">H2581-B2582</f>
        <v>10553090.8</v>
      </c>
      <c r="I2582" s="283">
        <f aca="true" t="shared" si="183" ref="I2582:I2588">+B2582/M2582</f>
        <v>-21106.1816</v>
      </c>
      <c r="M2582" s="2">
        <v>500</v>
      </c>
    </row>
    <row r="2583" spans="1:13" s="185" customFormat="1" ht="12.75">
      <c r="A2583" s="253"/>
      <c r="B2583" s="281">
        <v>2159575</v>
      </c>
      <c r="C2583" s="253" t="s">
        <v>1143</v>
      </c>
      <c r="D2583" s="253" t="s">
        <v>1174</v>
      </c>
      <c r="E2583" s="253"/>
      <c r="F2583" s="282"/>
      <c r="G2583" s="282"/>
      <c r="H2583" s="281">
        <f t="shared" si="182"/>
        <v>8393515.8</v>
      </c>
      <c r="I2583" s="283">
        <f t="shared" si="183"/>
        <v>4499.114583333333</v>
      </c>
      <c r="M2583" s="2">
        <v>480</v>
      </c>
    </row>
    <row r="2584" spans="1:13" s="185" customFormat="1" ht="12.75">
      <c r="A2584" s="253"/>
      <c r="B2584" s="281">
        <v>1732735</v>
      </c>
      <c r="C2584" s="253" t="s">
        <v>1143</v>
      </c>
      <c r="D2584" s="253" t="s">
        <v>1175</v>
      </c>
      <c r="E2584" s="253"/>
      <c r="F2584" s="282"/>
      <c r="G2584" s="282"/>
      <c r="H2584" s="281">
        <f t="shared" si="182"/>
        <v>6660780.800000001</v>
      </c>
      <c r="I2584" s="283">
        <f t="shared" si="183"/>
        <v>3609.8645833333335</v>
      </c>
      <c r="M2584" s="2">
        <v>480</v>
      </c>
    </row>
    <row r="2585" spans="1:13" s="185" customFormat="1" ht="12.75">
      <c r="A2585" s="253"/>
      <c r="B2585" s="281">
        <v>132000</v>
      </c>
      <c r="C2585" s="253" t="s">
        <v>1143</v>
      </c>
      <c r="D2585" s="253" t="s">
        <v>1176</v>
      </c>
      <c r="E2585" s="253"/>
      <c r="F2585" s="282"/>
      <c r="G2585" s="282"/>
      <c r="H2585" s="281">
        <f t="shared" si="182"/>
        <v>6528780.800000001</v>
      </c>
      <c r="I2585" s="283">
        <f t="shared" si="183"/>
        <v>277.3109243697479</v>
      </c>
      <c r="M2585" s="44">
        <v>476</v>
      </c>
    </row>
    <row r="2586" spans="1:13" s="185" customFormat="1" ht="12.75">
      <c r="A2586" s="253"/>
      <c r="B2586" s="281">
        <v>522572</v>
      </c>
      <c r="C2586" s="253" t="s">
        <v>1143</v>
      </c>
      <c r="D2586" s="253" t="s">
        <v>1153</v>
      </c>
      <c r="E2586" s="253"/>
      <c r="F2586" s="282"/>
      <c r="G2586" s="282"/>
      <c r="H2586" s="281">
        <f t="shared" si="182"/>
        <v>6006208.800000001</v>
      </c>
      <c r="I2586" s="283">
        <f t="shared" si="183"/>
        <v>1100.1515789473685</v>
      </c>
      <c r="M2586" s="44">
        <v>475</v>
      </c>
    </row>
    <row r="2587" spans="1:13" s="185" customFormat="1" ht="12.75">
      <c r="A2587" s="253"/>
      <c r="B2587" s="281">
        <f>+B2511</f>
        <v>1501288</v>
      </c>
      <c r="C2587" s="253" t="s">
        <v>1143</v>
      </c>
      <c r="D2587" s="253" t="s">
        <v>1154</v>
      </c>
      <c r="E2587" s="253"/>
      <c r="F2587" s="282"/>
      <c r="G2587" s="282"/>
      <c r="H2587" s="281">
        <f t="shared" si="182"/>
        <v>4504920.800000001</v>
      </c>
      <c r="I2587" s="283">
        <f t="shared" si="183"/>
        <v>3127.6833333333334</v>
      </c>
      <c r="M2587" s="44">
        <v>480</v>
      </c>
    </row>
    <row r="2588" spans="1:13" s="289" customFormat="1" ht="12.75">
      <c r="A2588" s="284"/>
      <c r="B2588" s="285">
        <f>SUM(B2582:B2587)</f>
        <v>-4504920.800000001</v>
      </c>
      <c r="C2588" s="284" t="s">
        <v>1143</v>
      </c>
      <c r="D2588" s="284" t="s">
        <v>1193</v>
      </c>
      <c r="E2588" s="284"/>
      <c r="F2588" s="286"/>
      <c r="G2588" s="287"/>
      <c r="H2588" s="285">
        <v>0</v>
      </c>
      <c r="I2588" s="288">
        <f t="shared" si="183"/>
        <v>-9484.043789473686</v>
      </c>
      <c r="M2588" s="385">
        <v>475</v>
      </c>
    </row>
    <row r="2589" spans="2:13" ht="12.75">
      <c r="B2589" s="8"/>
      <c r="F2589" s="143"/>
      <c r="M2589" s="2"/>
    </row>
    <row r="2590" spans="2:13" ht="12.75">
      <c r="B2590" s="8"/>
      <c r="F2590" s="143"/>
      <c r="M2590" s="2"/>
    </row>
    <row r="2591" spans="2:13" ht="12.75">
      <c r="B2591" s="8"/>
      <c r="M2591" s="2"/>
    </row>
    <row r="2592" spans="1:13" s="197" customFormat="1" ht="12.75">
      <c r="A2592" s="290"/>
      <c r="B2592" s="291">
        <v>-37202750</v>
      </c>
      <c r="C2592" s="290" t="s">
        <v>1145</v>
      </c>
      <c r="D2592" s="290" t="s">
        <v>1177</v>
      </c>
      <c r="E2592" s="290"/>
      <c r="F2592" s="292"/>
      <c r="G2592" s="292"/>
      <c r="H2592" s="291">
        <f>H2591-B2592</f>
        <v>37202750</v>
      </c>
      <c r="I2592" s="293">
        <f>+B2592/M2592</f>
        <v>-74405.5</v>
      </c>
      <c r="M2592" s="294">
        <v>500</v>
      </c>
    </row>
    <row r="2593" spans="1:13" s="197" customFormat="1" ht="12.75">
      <c r="A2593" s="290"/>
      <c r="B2593" s="291">
        <v>3070755</v>
      </c>
      <c r="C2593" s="290" t="s">
        <v>1145</v>
      </c>
      <c r="D2593" s="290" t="s">
        <v>1155</v>
      </c>
      <c r="E2593" s="290"/>
      <c r="F2593" s="292"/>
      <c r="G2593" s="292"/>
      <c r="H2593" s="291">
        <f aca="true" t="shared" si="184" ref="H2593:H2602">H2592-B2593</f>
        <v>34131995</v>
      </c>
      <c r="I2593" s="293">
        <f aca="true" t="shared" si="185" ref="I2593:I2602">+B2593/M2593</f>
        <v>6021.088235294118</v>
      </c>
      <c r="M2593" s="295">
        <v>510</v>
      </c>
    </row>
    <row r="2594" spans="1:13" s="197" customFormat="1" ht="12.75">
      <c r="A2594" s="290"/>
      <c r="B2594" s="291">
        <v>0</v>
      </c>
      <c r="C2594" s="290" t="s">
        <v>1145</v>
      </c>
      <c r="D2594" s="290" t="s">
        <v>1156</v>
      </c>
      <c r="E2594" s="290"/>
      <c r="F2594" s="292"/>
      <c r="G2594" s="292"/>
      <c r="H2594" s="291">
        <f t="shared" si="184"/>
        <v>34131995</v>
      </c>
      <c r="I2594" s="293">
        <f t="shared" si="185"/>
        <v>0</v>
      </c>
      <c r="M2594" s="295">
        <v>505</v>
      </c>
    </row>
    <row r="2595" spans="1:13" s="197" customFormat="1" ht="12.75">
      <c r="A2595" s="290"/>
      <c r="B2595" s="291">
        <v>0</v>
      </c>
      <c r="C2595" s="290" t="s">
        <v>1145</v>
      </c>
      <c r="D2595" s="290" t="s">
        <v>1158</v>
      </c>
      <c r="E2595" s="290"/>
      <c r="F2595" s="292"/>
      <c r="G2595" s="292"/>
      <c r="H2595" s="291">
        <f t="shared" si="184"/>
        <v>34131995</v>
      </c>
      <c r="I2595" s="293">
        <f t="shared" si="185"/>
        <v>0</v>
      </c>
      <c r="M2595" s="295">
        <v>495</v>
      </c>
    </row>
    <row r="2596" spans="1:13" s="197" customFormat="1" ht="12.75">
      <c r="A2596" s="290"/>
      <c r="B2596" s="291">
        <v>2405851.5</v>
      </c>
      <c r="C2596" s="290" t="s">
        <v>1145</v>
      </c>
      <c r="D2596" s="290" t="s">
        <v>1159</v>
      </c>
      <c r="E2596" s="290"/>
      <c r="F2596" s="292"/>
      <c r="G2596" s="292"/>
      <c r="H2596" s="291">
        <f t="shared" si="184"/>
        <v>31726143.5</v>
      </c>
      <c r="I2596" s="293">
        <f t="shared" si="185"/>
        <v>4909.901020408163</v>
      </c>
      <c r="M2596" s="295">
        <v>490</v>
      </c>
    </row>
    <row r="2597" spans="1:13" s="197" customFormat="1" ht="12.75">
      <c r="A2597" s="290"/>
      <c r="B2597" s="291">
        <v>2008772</v>
      </c>
      <c r="C2597" s="290" t="s">
        <v>1145</v>
      </c>
      <c r="D2597" s="290" t="s">
        <v>1160</v>
      </c>
      <c r="E2597" s="290"/>
      <c r="F2597" s="292"/>
      <c r="G2597" s="292"/>
      <c r="H2597" s="291">
        <f t="shared" si="184"/>
        <v>29717371.5</v>
      </c>
      <c r="I2597" s="293">
        <f t="shared" si="185"/>
        <v>4099.534693877551</v>
      </c>
      <c r="M2597" s="295">
        <v>490</v>
      </c>
    </row>
    <row r="2598" spans="1:13" s="197" customFormat="1" ht="12.75">
      <c r="A2598" s="290"/>
      <c r="B2598" s="291">
        <v>4121133</v>
      </c>
      <c r="C2598" s="290" t="s">
        <v>1145</v>
      </c>
      <c r="D2598" s="290" t="s">
        <v>1161</v>
      </c>
      <c r="E2598" s="290"/>
      <c r="F2598" s="292"/>
      <c r="G2598" s="292"/>
      <c r="H2598" s="291">
        <f t="shared" si="184"/>
        <v>25596238.5</v>
      </c>
      <c r="I2598" s="293">
        <f t="shared" si="185"/>
        <v>8497.181443298969</v>
      </c>
      <c r="M2598" s="295">
        <v>485</v>
      </c>
    </row>
    <row r="2599" spans="1:13" s="197" customFormat="1" ht="12.75">
      <c r="A2599" s="290"/>
      <c r="B2599" s="291">
        <v>2806749</v>
      </c>
      <c r="C2599" s="290" t="s">
        <v>1145</v>
      </c>
      <c r="D2599" s="290" t="s">
        <v>1162</v>
      </c>
      <c r="E2599" s="290"/>
      <c r="F2599" s="292"/>
      <c r="G2599" s="292"/>
      <c r="H2599" s="291">
        <f t="shared" si="184"/>
        <v>22789489.5</v>
      </c>
      <c r="I2599" s="293">
        <f t="shared" si="185"/>
        <v>5871.859832635983</v>
      </c>
      <c r="M2599" s="295">
        <v>478</v>
      </c>
    </row>
    <row r="2600" spans="1:13" s="197" customFormat="1" ht="12.75">
      <c r="A2600" s="290"/>
      <c r="B2600" s="291">
        <v>2603347.5</v>
      </c>
      <c r="C2600" s="290" t="s">
        <v>1145</v>
      </c>
      <c r="D2600" s="290" t="s">
        <v>1163</v>
      </c>
      <c r="E2600" s="290"/>
      <c r="F2600" s="292"/>
      <c r="G2600" s="292"/>
      <c r="H2600" s="291">
        <f t="shared" si="184"/>
        <v>20186142</v>
      </c>
      <c r="I2600" s="293">
        <f t="shared" si="185"/>
        <v>5423.640625</v>
      </c>
      <c r="J2600" s="296"/>
      <c r="K2600" s="296"/>
      <c r="L2600" s="296"/>
      <c r="M2600" s="295">
        <v>480</v>
      </c>
    </row>
    <row r="2601" spans="1:13" s="197" customFormat="1" ht="12.75">
      <c r="A2601" s="290"/>
      <c r="B2601" s="291">
        <v>3785463</v>
      </c>
      <c r="C2601" s="290" t="s">
        <v>1145</v>
      </c>
      <c r="D2601" s="290" t="s">
        <v>1164</v>
      </c>
      <c r="E2601" s="290"/>
      <c r="F2601" s="292"/>
      <c r="G2601" s="292"/>
      <c r="H2601" s="291">
        <f t="shared" si="184"/>
        <v>16400679</v>
      </c>
      <c r="I2601" s="293">
        <f t="shared" si="185"/>
        <v>7886.38125</v>
      </c>
      <c r="J2601" s="296"/>
      <c r="K2601" s="296"/>
      <c r="L2601" s="296"/>
      <c r="M2601" s="295">
        <v>480</v>
      </c>
    </row>
    <row r="2602" spans="1:13" s="197" customFormat="1" ht="12.75">
      <c r="A2602" s="290"/>
      <c r="B2602" s="291">
        <v>1817860</v>
      </c>
      <c r="C2602" s="290" t="s">
        <v>1145</v>
      </c>
      <c r="D2602" s="290" t="s">
        <v>1166</v>
      </c>
      <c r="E2602" s="290"/>
      <c r="F2602" s="292"/>
      <c r="G2602" s="292"/>
      <c r="H2602" s="291">
        <f t="shared" si="184"/>
        <v>14582819</v>
      </c>
      <c r="I2602" s="293">
        <f t="shared" si="185"/>
        <v>3819.0336134453783</v>
      </c>
      <c r="J2602" s="296"/>
      <c r="K2602" s="296"/>
      <c r="L2602" s="296"/>
      <c r="M2602" s="295">
        <v>476</v>
      </c>
    </row>
    <row r="2603" spans="1:13" s="197" customFormat="1" ht="12.75">
      <c r="A2603" s="290"/>
      <c r="B2603" s="291">
        <v>1404764</v>
      </c>
      <c r="C2603" s="290" t="s">
        <v>1145</v>
      </c>
      <c r="D2603" s="290" t="s">
        <v>1167</v>
      </c>
      <c r="E2603" s="290"/>
      <c r="F2603" s="292"/>
      <c r="G2603" s="292"/>
      <c r="H2603" s="291">
        <f>H2602-B2603</f>
        <v>13178055</v>
      </c>
      <c r="I2603" s="293">
        <f>+B2603/M2603</f>
        <v>2957.3978947368423</v>
      </c>
      <c r="J2603" s="296"/>
      <c r="K2603" s="296"/>
      <c r="L2603" s="296"/>
      <c r="M2603" s="295">
        <v>475</v>
      </c>
    </row>
    <row r="2604" spans="1:13" s="197" customFormat="1" ht="12.75">
      <c r="A2604" s="290"/>
      <c r="B2604" s="291">
        <f>+B2513</f>
        <v>5769757</v>
      </c>
      <c r="C2604" s="290" t="s">
        <v>1145</v>
      </c>
      <c r="D2604" s="290" t="s">
        <v>1192</v>
      </c>
      <c r="E2604" s="290"/>
      <c r="F2604" s="292"/>
      <c r="G2604" s="292"/>
      <c r="H2604" s="291">
        <f>H2603-B2604</f>
        <v>7408298</v>
      </c>
      <c r="I2604" s="293">
        <f>+B2604/M2604</f>
        <v>12146.856842105262</v>
      </c>
      <c r="J2604" s="296"/>
      <c r="K2604" s="296"/>
      <c r="L2604" s="296"/>
      <c r="M2604" s="295">
        <v>475</v>
      </c>
    </row>
    <row r="2605" spans="1:13" s="197" customFormat="1" ht="12.75">
      <c r="A2605" s="290"/>
      <c r="B2605" s="291">
        <v>-34630149</v>
      </c>
      <c r="C2605" s="290" t="s">
        <v>1145</v>
      </c>
      <c r="D2605" s="290" t="s">
        <v>1196</v>
      </c>
      <c r="E2605" s="290"/>
      <c r="F2605" s="292"/>
      <c r="G2605" s="292"/>
      <c r="H2605" s="291">
        <f>H2604-B2605</f>
        <v>42038447</v>
      </c>
      <c r="I2605" s="293">
        <f>+B2605/M2605</f>
        <v>-72146.14375</v>
      </c>
      <c r="J2605" s="296"/>
      <c r="K2605" s="296"/>
      <c r="L2605" s="296"/>
      <c r="M2605" s="295">
        <v>480</v>
      </c>
    </row>
    <row r="2606" spans="1:13" s="301" customFormat="1" ht="12.75">
      <c r="A2606" s="297"/>
      <c r="B2606" s="150">
        <f>SUM(B2592:B2605)</f>
        <v>-42038447</v>
      </c>
      <c r="C2606" s="297" t="s">
        <v>1145</v>
      </c>
      <c r="D2606" s="297" t="s">
        <v>1191</v>
      </c>
      <c r="E2606" s="297"/>
      <c r="F2606" s="298"/>
      <c r="G2606" s="299"/>
      <c r="H2606" s="150">
        <v>0</v>
      </c>
      <c r="I2606" s="300">
        <f>+B2606/M2606</f>
        <v>-87580.09791666667</v>
      </c>
      <c r="M2606" s="350">
        <v>480</v>
      </c>
    </row>
    <row r="2607" spans="1:13" s="296" customFormat="1" ht="12.75">
      <c r="A2607" s="193"/>
      <c r="B2607" s="149"/>
      <c r="C2607" s="193"/>
      <c r="D2607" s="193"/>
      <c r="E2607" s="193"/>
      <c r="F2607" s="302"/>
      <c r="G2607" s="303"/>
      <c r="H2607" s="149"/>
      <c r="I2607" s="304"/>
      <c r="M2607" s="295"/>
    </row>
    <row r="2608" spans="1:13" s="296" customFormat="1" ht="12.75">
      <c r="A2608" s="193"/>
      <c r="B2608" s="149"/>
      <c r="C2608" s="193"/>
      <c r="D2608" s="193"/>
      <c r="E2608" s="193"/>
      <c r="F2608" s="302"/>
      <c r="G2608" s="303"/>
      <c r="H2608" s="149"/>
      <c r="I2608" s="304"/>
      <c r="M2608" s="295"/>
    </row>
    <row r="2609" spans="1:13" s="296" customFormat="1" ht="12.75">
      <c r="A2609" s="193"/>
      <c r="B2609" s="149"/>
      <c r="C2609" s="193"/>
      <c r="D2609" s="193"/>
      <c r="E2609" s="193"/>
      <c r="F2609" s="302"/>
      <c r="G2609" s="303"/>
      <c r="H2609" s="149"/>
      <c r="I2609" s="304"/>
      <c r="M2609" s="295"/>
    </row>
    <row r="2610" spans="1:13" s="205" customFormat="1" ht="12.75">
      <c r="A2610" s="305"/>
      <c r="B2610" s="306">
        <v>-6500000</v>
      </c>
      <c r="C2610" s="305" t="s">
        <v>1146</v>
      </c>
      <c r="D2610" s="305" t="s">
        <v>1178</v>
      </c>
      <c r="E2610" s="305"/>
      <c r="F2610" s="307"/>
      <c r="G2610" s="307"/>
      <c r="H2610" s="306">
        <f aca="true" t="shared" si="186" ref="H2610:H2615">H2609-B2610</f>
        <v>6500000</v>
      </c>
      <c r="I2610" s="308">
        <f aca="true" t="shared" si="187" ref="I2610:I2616">+B2610/M2610</f>
        <v>-13541.666666666666</v>
      </c>
      <c r="M2610" s="204">
        <v>480</v>
      </c>
    </row>
    <row r="2611" spans="1:13" s="311" customFormat="1" ht="12.75">
      <c r="A2611" s="200"/>
      <c r="B2611" s="198">
        <v>2419835</v>
      </c>
      <c r="C2611" s="305" t="s">
        <v>1146</v>
      </c>
      <c r="D2611" s="200" t="s">
        <v>1152</v>
      </c>
      <c r="E2611" s="200"/>
      <c r="F2611" s="309"/>
      <c r="G2611" s="310"/>
      <c r="H2611" s="306">
        <f t="shared" si="186"/>
        <v>4080165</v>
      </c>
      <c r="I2611" s="308">
        <f t="shared" si="187"/>
        <v>5041.322916666667</v>
      </c>
      <c r="M2611" s="204">
        <v>480</v>
      </c>
    </row>
    <row r="2612" spans="1:13" s="311" customFormat="1" ht="12.75">
      <c r="A2612" s="200"/>
      <c r="B2612" s="198">
        <v>3036892</v>
      </c>
      <c r="C2612" s="305" t="s">
        <v>1146</v>
      </c>
      <c r="D2612" s="200" t="s">
        <v>1153</v>
      </c>
      <c r="E2612" s="200"/>
      <c r="F2612" s="309"/>
      <c r="G2612" s="310"/>
      <c r="H2612" s="306">
        <f t="shared" si="186"/>
        <v>1043273</v>
      </c>
      <c r="I2612" s="308">
        <f t="shared" si="187"/>
        <v>6326.858333333334</v>
      </c>
      <c r="M2612" s="204">
        <v>480</v>
      </c>
    </row>
    <row r="2613" spans="1:13" s="311" customFormat="1" ht="12.75">
      <c r="A2613" s="200"/>
      <c r="B2613" s="198">
        <v>-6000000</v>
      </c>
      <c r="C2613" s="305" t="s">
        <v>1146</v>
      </c>
      <c r="D2613" s="200" t="s">
        <v>1179</v>
      </c>
      <c r="E2613" s="200"/>
      <c r="F2613" s="309"/>
      <c r="G2613" s="310"/>
      <c r="H2613" s="306">
        <f t="shared" si="186"/>
        <v>7043273</v>
      </c>
      <c r="I2613" s="308">
        <f t="shared" si="187"/>
        <v>-12500</v>
      </c>
      <c r="M2613" s="204">
        <v>480</v>
      </c>
    </row>
    <row r="2614" spans="1:13" s="311" customFormat="1" ht="12.75">
      <c r="A2614" s="200"/>
      <c r="B2614" s="198">
        <f>+B2514</f>
        <v>2194300</v>
      </c>
      <c r="C2614" s="305" t="s">
        <v>1146</v>
      </c>
      <c r="D2614" s="200" t="s">
        <v>1154</v>
      </c>
      <c r="E2614" s="200"/>
      <c r="F2614" s="309"/>
      <c r="G2614" s="310"/>
      <c r="H2614" s="306">
        <f t="shared" si="186"/>
        <v>4848973</v>
      </c>
      <c r="I2614" s="308">
        <f t="shared" si="187"/>
        <v>4571.458333333333</v>
      </c>
      <c r="M2614" s="204">
        <v>480</v>
      </c>
    </row>
    <row r="2615" spans="1:13" s="311" customFormat="1" ht="12.75">
      <c r="A2615" s="200"/>
      <c r="B2615" s="198">
        <v>-4000000</v>
      </c>
      <c r="C2615" s="305" t="s">
        <v>1146</v>
      </c>
      <c r="D2615" s="200" t="s">
        <v>1196</v>
      </c>
      <c r="E2615" s="200"/>
      <c r="F2615" s="309"/>
      <c r="G2615" s="310"/>
      <c r="H2615" s="306">
        <f t="shared" si="186"/>
        <v>8848973</v>
      </c>
      <c r="I2615" s="308">
        <f t="shared" si="187"/>
        <v>-8333.333333333334</v>
      </c>
      <c r="M2615" s="204">
        <v>480</v>
      </c>
    </row>
    <row r="2616" spans="1:13" s="317" customFormat="1" ht="12.75">
      <c r="A2616" s="312"/>
      <c r="B2616" s="313">
        <f>SUM(B2610:B2615)</f>
        <v>-8848973</v>
      </c>
      <c r="C2616" s="312"/>
      <c r="D2616" s="312" t="s">
        <v>1193</v>
      </c>
      <c r="E2616" s="312"/>
      <c r="F2616" s="314"/>
      <c r="G2616" s="315"/>
      <c r="H2616" s="313">
        <v>0</v>
      </c>
      <c r="I2616" s="316">
        <f t="shared" si="187"/>
        <v>-18435.360416666666</v>
      </c>
      <c r="M2616" s="318">
        <v>480</v>
      </c>
    </row>
    <row r="2617" spans="1:13" s="296" customFormat="1" ht="12.75">
      <c r="A2617" s="193"/>
      <c r="B2617" s="149"/>
      <c r="C2617" s="193"/>
      <c r="D2617" s="193"/>
      <c r="E2617" s="193"/>
      <c r="F2617" s="302"/>
      <c r="G2617" s="303"/>
      <c r="H2617" s="149"/>
      <c r="I2617" s="304"/>
      <c r="M2617" s="295"/>
    </row>
    <row r="2618" spans="1:13" s="296" customFormat="1" ht="12.75">
      <c r="A2618" s="193"/>
      <c r="B2618" s="149"/>
      <c r="C2618" s="193"/>
      <c r="D2618" s="193"/>
      <c r="E2618" s="193"/>
      <c r="F2618" s="302"/>
      <c r="G2618" s="303"/>
      <c r="H2618" s="149"/>
      <c r="I2618" s="304"/>
      <c r="M2618" s="295"/>
    </row>
    <row r="2619" spans="1:13" s="296" customFormat="1" ht="12.75">
      <c r="A2619" s="193"/>
      <c r="B2619" s="149"/>
      <c r="C2619" s="193"/>
      <c r="D2619" s="193"/>
      <c r="E2619" s="193"/>
      <c r="F2619" s="302"/>
      <c r="G2619" s="303"/>
      <c r="H2619" s="149"/>
      <c r="I2619" s="304"/>
      <c r="M2619" s="295"/>
    </row>
    <row r="2620" spans="1:13" s="296" customFormat="1" ht="12.75">
      <c r="A2620" s="193"/>
      <c r="B2620" s="352">
        <v>-3279785</v>
      </c>
      <c r="C2620" s="351" t="s">
        <v>1187</v>
      </c>
      <c r="D2620" s="351" t="s">
        <v>1197</v>
      </c>
      <c r="E2620" s="193"/>
      <c r="F2620" s="302"/>
      <c r="G2620" s="303"/>
      <c r="H2620" s="149"/>
      <c r="I2620" s="304"/>
      <c r="M2620" s="295"/>
    </row>
    <row r="2621" spans="1:13" s="356" customFormat="1" ht="12.75">
      <c r="A2621" s="351"/>
      <c r="B2621" s="352">
        <v>0</v>
      </c>
      <c r="C2621" s="351" t="s">
        <v>1187</v>
      </c>
      <c r="D2621" s="351" t="s">
        <v>1154</v>
      </c>
      <c r="E2621" s="351"/>
      <c r="F2621" s="353"/>
      <c r="G2621" s="354"/>
      <c r="H2621" s="352"/>
      <c r="I2621" s="355"/>
      <c r="M2621" s="357"/>
    </row>
    <row r="2622" spans="1:13" s="363" customFormat="1" ht="12.75">
      <c r="A2622" s="358"/>
      <c r="B2622" s="359">
        <f>SUM(B2620:B2621)</f>
        <v>-3279785</v>
      </c>
      <c r="C2622" s="358"/>
      <c r="D2622" s="358" t="s">
        <v>1193</v>
      </c>
      <c r="E2622" s="358"/>
      <c r="F2622" s="360"/>
      <c r="G2622" s="361"/>
      <c r="H2622" s="359"/>
      <c r="I2622" s="362"/>
      <c r="M2622" s="364"/>
    </row>
    <row r="2623" spans="1:13" s="296" customFormat="1" ht="12.75">
      <c r="A2623" s="193"/>
      <c r="B2623" s="149"/>
      <c r="C2623" s="193"/>
      <c r="D2623" s="193"/>
      <c r="E2623" s="193"/>
      <c r="F2623" s="302"/>
      <c r="G2623" s="303"/>
      <c r="H2623" s="149"/>
      <c r="I2623" s="304"/>
      <c r="M2623" s="295"/>
    </row>
    <row r="2624" spans="1:13" s="296" customFormat="1" ht="12.75">
      <c r="A2624" s="193"/>
      <c r="B2624" s="149"/>
      <c r="C2624" s="193"/>
      <c r="D2624" s="193"/>
      <c r="E2624" s="193"/>
      <c r="F2624" s="302"/>
      <c r="G2624" s="303"/>
      <c r="H2624" s="149"/>
      <c r="I2624" s="304"/>
      <c r="M2624" s="295"/>
    </row>
    <row r="2625" spans="1:13" s="323" customFormat="1" ht="12.75">
      <c r="A2625" s="319"/>
      <c r="B2625" s="320"/>
      <c r="C2625" s="319"/>
      <c r="D2625" s="319"/>
      <c r="E2625" s="319"/>
      <c r="F2625" s="321"/>
      <c r="G2625" s="321"/>
      <c r="H2625" s="320">
        <v>0</v>
      </c>
      <c r="I2625" s="322">
        <f>+B2625/M2625</f>
        <v>0</v>
      </c>
      <c r="M2625" s="324">
        <v>500</v>
      </c>
    </row>
    <row r="2626" spans="1:13" s="331" customFormat="1" ht="12.75">
      <c r="A2626" s="325"/>
      <c r="B2626" s="326"/>
      <c r="C2626" s="325"/>
      <c r="D2626" s="325" t="s">
        <v>1181</v>
      </c>
      <c r="E2626" s="325"/>
      <c r="F2626" s="327"/>
      <c r="G2626" s="328"/>
      <c r="H2626" s="329"/>
      <c r="I2626" s="330"/>
      <c r="M2626" s="324"/>
    </row>
    <row r="2627" spans="1:13" s="331" customFormat="1" ht="12.75">
      <c r="A2627" s="325" t="s">
        <v>1180</v>
      </c>
      <c r="B2627" s="329"/>
      <c r="C2627" s="332"/>
      <c r="D2627" s="325"/>
      <c r="E2627" s="325"/>
      <c r="F2627" s="328"/>
      <c r="G2627" s="328"/>
      <c r="H2627" s="329"/>
      <c r="I2627" s="333"/>
      <c r="K2627" s="334"/>
      <c r="M2627" s="324"/>
    </row>
    <row r="2628" spans="1:11" s="331" customFormat="1" ht="12.75">
      <c r="A2628" s="325"/>
      <c r="B2628" s="329"/>
      <c r="C2628" s="325"/>
      <c r="D2628" s="325"/>
      <c r="E2628" s="325" t="s">
        <v>1194</v>
      </c>
      <c r="F2628" s="328"/>
      <c r="G2628" s="328"/>
      <c r="H2628" s="329"/>
      <c r="I2628" s="333"/>
      <c r="K2628" s="334"/>
    </row>
    <row r="2629" spans="1:13" s="331" customFormat="1" ht="12.75">
      <c r="A2629" s="325"/>
      <c r="B2629" s="335">
        <v>-4000000</v>
      </c>
      <c r="C2629" s="329" t="s">
        <v>1183</v>
      </c>
      <c r="D2629" s="325"/>
      <c r="E2629" s="325" t="s">
        <v>1195</v>
      </c>
      <c r="F2629" s="328"/>
      <c r="G2629" s="328"/>
      <c r="H2629" s="329">
        <f>H2628-B2629</f>
        <v>4000000</v>
      </c>
      <c r="I2629" s="336">
        <v>20000</v>
      </c>
      <c r="K2629" s="337"/>
      <c r="M2629" s="338">
        <f>-B2629/I2629</f>
        <v>200</v>
      </c>
    </row>
    <row r="2630" spans="1:13" s="331" customFormat="1" ht="12.75">
      <c r="A2630" s="325"/>
      <c r="B2630" s="329">
        <v>0</v>
      </c>
      <c r="C2630" s="325" t="s">
        <v>1185</v>
      </c>
      <c r="D2630" s="325"/>
      <c r="E2630" s="325"/>
      <c r="F2630" s="328"/>
      <c r="G2630" s="328" t="s">
        <v>46</v>
      </c>
      <c r="H2630" s="329">
        <f>H2629-B2630</f>
        <v>4000000</v>
      </c>
      <c r="I2630" s="336">
        <v>20001</v>
      </c>
      <c r="K2630" s="337"/>
      <c r="M2630" s="338">
        <v>480</v>
      </c>
    </row>
    <row r="2631" spans="1:13" s="331" customFormat="1" ht="12.75">
      <c r="A2631" s="325"/>
      <c r="B2631" s="335">
        <f>SUM(B2629:B2630)</f>
        <v>-4000000</v>
      </c>
      <c r="C2631" s="332" t="s">
        <v>1186</v>
      </c>
      <c r="D2631" s="325"/>
      <c r="E2631" s="325"/>
      <c r="F2631" s="328"/>
      <c r="G2631" s="328" t="s">
        <v>49</v>
      </c>
      <c r="H2631" s="329">
        <v>0</v>
      </c>
      <c r="I2631" s="336">
        <v>20002</v>
      </c>
      <c r="K2631" s="334"/>
      <c r="M2631" s="338">
        <v>480</v>
      </c>
    </row>
    <row r="2632" spans="2:13" ht="12.75">
      <c r="B2632" s="8"/>
      <c r="H2632" s="8">
        <v>0</v>
      </c>
      <c r="I2632" s="28">
        <f aca="true" t="shared" si="188" ref="I2632:I2643">+B2632/M2632</f>
        <v>0</v>
      </c>
      <c r="M2632" s="2">
        <v>480</v>
      </c>
    </row>
    <row r="2633" spans="2:13" ht="12.75">
      <c r="B2633" s="8"/>
      <c r="H2633" s="8">
        <f aca="true" t="shared" si="189" ref="H2633:H2643">H2632-B2633</f>
        <v>0</v>
      </c>
      <c r="I2633" s="28">
        <f t="shared" si="188"/>
        <v>0</v>
      </c>
      <c r="M2633" s="2">
        <v>480</v>
      </c>
    </row>
    <row r="2634" spans="2:13" ht="12.75">
      <c r="B2634" s="8"/>
      <c r="H2634" s="8">
        <f t="shared" si="189"/>
        <v>0</v>
      </c>
      <c r="I2634" s="28">
        <f t="shared" si="188"/>
        <v>0</v>
      </c>
      <c r="M2634" s="2">
        <v>480</v>
      </c>
    </row>
    <row r="2635" spans="1:13" s="371" customFormat="1" ht="12.75">
      <c r="A2635" s="365"/>
      <c r="B2635" s="366"/>
      <c r="C2635" s="365"/>
      <c r="D2635" s="365" t="s">
        <v>1187</v>
      </c>
      <c r="E2635" s="365"/>
      <c r="F2635" s="367"/>
      <c r="G2635" s="368"/>
      <c r="H2635" s="369"/>
      <c r="I2635" s="370"/>
      <c r="M2635" s="372"/>
    </row>
    <row r="2636" spans="1:13" s="371" customFormat="1" ht="12.75">
      <c r="A2636" s="365" t="s">
        <v>1180</v>
      </c>
      <c r="B2636" s="369"/>
      <c r="C2636" s="373"/>
      <c r="D2636" s="365"/>
      <c r="E2636" s="365"/>
      <c r="F2636" s="368"/>
      <c r="G2636" s="368"/>
      <c r="H2636" s="369"/>
      <c r="I2636" s="374"/>
      <c r="K2636" s="375"/>
      <c r="M2636" s="372"/>
    </row>
    <row r="2637" spans="1:11" s="371" customFormat="1" ht="12.75">
      <c r="A2637" s="365"/>
      <c r="B2637" s="369"/>
      <c r="C2637" s="365"/>
      <c r="D2637" s="365"/>
      <c r="E2637" s="365" t="s">
        <v>1182</v>
      </c>
      <c r="F2637" s="368"/>
      <c r="G2637" s="368"/>
      <c r="H2637" s="369"/>
      <c r="I2637" s="374"/>
      <c r="K2637" s="375"/>
    </row>
    <row r="2638" spans="1:13" s="371" customFormat="1" ht="12.75">
      <c r="A2638" s="365"/>
      <c r="B2638" s="376">
        <v>-3279788</v>
      </c>
      <c r="C2638" s="369" t="s">
        <v>1183</v>
      </c>
      <c r="D2638" s="365"/>
      <c r="E2638" s="365" t="s">
        <v>1184</v>
      </c>
      <c r="F2638" s="368"/>
      <c r="G2638" s="368"/>
      <c r="H2638" s="369">
        <f>H2637-B2638</f>
        <v>3279788</v>
      </c>
      <c r="I2638" s="377">
        <v>20000</v>
      </c>
      <c r="K2638" s="378"/>
      <c r="M2638" s="379">
        <f>-B2638/I2638</f>
        <v>163.9894</v>
      </c>
    </row>
    <row r="2639" spans="1:13" s="371" customFormat="1" ht="12.75">
      <c r="A2639" s="365"/>
      <c r="B2639" s="369">
        <v>0</v>
      </c>
      <c r="C2639" s="365" t="s">
        <v>1185</v>
      </c>
      <c r="D2639" s="365"/>
      <c r="E2639" s="365"/>
      <c r="F2639" s="368"/>
      <c r="G2639" s="368" t="s">
        <v>1188</v>
      </c>
      <c r="H2639" s="369">
        <f>H2638-B2639</f>
        <v>3279788</v>
      </c>
      <c r="I2639" s="377">
        <v>20001</v>
      </c>
      <c r="K2639" s="378"/>
      <c r="M2639" s="379">
        <v>475</v>
      </c>
    </row>
    <row r="2640" spans="1:13" s="371" customFormat="1" ht="12.75">
      <c r="A2640" s="365"/>
      <c r="B2640" s="376">
        <f>SUM(B2638:B2639)</f>
        <v>-3279788</v>
      </c>
      <c r="C2640" s="373" t="s">
        <v>1186</v>
      </c>
      <c r="D2640" s="365"/>
      <c r="E2640" s="365"/>
      <c r="F2640" s="368"/>
      <c r="G2640" s="368" t="s">
        <v>1189</v>
      </c>
      <c r="H2640" s="369">
        <v>0</v>
      </c>
      <c r="I2640" s="377">
        <v>20002</v>
      </c>
      <c r="K2640" s="375"/>
      <c r="M2640" s="379">
        <v>475</v>
      </c>
    </row>
    <row r="2641" spans="1:13" s="384" customFormat="1" ht="12.75">
      <c r="A2641" s="380"/>
      <c r="B2641" s="381"/>
      <c r="C2641" s="380"/>
      <c r="D2641" s="380"/>
      <c r="E2641" s="380"/>
      <c r="F2641" s="382"/>
      <c r="G2641" s="382"/>
      <c r="H2641" s="381">
        <f t="shared" si="189"/>
        <v>0</v>
      </c>
      <c r="I2641" s="383">
        <f t="shared" si="188"/>
        <v>0</v>
      </c>
      <c r="M2641" s="372">
        <v>475</v>
      </c>
    </row>
    <row r="2642" spans="2:13" ht="12.75">
      <c r="B2642" s="8"/>
      <c r="H2642" s="8">
        <f t="shared" si="189"/>
        <v>0</v>
      </c>
      <c r="I2642" s="28">
        <f t="shared" si="188"/>
        <v>0</v>
      </c>
      <c r="M2642" s="2">
        <v>475</v>
      </c>
    </row>
    <row r="2643" spans="2:13" ht="12.75">
      <c r="B2643" s="8"/>
      <c r="H2643" s="8">
        <f t="shared" si="189"/>
        <v>0</v>
      </c>
      <c r="I2643" s="28">
        <f t="shared" si="188"/>
        <v>0</v>
      </c>
      <c r="M2643" s="2">
        <v>475</v>
      </c>
    </row>
    <row r="2644" spans="1:11" s="342" customFormat="1" ht="12.75">
      <c r="A2644" s="339"/>
      <c r="B2644" s="341"/>
      <c r="C2644" s="339"/>
      <c r="D2644" s="339"/>
      <c r="E2644" s="339" t="s">
        <v>1182</v>
      </c>
      <c r="F2644" s="340"/>
      <c r="G2644" s="340"/>
      <c r="H2644" s="341"/>
      <c r="I2644" s="344"/>
      <c r="K2644" s="345"/>
    </row>
    <row r="2645" spans="1:13" s="342" customFormat="1" ht="12.75">
      <c r="A2645" s="339"/>
      <c r="B2645" s="346">
        <v>-34808108</v>
      </c>
      <c r="C2645" s="341" t="s">
        <v>1183</v>
      </c>
      <c r="D2645" s="339"/>
      <c r="E2645" s="339" t="s">
        <v>1184</v>
      </c>
      <c r="F2645" s="340"/>
      <c r="G2645" s="340"/>
      <c r="H2645" s="341">
        <f>H2644-B2645</f>
        <v>34808108</v>
      </c>
      <c r="I2645" s="347">
        <v>20000</v>
      </c>
      <c r="K2645" s="348"/>
      <c r="M2645" s="349">
        <f>-B2645/I2645</f>
        <v>1740.4054</v>
      </c>
    </row>
    <row r="2646" spans="1:13" s="342" customFormat="1" ht="12.75">
      <c r="A2646" s="339"/>
      <c r="B2646" s="341">
        <v>177959</v>
      </c>
      <c r="C2646" s="339" t="s">
        <v>1185</v>
      </c>
      <c r="D2646" s="339"/>
      <c r="E2646" s="339"/>
      <c r="F2646" s="340"/>
      <c r="G2646" s="340" t="s">
        <v>46</v>
      </c>
      <c r="H2646" s="341">
        <f>H2645-B2646</f>
        <v>34630149</v>
      </c>
      <c r="I2646" s="347">
        <v>20001</v>
      </c>
      <c r="K2646" s="348"/>
      <c r="M2646" s="349">
        <v>480</v>
      </c>
    </row>
    <row r="2647" spans="1:13" s="342" customFormat="1" ht="12.75">
      <c r="A2647" s="339"/>
      <c r="B2647" s="346">
        <f>SUM(B2645:B2646)</f>
        <v>-34630149</v>
      </c>
      <c r="C2647" s="343" t="s">
        <v>1186</v>
      </c>
      <c r="D2647" s="339"/>
      <c r="E2647" s="339"/>
      <c r="F2647" s="340"/>
      <c r="G2647" s="340" t="s">
        <v>49</v>
      </c>
      <c r="H2647" s="341">
        <v>0</v>
      </c>
      <c r="I2647" s="347">
        <v>20002</v>
      </c>
      <c r="K2647" s="345"/>
      <c r="M2647" s="349">
        <v>480</v>
      </c>
    </row>
    <row r="2648" spans="2:13" ht="12.75">
      <c r="B2648" s="8"/>
      <c r="H2648" s="8">
        <f aca="true" t="shared" si="190" ref="H2648:H2705">H2647-B2648</f>
        <v>0</v>
      </c>
      <c r="I2648" s="28">
        <f aca="true" t="shared" si="191" ref="I2648:I2709">+B2648/M2648</f>
        <v>0</v>
      </c>
      <c r="M2648" s="2">
        <v>480</v>
      </c>
    </row>
    <row r="2649" spans="2:13" ht="12.75">
      <c r="B2649" s="8"/>
      <c r="H2649" s="8">
        <f t="shared" si="190"/>
        <v>0</v>
      </c>
      <c r="I2649" s="28">
        <f t="shared" si="191"/>
        <v>0</v>
      </c>
      <c r="M2649" s="2">
        <v>480</v>
      </c>
    </row>
    <row r="2650" spans="2:13" ht="12.75">
      <c r="B2650" s="8"/>
      <c r="H2650" s="8">
        <f t="shared" si="190"/>
        <v>0</v>
      </c>
      <c r="I2650" s="28">
        <f t="shared" si="191"/>
        <v>0</v>
      </c>
      <c r="M2650" s="2">
        <v>480</v>
      </c>
    </row>
    <row r="2651" spans="2:13" ht="12.75">
      <c r="B2651" s="8"/>
      <c r="H2651" s="8">
        <f t="shared" si="190"/>
        <v>0</v>
      </c>
      <c r="I2651" s="28">
        <f t="shared" si="191"/>
        <v>0</v>
      </c>
      <c r="M2651" s="2">
        <v>480</v>
      </c>
    </row>
    <row r="2652" spans="2:13" ht="12.75" hidden="1">
      <c r="B2652" s="8"/>
      <c r="H2652" s="8">
        <f t="shared" si="190"/>
        <v>0</v>
      </c>
      <c r="I2652" s="28">
        <f t="shared" si="191"/>
        <v>0</v>
      </c>
      <c r="M2652" s="2">
        <v>480</v>
      </c>
    </row>
    <row r="2653" spans="2:13" ht="12.75" hidden="1">
      <c r="B2653" s="8"/>
      <c r="H2653" s="8">
        <f t="shared" si="190"/>
        <v>0</v>
      </c>
      <c r="I2653" s="28">
        <f t="shared" si="191"/>
        <v>0</v>
      </c>
      <c r="M2653" s="2">
        <v>480</v>
      </c>
    </row>
    <row r="2654" spans="2:13" ht="12.75" hidden="1">
      <c r="B2654" s="8"/>
      <c r="H2654" s="8">
        <f t="shared" si="190"/>
        <v>0</v>
      </c>
      <c r="I2654" s="28">
        <f t="shared" si="191"/>
        <v>0</v>
      </c>
      <c r="M2654" s="2">
        <v>480</v>
      </c>
    </row>
    <row r="2655" spans="2:13" ht="12.75" hidden="1">
      <c r="B2655" s="8"/>
      <c r="H2655" s="8">
        <f t="shared" si="190"/>
        <v>0</v>
      </c>
      <c r="I2655" s="28">
        <f t="shared" si="191"/>
        <v>0</v>
      </c>
      <c r="M2655" s="2">
        <v>480</v>
      </c>
    </row>
    <row r="2656" spans="2:13" ht="12.75" hidden="1">
      <c r="B2656" s="8"/>
      <c r="H2656" s="8">
        <f t="shared" si="190"/>
        <v>0</v>
      </c>
      <c r="I2656" s="28">
        <f t="shared" si="191"/>
        <v>0</v>
      </c>
      <c r="M2656" s="2">
        <v>480</v>
      </c>
    </row>
    <row r="2657" spans="2:13" ht="12.75" hidden="1">
      <c r="B2657" s="8"/>
      <c r="H2657" s="8">
        <f t="shared" si="190"/>
        <v>0</v>
      </c>
      <c r="I2657" s="28">
        <f t="shared" si="191"/>
        <v>0</v>
      </c>
      <c r="M2657" s="2">
        <v>480</v>
      </c>
    </row>
    <row r="2658" spans="2:13" ht="12.75" hidden="1">
      <c r="B2658" s="8"/>
      <c r="H2658" s="8">
        <f t="shared" si="190"/>
        <v>0</v>
      </c>
      <c r="I2658" s="28">
        <f t="shared" si="191"/>
        <v>0</v>
      </c>
      <c r="M2658" s="2">
        <v>480</v>
      </c>
    </row>
    <row r="2659" spans="2:13" ht="12.75" hidden="1">
      <c r="B2659" s="8"/>
      <c r="H2659" s="8">
        <f t="shared" si="190"/>
        <v>0</v>
      </c>
      <c r="I2659" s="28">
        <f t="shared" si="191"/>
        <v>0</v>
      </c>
      <c r="M2659" s="2">
        <v>480</v>
      </c>
    </row>
    <row r="2660" spans="2:13" ht="12.75" hidden="1">
      <c r="B2660" s="8"/>
      <c r="H2660" s="8">
        <f t="shared" si="190"/>
        <v>0</v>
      </c>
      <c r="I2660" s="28">
        <f t="shared" si="191"/>
        <v>0</v>
      </c>
      <c r="M2660" s="2">
        <v>480</v>
      </c>
    </row>
    <row r="2661" spans="2:13" ht="12.75" hidden="1">
      <c r="B2661" s="8"/>
      <c r="H2661" s="8">
        <f t="shared" si="190"/>
        <v>0</v>
      </c>
      <c r="I2661" s="28">
        <f t="shared" si="191"/>
        <v>0</v>
      </c>
      <c r="M2661" s="2">
        <v>480</v>
      </c>
    </row>
    <row r="2662" spans="2:13" ht="12.75" hidden="1">
      <c r="B2662" s="8"/>
      <c r="H2662" s="8">
        <f t="shared" si="190"/>
        <v>0</v>
      </c>
      <c r="I2662" s="28">
        <f t="shared" si="191"/>
        <v>0</v>
      </c>
      <c r="M2662" s="2">
        <v>480</v>
      </c>
    </row>
    <row r="2663" spans="2:13" ht="12.75" hidden="1">
      <c r="B2663" s="8"/>
      <c r="H2663" s="8">
        <f t="shared" si="190"/>
        <v>0</v>
      </c>
      <c r="I2663" s="28">
        <f t="shared" si="191"/>
        <v>0</v>
      </c>
      <c r="M2663" s="2">
        <v>500</v>
      </c>
    </row>
    <row r="2664" spans="2:13" ht="12.75" hidden="1">
      <c r="B2664" s="8"/>
      <c r="H2664" s="8">
        <f t="shared" si="190"/>
        <v>0</v>
      </c>
      <c r="I2664" s="28">
        <f t="shared" si="191"/>
        <v>0</v>
      </c>
      <c r="M2664" s="2">
        <v>500</v>
      </c>
    </row>
    <row r="2665" spans="2:13" ht="12.75" hidden="1">
      <c r="B2665" s="8"/>
      <c r="H2665" s="8">
        <f t="shared" si="190"/>
        <v>0</v>
      </c>
      <c r="I2665" s="28">
        <f t="shared" si="191"/>
        <v>0</v>
      </c>
      <c r="M2665" s="2">
        <v>500</v>
      </c>
    </row>
    <row r="2666" spans="2:13" ht="12.75" hidden="1">
      <c r="B2666" s="8"/>
      <c r="H2666" s="8">
        <f t="shared" si="190"/>
        <v>0</v>
      </c>
      <c r="I2666" s="28">
        <f t="shared" si="191"/>
        <v>0</v>
      </c>
      <c r="M2666" s="2">
        <v>500</v>
      </c>
    </row>
    <row r="2667" spans="2:13" ht="12.75" hidden="1">
      <c r="B2667" s="8"/>
      <c r="H2667" s="8">
        <f t="shared" si="190"/>
        <v>0</v>
      </c>
      <c r="I2667" s="28">
        <f t="shared" si="191"/>
        <v>0</v>
      </c>
      <c r="M2667" s="2">
        <v>500</v>
      </c>
    </row>
    <row r="2668" spans="2:13" ht="12.75" hidden="1">
      <c r="B2668" s="8"/>
      <c r="H2668" s="8">
        <f t="shared" si="190"/>
        <v>0</v>
      </c>
      <c r="I2668" s="28">
        <f t="shared" si="191"/>
        <v>0</v>
      </c>
      <c r="M2668" s="2">
        <v>500</v>
      </c>
    </row>
    <row r="2669" spans="2:13" ht="12.75" hidden="1">
      <c r="B2669" s="8"/>
      <c r="H2669" s="8">
        <f t="shared" si="190"/>
        <v>0</v>
      </c>
      <c r="I2669" s="28">
        <f t="shared" si="191"/>
        <v>0</v>
      </c>
      <c r="M2669" s="2">
        <v>500</v>
      </c>
    </row>
    <row r="2670" spans="2:13" ht="12.75" hidden="1">
      <c r="B2670" s="8"/>
      <c r="H2670" s="8">
        <f t="shared" si="190"/>
        <v>0</v>
      </c>
      <c r="I2670" s="28">
        <f t="shared" si="191"/>
        <v>0</v>
      </c>
      <c r="M2670" s="2">
        <v>500</v>
      </c>
    </row>
    <row r="2671" spans="2:13" ht="12.75" hidden="1">
      <c r="B2671" s="8"/>
      <c r="H2671" s="8">
        <f t="shared" si="190"/>
        <v>0</v>
      </c>
      <c r="I2671" s="28">
        <f t="shared" si="191"/>
        <v>0</v>
      </c>
      <c r="M2671" s="2">
        <v>500</v>
      </c>
    </row>
    <row r="2672" spans="2:13" ht="12.75" hidden="1">
      <c r="B2672" s="8"/>
      <c r="H2672" s="8">
        <f t="shared" si="190"/>
        <v>0</v>
      </c>
      <c r="I2672" s="28">
        <f t="shared" si="191"/>
        <v>0</v>
      </c>
      <c r="M2672" s="2">
        <v>500</v>
      </c>
    </row>
    <row r="2673" spans="2:13" ht="12.75" hidden="1">
      <c r="B2673" s="8"/>
      <c r="H2673" s="8">
        <f t="shared" si="190"/>
        <v>0</v>
      </c>
      <c r="I2673" s="28">
        <f t="shared" si="191"/>
        <v>0</v>
      </c>
      <c r="M2673" s="2">
        <v>500</v>
      </c>
    </row>
    <row r="2674" spans="2:13" ht="12.75" hidden="1">
      <c r="B2674" s="8"/>
      <c r="H2674" s="8">
        <f t="shared" si="190"/>
        <v>0</v>
      </c>
      <c r="I2674" s="28">
        <f t="shared" si="191"/>
        <v>0</v>
      </c>
      <c r="M2674" s="2">
        <v>500</v>
      </c>
    </row>
    <row r="2675" spans="2:13" ht="12.75" hidden="1">
      <c r="B2675" s="8"/>
      <c r="H2675" s="8">
        <f t="shared" si="190"/>
        <v>0</v>
      </c>
      <c r="I2675" s="28">
        <f t="shared" si="191"/>
        <v>0</v>
      </c>
      <c r="M2675" s="2">
        <v>500</v>
      </c>
    </row>
    <row r="2676" spans="2:13" ht="12.75" hidden="1">
      <c r="B2676" s="8"/>
      <c r="H2676" s="8">
        <f t="shared" si="190"/>
        <v>0</v>
      </c>
      <c r="I2676" s="28">
        <f t="shared" si="191"/>
        <v>0</v>
      </c>
      <c r="M2676" s="2">
        <v>500</v>
      </c>
    </row>
    <row r="2677" spans="2:13" ht="12.75" hidden="1">
      <c r="B2677" s="8"/>
      <c r="H2677" s="8">
        <f t="shared" si="190"/>
        <v>0</v>
      </c>
      <c r="I2677" s="28">
        <f t="shared" si="191"/>
        <v>0</v>
      </c>
      <c r="M2677" s="2">
        <v>500</v>
      </c>
    </row>
    <row r="2678" spans="2:13" ht="12.75" hidden="1">
      <c r="B2678" s="8"/>
      <c r="H2678" s="8">
        <f t="shared" si="190"/>
        <v>0</v>
      </c>
      <c r="I2678" s="28">
        <f t="shared" si="191"/>
        <v>0</v>
      </c>
      <c r="M2678" s="2">
        <v>500</v>
      </c>
    </row>
    <row r="2679" spans="2:13" ht="12.75" hidden="1">
      <c r="B2679" s="8"/>
      <c r="H2679" s="8">
        <f t="shared" si="190"/>
        <v>0</v>
      </c>
      <c r="I2679" s="28">
        <f t="shared" si="191"/>
        <v>0</v>
      </c>
      <c r="M2679" s="2">
        <v>500</v>
      </c>
    </row>
    <row r="2680" spans="2:13" ht="12.75" hidden="1">
      <c r="B2680" s="8"/>
      <c r="H2680" s="8">
        <f t="shared" si="190"/>
        <v>0</v>
      </c>
      <c r="I2680" s="28">
        <f t="shared" si="191"/>
        <v>0</v>
      </c>
      <c r="M2680" s="2">
        <v>500</v>
      </c>
    </row>
    <row r="2681" spans="2:13" ht="12.75" hidden="1">
      <c r="B2681" s="8"/>
      <c r="H2681" s="8">
        <f t="shared" si="190"/>
        <v>0</v>
      </c>
      <c r="I2681" s="28">
        <f t="shared" si="191"/>
        <v>0</v>
      </c>
      <c r="M2681" s="2">
        <v>500</v>
      </c>
    </row>
    <row r="2682" spans="2:13" ht="12.75" hidden="1">
      <c r="B2682" s="8"/>
      <c r="H2682" s="8">
        <f t="shared" si="190"/>
        <v>0</v>
      </c>
      <c r="I2682" s="28">
        <f t="shared" si="191"/>
        <v>0</v>
      </c>
      <c r="M2682" s="2">
        <v>500</v>
      </c>
    </row>
    <row r="2683" spans="2:13" ht="12.75" hidden="1">
      <c r="B2683" s="8"/>
      <c r="H2683" s="8">
        <f t="shared" si="190"/>
        <v>0</v>
      </c>
      <c r="I2683" s="28">
        <f t="shared" si="191"/>
        <v>0</v>
      </c>
      <c r="M2683" s="2">
        <v>500</v>
      </c>
    </row>
    <row r="2684" spans="2:13" ht="12.75" hidden="1">
      <c r="B2684" s="8"/>
      <c r="H2684" s="8">
        <f t="shared" si="190"/>
        <v>0</v>
      </c>
      <c r="I2684" s="28">
        <f t="shared" si="191"/>
        <v>0</v>
      </c>
      <c r="M2684" s="2">
        <v>500</v>
      </c>
    </row>
    <row r="2685" spans="2:13" ht="12.75" hidden="1">
      <c r="B2685" s="8"/>
      <c r="H2685" s="8">
        <f t="shared" si="190"/>
        <v>0</v>
      </c>
      <c r="I2685" s="28">
        <f t="shared" si="191"/>
        <v>0</v>
      </c>
      <c r="M2685" s="2">
        <v>500</v>
      </c>
    </row>
    <row r="2686" spans="2:13" ht="12.75" hidden="1">
      <c r="B2686" s="8"/>
      <c r="H2686" s="8">
        <f t="shared" si="190"/>
        <v>0</v>
      </c>
      <c r="I2686" s="28">
        <f t="shared" si="191"/>
        <v>0</v>
      </c>
      <c r="M2686" s="2">
        <v>500</v>
      </c>
    </row>
    <row r="2687" spans="2:13" ht="12.75" hidden="1">
      <c r="B2687" s="8"/>
      <c r="H2687" s="8">
        <f t="shared" si="190"/>
        <v>0</v>
      </c>
      <c r="I2687" s="28">
        <f t="shared" si="191"/>
        <v>0</v>
      </c>
      <c r="M2687" s="2">
        <v>500</v>
      </c>
    </row>
    <row r="2688" spans="2:13" ht="12.75" hidden="1">
      <c r="B2688" s="8"/>
      <c r="H2688" s="8">
        <f t="shared" si="190"/>
        <v>0</v>
      </c>
      <c r="I2688" s="28">
        <f t="shared" si="191"/>
        <v>0</v>
      </c>
      <c r="M2688" s="2">
        <v>500</v>
      </c>
    </row>
    <row r="2689" spans="2:13" ht="12.75" hidden="1">
      <c r="B2689" s="8"/>
      <c r="H2689" s="8">
        <f t="shared" si="190"/>
        <v>0</v>
      </c>
      <c r="I2689" s="28">
        <f t="shared" si="191"/>
        <v>0</v>
      </c>
      <c r="M2689" s="2">
        <v>500</v>
      </c>
    </row>
    <row r="2690" spans="2:13" ht="12.75" hidden="1">
      <c r="B2690" s="8"/>
      <c r="H2690" s="8">
        <f t="shared" si="190"/>
        <v>0</v>
      </c>
      <c r="I2690" s="28">
        <f t="shared" si="191"/>
        <v>0</v>
      </c>
      <c r="M2690" s="2">
        <v>500</v>
      </c>
    </row>
    <row r="2691" spans="2:13" ht="12.75" hidden="1">
      <c r="B2691" s="8"/>
      <c r="H2691" s="8">
        <f t="shared" si="190"/>
        <v>0</v>
      </c>
      <c r="I2691" s="28">
        <f t="shared" si="191"/>
        <v>0</v>
      </c>
      <c r="M2691" s="2">
        <v>500</v>
      </c>
    </row>
    <row r="2692" spans="2:13" ht="12.75" hidden="1">
      <c r="B2692" s="8"/>
      <c r="H2692" s="8">
        <f t="shared" si="190"/>
        <v>0</v>
      </c>
      <c r="I2692" s="28">
        <f t="shared" si="191"/>
        <v>0</v>
      </c>
      <c r="M2692" s="2">
        <v>500</v>
      </c>
    </row>
    <row r="2693" spans="2:13" ht="12.75" hidden="1">
      <c r="B2693" s="8"/>
      <c r="H2693" s="8">
        <f t="shared" si="190"/>
        <v>0</v>
      </c>
      <c r="I2693" s="28">
        <f t="shared" si="191"/>
        <v>0</v>
      </c>
      <c r="M2693" s="2">
        <v>500</v>
      </c>
    </row>
    <row r="2694" spans="2:13" ht="12.75" hidden="1">
      <c r="B2694" s="8"/>
      <c r="H2694" s="8">
        <f t="shared" si="190"/>
        <v>0</v>
      </c>
      <c r="I2694" s="28">
        <f t="shared" si="191"/>
        <v>0</v>
      </c>
      <c r="M2694" s="2">
        <v>500</v>
      </c>
    </row>
    <row r="2695" spans="2:13" ht="12.75" hidden="1">
      <c r="B2695" s="8"/>
      <c r="H2695" s="8">
        <f t="shared" si="190"/>
        <v>0</v>
      </c>
      <c r="I2695" s="28">
        <f t="shared" si="191"/>
        <v>0</v>
      </c>
      <c r="M2695" s="2">
        <v>500</v>
      </c>
    </row>
    <row r="2696" spans="2:13" ht="12.75" hidden="1">
      <c r="B2696" s="8"/>
      <c r="H2696" s="8">
        <f t="shared" si="190"/>
        <v>0</v>
      </c>
      <c r="I2696" s="28">
        <f t="shared" si="191"/>
        <v>0</v>
      </c>
      <c r="M2696" s="2">
        <v>500</v>
      </c>
    </row>
    <row r="2697" spans="2:13" ht="12.75" hidden="1">
      <c r="B2697" s="8"/>
      <c r="H2697" s="8">
        <f t="shared" si="190"/>
        <v>0</v>
      </c>
      <c r="I2697" s="28">
        <f t="shared" si="191"/>
        <v>0</v>
      </c>
      <c r="M2697" s="2">
        <v>500</v>
      </c>
    </row>
    <row r="2698" spans="2:13" ht="12.75" hidden="1">
      <c r="B2698" s="8"/>
      <c r="H2698" s="8">
        <f t="shared" si="190"/>
        <v>0</v>
      </c>
      <c r="I2698" s="28">
        <f t="shared" si="191"/>
        <v>0</v>
      </c>
      <c r="M2698" s="2">
        <v>500</v>
      </c>
    </row>
    <row r="2699" spans="2:13" ht="12.75" hidden="1">
      <c r="B2699" s="8"/>
      <c r="H2699" s="8">
        <f t="shared" si="190"/>
        <v>0</v>
      </c>
      <c r="I2699" s="28">
        <f t="shared" si="191"/>
        <v>0</v>
      </c>
      <c r="M2699" s="2">
        <v>500</v>
      </c>
    </row>
    <row r="2700" spans="2:13" ht="12.75" hidden="1">
      <c r="B2700" s="8"/>
      <c r="H2700" s="8">
        <f t="shared" si="190"/>
        <v>0</v>
      </c>
      <c r="I2700" s="28">
        <f t="shared" si="191"/>
        <v>0</v>
      </c>
      <c r="M2700" s="2">
        <v>500</v>
      </c>
    </row>
    <row r="2701" spans="2:13" ht="12.75" hidden="1">
      <c r="B2701" s="8"/>
      <c r="H2701" s="8">
        <f t="shared" si="190"/>
        <v>0</v>
      </c>
      <c r="I2701" s="28">
        <f t="shared" si="191"/>
        <v>0</v>
      </c>
      <c r="M2701" s="2">
        <v>500</v>
      </c>
    </row>
    <row r="2702" spans="2:13" ht="12.75" hidden="1">
      <c r="B2702" s="8"/>
      <c r="H2702" s="8">
        <f t="shared" si="190"/>
        <v>0</v>
      </c>
      <c r="I2702" s="28">
        <f t="shared" si="191"/>
        <v>0</v>
      </c>
      <c r="M2702" s="2">
        <v>500</v>
      </c>
    </row>
    <row r="2703" spans="2:13" ht="12.75" hidden="1">
      <c r="B2703" s="8"/>
      <c r="H2703" s="8">
        <f t="shared" si="190"/>
        <v>0</v>
      </c>
      <c r="I2703" s="28">
        <f t="shared" si="191"/>
        <v>0</v>
      </c>
      <c r="M2703" s="2">
        <v>500</v>
      </c>
    </row>
    <row r="2704" spans="2:13" ht="12.75" hidden="1">
      <c r="B2704" s="8"/>
      <c r="H2704" s="8">
        <f t="shared" si="190"/>
        <v>0</v>
      </c>
      <c r="I2704" s="28">
        <f t="shared" si="191"/>
        <v>0</v>
      </c>
      <c r="M2704" s="2">
        <v>500</v>
      </c>
    </row>
    <row r="2705" spans="2:13" ht="12.75" hidden="1">
      <c r="B2705" s="8"/>
      <c r="H2705" s="8">
        <f t="shared" si="190"/>
        <v>0</v>
      </c>
      <c r="I2705" s="28">
        <f t="shared" si="191"/>
        <v>0</v>
      </c>
      <c r="M2705" s="2">
        <v>500</v>
      </c>
    </row>
    <row r="2706" spans="2:13" ht="12.75" hidden="1">
      <c r="B2706" s="8"/>
      <c r="H2706" s="8">
        <f aca="true" t="shared" si="192" ref="H2706:H2712">H2705-B2706</f>
        <v>0</v>
      </c>
      <c r="I2706" s="28">
        <f t="shared" si="191"/>
        <v>0</v>
      </c>
      <c r="M2706" s="2">
        <v>500</v>
      </c>
    </row>
    <row r="2707" spans="2:13" ht="12.75" hidden="1">
      <c r="B2707" s="8"/>
      <c r="H2707" s="8">
        <f t="shared" si="192"/>
        <v>0</v>
      </c>
      <c r="I2707" s="28">
        <f t="shared" si="191"/>
        <v>0</v>
      </c>
      <c r="M2707" s="2">
        <v>500</v>
      </c>
    </row>
    <row r="2708" spans="2:13" ht="12.75" hidden="1">
      <c r="B2708" s="8"/>
      <c r="H2708" s="8">
        <f t="shared" si="192"/>
        <v>0</v>
      </c>
      <c r="I2708" s="28">
        <f t="shared" si="191"/>
        <v>0</v>
      </c>
      <c r="M2708" s="2">
        <v>500</v>
      </c>
    </row>
    <row r="2709" spans="2:13" ht="12.75" hidden="1">
      <c r="B2709" s="8"/>
      <c r="H2709" s="8">
        <f t="shared" si="192"/>
        <v>0</v>
      </c>
      <c r="I2709" s="28">
        <f t="shared" si="191"/>
        <v>0</v>
      </c>
      <c r="M2709" s="2">
        <v>500</v>
      </c>
    </row>
    <row r="2710" spans="2:13" ht="12.75" hidden="1">
      <c r="B2710" s="8"/>
      <c r="H2710" s="8">
        <f t="shared" si="192"/>
        <v>0</v>
      </c>
      <c r="I2710" s="28">
        <f>+B2710/M2710</f>
        <v>0</v>
      </c>
      <c r="M2710" s="2">
        <v>500</v>
      </c>
    </row>
    <row r="2711" spans="2:13" ht="12.75" hidden="1">
      <c r="B2711" s="8"/>
      <c r="H2711" s="8">
        <f t="shared" si="192"/>
        <v>0</v>
      </c>
      <c r="I2711" s="28">
        <f>+B2711/M2711</f>
        <v>0</v>
      </c>
      <c r="M2711" s="2">
        <v>500</v>
      </c>
    </row>
    <row r="2712" spans="2:13" ht="12.75" hidden="1">
      <c r="B2712" s="8"/>
      <c r="H2712" s="8">
        <f t="shared" si="192"/>
        <v>0</v>
      </c>
      <c r="I2712" s="28">
        <f>+B2712/M2712</f>
        <v>0</v>
      </c>
      <c r="M2712" s="2">
        <v>500</v>
      </c>
    </row>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sheetData>
  <sheetProtection/>
  <mergeCells count="1">
    <mergeCell ref="B2:H2"/>
  </mergeCells>
  <printOptions/>
  <pageMargins left="0.75" right="0.75" top="1" bottom="1" header="0.5" footer="0.5"/>
  <pageSetup horizontalDpi="300" verticalDpi="300" orientation="portrait" paperSize="9" r:id="rId3"/>
  <headerFooter alignWithMargins="0">
    <oddHeader>&amp;L&amp;A&amp;C&amp;"Arial,Bold"&amp;9LAGA&amp;RPage &amp;P</oddHeader>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LAGA</cp:lastModifiedBy>
  <cp:lastPrinted>2004-04-21T05:05:51Z</cp:lastPrinted>
  <dcterms:created xsi:type="dcterms:W3CDTF">2002-09-25T18:25:46Z</dcterms:created>
  <dcterms:modified xsi:type="dcterms:W3CDTF">2015-01-06T15:24:57Z</dcterms:modified>
  <cp:category/>
  <cp:version/>
  <cp:contentType/>
  <cp:contentStatus/>
</cp:coreProperties>
</file>